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0875"/>
  </bookViews>
  <sheets>
    <sheet name="渠道总监、经理" sheetId="2" r:id="rId1"/>
    <sheet name="个人目标分解" sheetId="9" r:id="rId2"/>
    <sheet name="置顶酒店目标拆分" sheetId="10" r:id="rId3"/>
  </sheets>
  <calcPr calcId="144525"/>
</workbook>
</file>

<file path=xl/calcChain.xml><?xml version="1.0" encoding="utf-8"?>
<calcChain xmlns="http://schemas.openxmlformats.org/spreadsheetml/2006/main">
  <c r="F10" i="10"/>
  <c r="D10"/>
  <c r="F9"/>
  <c r="D9"/>
  <c r="F8"/>
  <c r="D8"/>
  <c r="F7"/>
  <c r="D7"/>
  <c r="F6"/>
  <c r="D6"/>
  <c r="F5"/>
  <c r="D5"/>
  <c r="F4"/>
  <c r="D4"/>
  <c r="F3"/>
  <c r="D3"/>
  <c r="F2"/>
  <c r="D2"/>
  <c r="I9" i="2"/>
</calcChain>
</file>

<file path=xl/sharedStrings.xml><?xml version="1.0" encoding="utf-8"?>
<sst xmlns="http://schemas.openxmlformats.org/spreadsheetml/2006/main" count="93" uniqueCount="75">
  <si>
    <t>渠道中心绩效奖金方案</t>
  </si>
  <si>
    <t xml:space="preserve"> 部门：  渠道中心   岗位：渠道总监 渠道经理    被考核人：    直接领导：   间接领导：              考核周期：■ 月度                  计分统计人：              </t>
  </si>
  <si>
    <t>考核内容</t>
  </si>
  <si>
    <t>序号</t>
  </si>
  <si>
    <t>指标</t>
  </si>
  <si>
    <t>评分标准</t>
  </si>
  <si>
    <t>权重</t>
  </si>
  <si>
    <t>目标值</t>
  </si>
  <si>
    <t>实际值</t>
  </si>
  <si>
    <t>完成百分比</t>
  </si>
  <si>
    <t>绩效得分</t>
  </si>
  <si>
    <t>目标设定参照</t>
  </si>
  <si>
    <t>计算方式</t>
  </si>
  <si>
    <t>数据来源</t>
  </si>
  <si>
    <t>业务绩效</t>
  </si>
  <si>
    <t>销售人员行为考核标准</t>
  </si>
  <si>
    <t>考勤、日报周报内容、拜访客户数量（呼出+外出拜访）执行工作效率</t>
  </si>
  <si>
    <t>100分</t>
  </si>
  <si>
    <t>直属上司考核</t>
  </si>
  <si>
    <t>直属上司评分</t>
  </si>
  <si>
    <t>直属上司综合考勤、日报周报内容、工作执行效率综合评分</t>
  </si>
  <si>
    <t>优选酒店产量指标完成率</t>
  </si>
  <si>
    <t>优选酒店间夜产量</t>
  </si>
  <si>
    <t>环比增长40% 6000间夜</t>
  </si>
  <si>
    <t>系统提供数据源</t>
  </si>
  <si>
    <t>该项得分*权重</t>
  </si>
  <si>
    <t>系统+财务报表</t>
  </si>
  <si>
    <t>置顶酒店产量达标</t>
  </si>
  <si>
    <t>置顶酒店间夜产量</t>
  </si>
  <si>
    <t>环比增长37% 4253间夜</t>
  </si>
  <si>
    <t>来单客户数</t>
  </si>
  <si>
    <t>1、原有客户持续产单         2、新增客户产单</t>
  </si>
  <si>
    <t>原有客户数+新增产单客户10个</t>
  </si>
  <si>
    <t>渠道需求新增成为优选酒店的数量</t>
  </si>
  <si>
    <t>1、无合作酒店以产品建立合作上线售卖为标准。2、合作的酒店以产品拿取优势价格上线售卖为标准。</t>
  </si>
  <si>
    <t>每个酒店+5分</t>
  </si>
  <si>
    <t>加分项</t>
  </si>
  <si>
    <t>汇总</t>
  </si>
  <si>
    <t>-</t>
  </si>
  <si>
    <t>被考核员工签名：               日期：                 考核人签名：               日期：                 复核人签名：                 日期：</t>
  </si>
  <si>
    <t>备注：</t>
  </si>
  <si>
    <t>1.转正一般标准：1、3个月内任何一个月毛利达到底薪的2倍，且绩效得分大于60分；2.如3个月内不达标，延长转正期至最长6个月，6个月不达标不予转正直接辞退。</t>
  </si>
  <si>
    <t>2.绩效奖金核算方式：1.绩效奖金=绩效基数*绩效得分 2.绩效基数=月度产出间夜量*（X）元(间夜提成计算方式 直连客户、EBK类、人工下单类客户按2元/间夜；B2B平台类按4元/间夜)</t>
  </si>
  <si>
    <t>3.客户轮换机制：A.同区域客户方可申请轮换B.轮换周期为三个月C.轮换产出间夜量在申请期间三个月内任意一个月达到100%增长（除去自然增长比例30%，总增长额达到130%）D.申请期间产出业绩归原渠道经理/总监E.提交时间为每月1-15日，数量不限，以邮件形式先由渠道负责人审核并确认F.最终结果判定以财务报表和系统数据为依据。G.最终结果以邮件形式确认并抄送IT给予更名。H.间夜在月500以内的客户方可申请。</t>
  </si>
  <si>
    <t>4.当公司经营状况发生变化公司有权依据实际状况对绩效及提成方案做出合理调整。</t>
  </si>
  <si>
    <t>5.绩效结果是员工岗位胜任力调薪晋级的核心评估指标请予以重视。</t>
  </si>
  <si>
    <t>6月基数</t>
  </si>
  <si>
    <t>总任务</t>
  </si>
  <si>
    <t>考核项目</t>
  </si>
  <si>
    <t>Wendy</t>
  </si>
  <si>
    <t>Jason</t>
  </si>
  <si>
    <t>双强</t>
  </si>
  <si>
    <t>熊立</t>
  </si>
  <si>
    <t>发财</t>
  </si>
  <si>
    <t>军玮</t>
  </si>
  <si>
    <t>优选酒店目标（40%增长）</t>
  </si>
  <si>
    <t>7月个人增长目标</t>
  </si>
  <si>
    <t>优选酒店目标合计</t>
  </si>
  <si>
    <t>置顶酒店目标（37%整长）</t>
  </si>
  <si>
    <t>置顶酒店目标合计</t>
  </si>
  <si>
    <t>酒店</t>
  </si>
  <si>
    <t>全渠道</t>
  </si>
  <si>
    <t>非携程飞猪去哪儿直连渠道</t>
  </si>
  <si>
    <t>渠道占比</t>
  </si>
  <si>
    <r>
      <rPr>
        <sz val="11"/>
        <color theme="1"/>
        <rFont val="Tahoma"/>
        <family val="2"/>
      </rPr>
      <t>7</t>
    </r>
    <r>
      <rPr>
        <sz val="11"/>
        <color theme="1"/>
        <rFont val="宋体"/>
        <charset val="134"/>
      </rPr>
      <t>月总任务</t>
    </r>
  </si>
  <si>
    <t>渠道任务</t>
  </si>
  <si>
    <t>Karon Phunaka Resort and Spa Phuket</t>
  </si>
  <si>
    <t>Hyatt Regency Hua Hin</t>
  </si>
  <si>
    <t>The Senses Resort Patong Beach Phuket</t>
  </si>
  <si>
    <t>Grand Mercure Phuket Patong</t>
  </si>
  <si>
    <t>Banyan Tree Koh Samui</t>
  </si>
  <si>
    <t>Le Meridien Phuket Beach Resort</t>
  </si>
  <si>
    <t>JW Marriott Phuket Resort &amp; Spa</t>
  </si>
  <si>
    <t>The Westin Siray Bay Resort &amp; Spa, Phuket</t>
  </si>
  <si>
    <t>Hilton Phuket Arcadia Resort &amp; Spa</t>
  </si>
</sst>
</file>

<file path=xl/styles.xml><?xml version="1.0" encoding="utf-8"?>
<styleSheet xmlns="http://schemas.openxmlformats.org/spreadsheetml/2006/main">
  <numFmts count="1">
    <numFmt numFmtId="176" formatCode="0_ "/>
  </numFmts>
  <fonts count="20">
    <font>
      <sz val="11"/>
      <color theme="1"/>
      <name val="宋体"/>
      <charset val="134"/>
      <scheme val="minor"/>
    </font>
    <font>
      <sz val="11"/>
      <color theme="1"/>
      <name val="宋体"/>
      <charset val="134"/>
    </font>
    <font>
      <sz val="11"/>
      <color theme="1"/>
      <name val="Tahoma"/>
      <family val="2"/>
    </font>
    <font>
      <sz val="10"/>
      <name val="Arial"/>
      <family val="2"/>
    </font>
    <font>
      <b/>
      <sz val="11"/>
      <color theme="1"/>
      <name val="宋体"/>
      <charset val="134"/>
      <scheme val="minor"/>
    </font>
    <font>
      <b/>
      <sz val="11"/>
      <color theme="1"/>
      <name val="Tahoma"/>
      <family val="2"/>
    </font>
    <font>
      <b/>
      <sz val="11"/>
      <color theme="1"/>
      <name val="宋体"/>
      <charset val="134"/>
    </font>
    <font>
      <b/>
      <sz val="11"/>
      <color rgb="FFFF0000"/>
      <name val="宋体"/>
      <charset val="134"/>
      <scheme val="minor"/>
    </font>
    <font>
      <b/>
      <sz val="12"/>
      <color theme="1"/>
      <name val="宋体"/>
      <charset val="134"/>
      <scheme val="minor"/>
    </font>
    <font>
      <b/>
      <sz val="20"/>
      <name val="宋体"/>
      <charset val="134"/>
    </font>
    <font>
      <b/>
      <sz val="10"/>
      <name val="宋体"/>
      <charset val="134"/>
    </font>
    <font>
      <sz val="10"/>
      <name val="宋体"/>
      <charset val="134"/>
      <scheme val="minor"/>
    </font>
    <font>
      <sz val="10"/>
      <color theme="1"/>
      <name val="宋体"/>
      <charset val="134"/>
      <scheme val="minor"/>
    </font>
    <font>
      <sz val="10"/>
      <name val="宋体"/>
      <charset val="134"/>
    </font>
    <font>
      <b/>
      <sz val="10"/>
      <color theme="1"/>
      <name val="宋体"/>
      <charset val="134"/>
    </font>
    <font>
      <b/>
      <sz val="10"/>
      <name val="宋体"/>
      <charset val="134"/>
      <scheme val="minor"/>
    </font>
    <font>
      <sz val="12"/>
      <name val="宋体"/>
      <charset val="134"/>
      <scheme val="minor"/>
    </font>
    <font>
      <sz val="11"/>
      <color theme="1"/>
      <name val="宋体"/>
      <charset val="134"/>
      <scheme val="minor"/>
    </font>
    <font>
      <sz val="12"/>
      <color theme="1"/>
      <name val="宋体"/>
      <charset val="134"/>
      <scheme val="minor"/>
    </font>
    <font>
      <sz val="9"/>
      <name val="宋体"/>
      <charset val="134"/>
      <scheme val="minor"/>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indexed="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6">
    <xf numFmtId="0" fontId="0" fillId="0" borderId="0">
      <alignment vertical="center"/>
    </xf>
    <xf numFmtId="9" fontId="17" fillId="0" borderId="0" applyFont="0" applyFill="0" applyBorder="0" applyAlignment="0" applyProtection="0">
      <alignment vertical="center"/>
    </xf>
    <xf numFmtId="0" fontId="18" fillId="0" borderId="0"/>
    <xf numFmtId="0" fontId="18" fillId="0" borderId="0"/>
    <xf numFmtId="0" fontId="17" fillId="0" borderId="0"/>
    <xf numFmtId="0" fontId="3" fillId="0" borderId="0"/>
  </cellStyleXfs>
  <cellXfs count="76">
    <xf numFmtId="0" fontId="0" fillId="0" borderId="0" xfId="0">
      <alignment vertical="center"/>
    </xf>
    <xf numFmtId="0" fontId="1" fillId="0" borderId="1" xfId="0" applyFont="1" applyFill="1" applyBorder="1" applyAlignment="1">
      <alignment horizontal="center"/>
    </xf>
    <xf numFmtId="0" fontId="1" fillId="0" borderId="1" xfId="0" applyFont="1" applyFill="1" applyBorder="1" applyAlignment="1"/>
    <xf numFmtId="0" fontId="2" fillId="0" borderId="1" xfId="0" applyFont="1" applyFill="1" applyBorder="1" applyAlignment="1"/>
    <xf numFmtId="0" fontId="2" fillId="0" borderId="2" xfId="0" applyFont="1" applyFill="1" applyBorder="1" applyAlignment="1"/>
    <xf numFmtId="0" fontId="3" fillId="0" borderId="1" xfId="5" applyBorder="1"/>
    <xf numFmtId="9" fontId="2" fillId="0" borderId="1" xfId="1" applyFont="1" applyBorder="1" applyAlignment="1"/>
    <xf numFmtId="0" fontId="2" fillId="2" borderId="1" xfId="0" applyFont="1" applyFill="1" applyBorder="1" applyAlignment="1"/>
    <xf numFmtId="176" fontId="2" fillId="0" borderId="1" xfId="0" applyNumberFormat="1" applyFont="1" applyFill="1" applyBorder="1" applyAlignment="1"/>
    <xf numFmtId="176" fontId="2" fillId="0" borderId="2" xfId="0" applyNumberFormat="1" applyFont="1" applyFill="1" applyBorder="1" applyAlignment="1"/>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11" xfId="0" applyFont="1" applyBorder="1" applyAlignment="1">
      <alignment horizontal="center" vertical="center"/>
    </xf>
    <xf numFmtId="0" fontId="0" fillId="0" borderId="0" xfId="0" applyAlignment="1">
      <alignment horizontal="center" vertical="center"/>
    </xf>
    <xf numFmtId="0" fontId="10" fillId="0" borderId="1" xfId="2" applyFont="1" applyBorder="1" applyAlignment="1">
      <alignment horizontal="center" vertical="center"/>
    </xf>
    <xf numFmtId="0" fontId="10" fillId="0" borderId="1" xfId="2" applyFont="1" applyBorder="1" applyAlignment="1">
      <alignment horizontal="left" vertical="center" wrapText="1"/>
    </xf>
    <xf numFmtId="0" fontId="11" fillId="0" borderId="1" xfId="2" applyFont="1" applyBorder="1" applyAlignment="1">
      <alignment horizontal="left" vertical="center" wrapText="1" readingOrder="1"/>
    </xf>
    <xf numFmtId="0" fontId="11" fillId="0" borderId="1" xfId="2" applyFont="1" applyFill="1" applyBorder="1" applyAlignment="1">
      <alignment horizontal="left" vertical="center" wrapText="1"/>
    </xf>
    <xf numFmtId="0" fontId="11" fillId="0" borderId="14" xfId="2" applyFont="1" applyFill="1" applyBorder="1" applyAlignment="1">
      <alignment horizontal="left" vertical="center" wrapText="1"/>
    </xf>
    <xf numFmtId="9" fontId="11" fillId="4" borderId="1" xfId="2" applyNumberFormat="1" applyFont="1" applyFill="1" applyBorder="1" applyAlignment="1">
      <alignment horizontal="left" vertical="center" wrapText="1"/>
    </xf>
    <xf numFmtId="176" fontId="12" fillId="0" borderId="0" xfId="0" applyNumberFormat="1" applyFont="1" applyAlignment="1">
      <alignment horizontal="left" vertical="center"/>
    </xf>
    <xf numFmtId="0" fontId="11" fillId="4" borderId="14" xfId="4" applyNumberFormat="1" applyFont="1" applyFill="1" applyBorder="1" applyAlignment="1">
      <alignment horizontal="left" vertical="center" wrapText="1"/>
    </xf>
    <xf numFmtId="9" fontId="11" fillId="4" borderId="14" xfId="4" applyNumberFormat="1" applyFont="1" applyFill="1" applyBorder="1" applyAlignment="1">
      <alignment horizontal="left" vertical="center" wrapText="1"/>
    </xf>
    <xf numFmtId="0" fontId="12" fillId="0" borderId="0" xfId="0" applyFont="1" applyAlignment="1">
      <alignment horizontal="justify" vertical="center"/>
    </xf>
    <xf numFmtId="0" fontId="11" fillId="0" borderId="1" xfId="0" applyFont="1" applyFill="1" applyBorder="1" applyAlignment="1">
      <alignment horizontal="left" vertical="center" wrapText="1"/>
    </xf>
    <xf numFmtId="0" fontId="11" fillId="4" borderId="1" xfId="4" applyNumberFormat="1" applyFont="1" applyFill="1" applyBorder="1" applyAlignment="1">
      <alignment horizontal="left" vertical="center" wrapText="1"/>
    </xf>
    <xf numFmtId="9" fontId="11" fillId="4" borderId="1" xfId="4" applyNumberFormat="1" applyFont="1" applyFill="1" applyBorder="1" applyAlignment="1">
      <alignment horizontal="left" vertical="center" wrapText="1"/>
    </xf>
    <xf numFmtId="0" fontId="10" fillId="4" borderId="1" xfId="3" applyFont="1" applyFill="1" applyBorder="1" applyAlignment="1">
      <alignment horizontal="center" vertical="center" wrapText="1" readingOrder="1"/>
    </xf>
    <xf numFmtId="9" fontId="10" fillId="4" borderId="1" xfId="3" applyNumberFormat="1" applyFont="1" applyFill="1" applyBorder="1" applyAlignment="1">
      <alignment horizontal="center" vertical="center" wrapText="1" readingOrder="1"/>
    </xf>
    <xf numFmtId="0" fontId="10" fillId="0" borderId="0" xfId="3" applyFont="1" applyAlignment="1"/>
    <xf numFmtId="0" fontId="13" fillId="0" borderId="0" xfId="3" applyFont="1" applyAlignment="1"/>
    <xf numFmtId="0" fontId="13" fillId="0" borderId="0" xfId="3" applyFont="1" applyAlignment="1">
      <alignment horizontal="left"/>
    </xf>
    <xf numFmtId="0" fontId="13" fillId="0" borderId="0" xfId="3" applyFont="1" applyAlignment="1">
      <alignment horizontal="center"/>
    </xf>
    <xf numFmtId="0" fontId="10" fillId="0" borderId="0" xfId="3" applyFont="1" applyBorder="1" applyAlignment="1"/>
    <xf numFmtId="0" fontId="10" fillId="0" borderId="0" xfId="0" applyFont="1" applyFill="1" applyAlignment="1"/>
    <xf numFmtId="0" fontId="10" fillId="0" borderId="1" xfId="2" applyFont="1" applyBorder="1" applyAlignment="1">
      <alignment horizontal="center" vertical="center" wrapText="1"/>
    </xf>
    <xf numFmtId="2" fontId="11" fillId="4" borderId="14" xfId="4" applyNumberFormat="1" applyFont="1" applyFill="1" applyBorder="1" applyAlignment="1">
      <alignment horizontal="left" vertical="center" wrapText="1"/>
    </xf>
    <xf numFmtId="0" fontId="11" fillId="4" borderId="14" xfId="2" applyNumberFormat="1" applyFont="1" applyFill="1" applyBorder="1" applyAlignment="1">
      <alignment horizontal="left" vertical="center" wrapText="1"/>
    </xf>
    <xf numFmtId="0" fontId="11" fillId="4" borderId="1" xfId="2" applyNumberFormat="1" applyFont="1" applyFill="1" applyBorder="1" applyAlignment="1">
      <alignment horizontal="left" vertical="center" wrapText="1"/>
    </xf>
    <xf numFmtId="0" fontId="11" fillId="4" borderId="1" xfId="2" applyNumberFormat="1" applyFont="1" applyFill="1" applyBorder="1" applyAlignment="1">
      <alignment horizontal="center" vertical="center" wrapText="1"/>
    </xf>
    <xf numFmtId="0" fontId="11" fillId="0" borderId="1" xfId="2" applyFont="1" applyFill="1" applyBorder="1" applyAlignment="1">
      <alignment horizontal="center" vertical="center" wrapText="1"/>
    </xf>
    <xf numFmtId="2" fontId="11" fillId="4" borderId="1" xfId="4" applyNumberFormat="1" applyFont="1" applyFill="1" applyBorder="1" applyAlignment="1">
      <alignment horizontal="left" vertical="center" wrapText="1"/>
    </xf>
    <xf numFmtId="176" fontId="10" fillId="4" borderId="1" xfId="3" applyNumberFormat="1" applyFont="1" applyFill="1" applyBorder="1" applyAlignment="1">
      <alignment horizontal="center" vertical="center" wrapText="1" readingOrder="1"/>
    </xf>
    <xf numFmtId="0" fontId="15" fillId="0" borderId="0" xfId="2" applyFont="1" applyAlignment="1"/>
    <xf numFmtId="0" fontId="16" fillId="0" borderId="0" xfId="2" applyFont="1" applyAlignment="1"/>
    <xf numFmtId="0" fontId="9" fillId="3" borderId="0" xfId="2" applyFont="1" applyFill="1" applyBorder="1" applyAlignment="1">
      <alignment horizontal="center" vertical="center"/>
    </xf>
    <xf numFmtId="0" fontId="10" fillId="0" borderId="1" xfId="2" applyFont="1" applyBorder="1" applyAlignment="1">
      <alignment horizontal="left" vertical="center"/>
    </xf>
    <xf numFmtId="0" fontId="10" fillId="4" borderId="1" xfId="3" applyFont="1" applyFill="1" applyBorder="1" applyAlignment="1">
      <alignment horizontal="center" vertical="center" wrapText="1" readingOrder="1"/>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2" xfId="3" applyFont="1" applyBorder="1" applyAlignment="1">
      <alignment horizontal="center" vertical="center"/>
    </xf>
    <xf numFmtId="0" fontId="10" fillId="0" borderId="0" xfId="3" applyFont="1" applyBorder="1" applyAlignment="1"/>
    <xf numFmtId="0" fontId="10" fillId="0" borderId="0" xfId="0" applyFont="1" applyFill="1" applyAlignment="1"/>
    <xf numFmtId="0" fontId="10" fillId="0" borderId="14" xfId="2" applyFont="1" applyBorder="1" applyAlignment="1">
      <alignment horizontal="center" vertical="center"/>
    </xf>
    <xf numFmtId="0" fontId="10" fillId="0" borderId="11" xfId="2" applyFont="1" applyBorder="1" applyAlignment="1">
      <alignment horizontal="center" vertical="center"/>
    </xf>
    <xf numFmtId="0" fontId="14" fillId="0" borderId="0" xfId="0" applyFont="1" applyFill="1" applyAlignment="1">
      <alignment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vertical="center"/>
    </xf>
    <xf numFmtId="0" fontId="4" fillId="0" borderId="0" xfId="0" applyFont="1" applyAlignment="1">
      <alignment vertical="center"/>
    </xf>
    <xf numFmtId="0" fontId="4" fillId="0" borderId="10" xfId="0" applyFont="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cellXfs>
  <cellStyles count="6">
    <cellStyle name="百分比" xfId="1" builtinId="5"/>
    <cellStyle name="常规" xfId="0" builtinId="0"/>
    <cellStyle name="常规 11 4" xfId="3"/>
    <cellStyle name="常规 2" xfId="5"/>
    <cellStyle name="常规 26" xfId="2"/>
    <cellStyle name="常规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19"/>
  <sheetViews>
    <sheetView tabSelected="1" workbookViewId="0">
      <selection activeCell="C23" sqref="C23"/>
    </sheetView>
  </sheetViews>
  <sheetFormatPr defaultColWidth="9" defaultRowHeight="13.5"/>
  <cols>
    <col min="3" max="3" width="20.5" customWidth="1"/>
    <col min="4" max="4" width="26.5" customWidth="1"/>
    <col min="6" max="6" width="13.5" customWidth="1"/>
    <col min="11" max="11" width="13.625" customWidth="1"/>
    <col min="12" max="12" width="25.25" customWidth="1"/>
  </cols>
  <sheetData>
    <row r="1" spans="1:13" ht="25.5">
      <c r="A1" s="49" t="s">
        <v>0</v>
      </c>
      <c r="B1" s="49"/>
      <c r="C1" s="49"/>
      <c r="D1" s="49"/>
      <c r="E1" s="49"/>
      <c r="F1" s="49"/>
      <c r="G1" s="49"/>
      <c r="H1" s="49"/>
      <c r="I1" s="49"/>
      <c r="J1" s="49"/>
      <c r="K1" s="49"/>
      <c r="L1" s="49"/>
    </row>
    <row r="2" spans="1:13">
      <c r="A2" s="50" t="s">
        <v>1</v>
      </c>
      <c r="B2" s="50"/>
      <c r="C2" s="50"/>
      <c r="D2" s="50"/>
      <c r="E2" s="50"/>
      <c r="F2" s="50"/>
      <c r="G2" s="50"/>
      <c r="H2" s="50"/>
      <c r="I2" s="50"/>
      <c r="J2" s="50"/>
      <c r="K2" s="50"/>
      <c r="L2" s="50"/>
    </row>
    <row r="3" spans="1:13" ht="24">
      <c r="A3" s="18" t="s">
        <v>2</v>
      </c>
      <c r="B3" s="19" t="s">
        <v>3</v>
      </c>
      <c r="C3" s="19" t="s">
        <v>4</v>
      </c>
      <c r="D3" s="19" t="s">
        <v>5</v>
      </c>
      <c r="E3" s="19" t="s">
        <v>6</v>
      </c>
      <c r="F3" s="19" t="s">
        <v>7</v>
      </c>
      <c r="G3" s="19" t="s">
        <v>8</v>
      </c>
      <c r="H3" s="19" t="s">
        <v>9</v>
      </c>
      <c r="I3" s="19" t="s">
        <v>10</v>
      </c>
      <c r="J3" s="19" t="s">
        <v>11</v>
      </c>
      <c r="K3" s="19" t="s">
        <v>12</v>
      </c>
      <c r="L3" s="39" t="s">
        <v>13</v>
      </c>
    </row>
    <row r="4" spans="1:13" ht="45" customHeight="1">
      <c r="A4" s="57" t="s">
        <v>14</v>
      </c>
      <c r="B4" s="20">
        <v>1</v>
      </c>
      <c r="C4" s="21" t="s">
        <v>15</v>
      </c>
      <c r="D4" s="22" t="s">
        <v>16</v>
      </c>
      <c r="E4" s="23">
        <v>0.2</v>
      </c>
      <c r="F4" s="24" t="s">
        <v>17</v>
      </c>
      <c r="G4" s="25"/>
      <c r="H4" s="26"/>
      <c r="I4" s="40"/>
      <c r="J4" s="41" t="s">
        <v>18</v>
      </c>
      <c r="K4" s="42" t="s">
        <v>19</v>
      </c>
      <c r="L4" s="43" t="s">
        <v>20</v>
      </c>
    </row>
    <row r="5" spans="1:13" ht="41.1" customHeight="1">
      <c r="A5" s="58"/>
      <c r="B5" s="20">
        <v>2</v>
      </c>
      <c r="C5" s="21" t="s">
        <v>21</v>
      </c>
      <c r="D5" s="21" t="s">
        <v>22</v>
      </c>
      <c r="E5" s="23">
        <v>0.3</v>
      </c>
      <c r="F5" s="25" t="s">
        <v>23</v>
      </c>
      <c r="G5" s="25"/>
      <c r="H5" s="26"/>
      <c r="I5" s="40"/>
      <c r="J5" s="42" t="s">
        <v>24</v>
      </c>
      <c r="K5" s="42" t="s">
        <v>25</v>
      </c>
      <c r="L5" s="44" t="s">
        <v>26</v>
      </c>
    </row>
    <row r="6" spans="1:13" ht="41.1" customHeight="1">
      <c r="A6" s="58"/>
      <c r="B6" s="20">
        <v>3</v>
      </c>
      <c r="C6" s="27" t="s">
        <v>27</v>
      </c>
      <c r="D6" s="21" t="s">
        <v>28</v>
      </c>
      <c r="E6" s="23">
        <v>0.2</v>
      </c>
      <c r="F6" s="25" t="s">
        <v>29</v>
      </c>
      <c r="G6" s="25"/>
      <c r="H6" s="26"/>
      <c r="I6" s="40"/>
      <c r="J6" s="42" t="s">
        <v>24</v>
      </c>
      <c r="K6" s="42" t="s">
        <v>25</v>
      </c>
      <c r="L6" s="44" t="s">
        <v>26</v>
      </c>
    </row>
    <row r="7" spans="1:13" ht="41.1" customHeight="1">
      <c r="A7" s="58"/>
      <c r="B7" s="20">
        <v>4</v>
      </c>
      <c r="C7" s="21" t="s">
        <v>30</v>
      </c>
      <c r="D7" s="21" t="s">
        <v>31</v>
      </c>
      <c r="E7" s="23">
        <v>0.3</v>
      </c>
      <c r="F7" s="25" t="s">
        <v>32</v>
      </c>
      <c r="G7" s="25"/>
      <c r="H7" s="26"/>
      <c r="I7" s="40"/>
      <c r="J7" s="42" t="s">
        <v>24</v>
      </c>
      <c r="K7" s="42" t="s">
        <v>25</v>
      </c>
      <c r="L7" s="44" t="s">
        <v>26</v>
      </c>
    </row>
    <row r="8" spans="1:13" ht="57" customHeight="1">
      <c r="A8" s="58"/>
      <c r="B8" s="20">
        <v>5</v>
      </c>
      <c r="C8" s="21" t="s">
        <v>33</v>
      </c>
      <c r="D8" s="28" t="s">
        <v>34</v>
      </c>
      <c r="E8" s="23" t="s">
        <v>35</v>
      </c>
      <c r="F8" s="29" t="s">
        <v>36</v>
      </c>
      <c r="G8" s="29"/>
      <c r="H8" s="30"/>
      <c r="I8" s="45"/>
      <c r="J8" s="42" t="s">
        <v>24</v>
      </c>
      <c r="K8" s="42" t="s">
        <v>25</v>
      </c>
      <c r="L8" s="44" t="s">
        <v>26</v>
      </c>
    </row>
    <row r="9" spans="1:13">
      <c r="A9" s="31" t="s">
        <v>37</v>
      </c>
      <c r="B9" s="51"/>
      <c r="C9" s="51"/>
      <c r="D9" s="51"/>
      <c r="E9" s="32">
        <v>1</v>
      </c>
      <c r="F9" s="32"/>
      <c r="G9" s="32"/>
      <c r="H9" s="32"/>
      <c r="I9" s="46">
        <f>IF(SUM(I5:I8)&gt;=120,120,SUM(I5:I8))</f>
        <v>0</v>
      </c>
      <c r="J9" s="31" t="s">
        <v>38</v>
      </c>
      <c r="K9" s="31" t="s">
        <v>38</v>
      </c>
      <c r="L9" s="31" t="s">
        <v>38</v>
      </c>
    </row>
    <row r="10" spans="1:13">
      <c r="A10" s="52" t="s">
        <v>39</v>
      </c>
      <c r="B10" s="53"/>
      <c r="C10" s="53"/>
      <c r="D10" s="53"/>
      <c r="E10" s="53"/>
      <c r="F10" s="53"/>
      <c r="G10" s="53"/>
      <c r="H10" s="53"/>
      <c r="I10" s="53"/>
      <c r="J10" s="53"/>
      <c r="K10" s="53"/>
      <c r="L10" s="54"/>
    </row>
    <row r="12" spans="1:13">
      <c r="A12" s="33" t="s">
        <v>40</v>
      </c>
      <c r="B12" s="34"/>
      <c r="C12" s="34"/>
      <c r="D12" s="35"/>
      <c r="E12" s="36"/>
      <c r="F12" s="36"/>
      <c r="G12" s="36"/>
      <c r="H12" s="36"/>
      <c r="I12" s="36"/>
      <c r="J12" s="36"/>
      <c r="K12" s="34"/>
      <c r="L12" s="34"/>
      <c r="M12" s="36"/>
    </row>
    <row r="13" spans="1:13">
      <c r="A13" s="55" t="s">
        <v>41</v>
      </c>
      <c r="B13" s="55"/>
      <c r="C13" s="55"/>
      <c r="D13" s="55"/>
      <c r="E13" s="55"/>
      <c r="F13" s="55"/>
      <c r="G13" s="55"/>
      <c r="H13" s="55"/>
      <c r="I13" s="55"/>
      <c r="J13" s="55"/>
      <c r="K13" s="55"/>
      <c r="L13" s="55"/>
      <c r="M13" s="37"/>
    </row>
    <row r="14" spans="1:13">
      <c r="A14" s="59" t="s">
        <v>42</v>
      </c>
      <c r="B14" s="59"/>
      <c r="C14" s="59"/>
      <c r="D14" s="59"/>
      <c r="E14" s="59"/>
      <c r="F14" s="59"/>
      <c r="G14" s="59"/>
      <c r="H14" s="59"/>
      <c r="I14" s="59"/>
      <c r="J14" s="59"/>
      <c r="K14" s="59"/>
      <c r="L14" s="59"/>
      <c r="M14" s="47"/>
    </row>
    <row r="15" spans="1:13">
      <c r="A15" s="59"/>
      <c r="B15" s="59"/>
      <c r="C15" s="59"/>
      <c r="D15" s="59"/>
      <c r="E15" s="59"/>
      <c r="F15" s="59"/>
      <c r="G15" s="59"/>
      <c r="H15" s="59"/>
      <c r="I15" s="59"/>
      <c r="J15" s="59"/>
      <c r="K15" s="59"/>
      <c r="L15" s="59"/>
      <c r="M15" s="47"/>
    </row>
    <row r="16" spans="1:13">
      <c r="A16" s="59" t="s">
        <v>43</v>
      </c>
      <c r="B16" s="59"/>
      <c r="C16" s="59"/>
      <c r="D16" s="59"/>
      <c r="E16" s="59"/>
      <c r="F16" s="59"/>
      <c r="G16" s="59"/>
      <c r="H16" s="59"/>
      <c r="I16" s="59"/>
      <c r="J16" s="59"/>
      <c r="K16" s="59"/>
      <c r="L16" s="59"/>
      <c r="M16" s="47"/>
    </row>
    <row r="17" spans="1:13" ht="26.1" customHeight="1">
      <c r="A17" s="59"/>
      <c r="B17" s="59"/>
      <c r="C17" s="59"/>
      <c r="D17" s="59"/>
      <c r="E17" s="59"/>
      <c r="F17" s="59"/>
      <c r="G17" s="59"/>
      <c r="H17" s="59"/>
      <c r="I17" s="59"/>
      <c r="J17" s="59"/>
      <c r="K17" s="59"/>
      <c r="L17" s="59"/>
      <c r="M17" s="38"/>
    </row>
    <row r="18" spans="1:13" ht="14.25">
      <c r="A18" s="56" t="s">
        <v>44</v>
      </c>
      <c r="B18" s="56"/>
      <c r="C18" s="56"/>
      <c r="D18" s="56"/>
      <c r="E18" s="56"/>
      <c r="F18" s="56"/>
      <c r="G18" s="56"/>
      <c r="H18" s="56"/>
      <c r="I18" s="56"/>
      <c r="J18" s="56"/>
      <c r="K18" s="56"/>
      <c r="L18" s="56"/>
      <c r="M18" s="48"/>
    </row>
    <row r="19" spans="1:13" ht="14.25">
      <c r="A19" s="56" t="s">
        <v>45</v>
      </c>
      <c r="B19" s="56"/>
      <c r="C19" s="56"/>
      <c r="D19" s="56"/>
      <c r="E19" s="56"/>
      <c r="F19" s="56"/>
      <c r="G19" s="56"/>
      <c r="H19" s="56"/>
      <c r="I19" s="56"/>
      <c r="J19" s="56"/>
      <c r="K19" s="56"/>
      <c r="L19" s="56"/>
      <c r="M19" s="48"/>
    </row>
  </sheetData>
  <mergeCells count="10">
    <mergeCell ref="A18:L18"/>
    <mergeCell ref="A19:L19"/>
    <mergeCell ref="A4:A8"/>
    <mergeCell ref="A16:L17"/>
    <mergeCell ref="A14:L15"/>
    <mergeCell ref="A1:L1"/>
    <mergeCell ref="A2:L2"/>
    <mergeCell ref="B9:D9"/>
    <mergeCell ref="A10:L10"/>
    <mergeCell ref="A13:L13"/>
  </mergeCells>
  <phoneticPr fontId="19"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dimension ref="A2:I15"/>
  <sheetViews>
    <sheetView workbookViewId="0">
      <selection activeCell="F7" sqref="F7:I8"/>
    </sheetView>
  </sheetViews>
  <sheetFormatPr defaultColWidth="8.875" defaultRowHeight="13.5"/>
  <cols>
    <col min="3" max="3" width="15.125" customWidth="1"/>
    <col min="4" max="4" width="16" customWidth="1"/>
    <col min="5" max="5" width="17.625" customWidth="1"/>
  </cols>
  <sheetData>
    <row r="2" spans="1:9" ht="50.1" customHeight="1">
      <c r="A2" s="10" t="s">
        <v>46</v>
      </c>
      <c r="B2" s="10" t="s">
        <v>47</v>
      </c>
      <c r="C2" s="10" t="s">
        <v>48</v>
      </c>
      <c r="D2" s="11" t="s">
        <v>49</v>
      </c>
      <c r="E2" s="11" t="s">
        <v>50</v>
      </c>
      <c r="F2" s="12" t="s">
        <v>51</v>
      </c>
      <c r="G2" s="12" t="s">
        <v>52</v>
      </c>
      <c r="H2" s="12" t="s">
        <v>53</v>
      </c>
      <c r="I2" s="12" t="s">
        <v>54</v>
      </c>
    </row>
    <row r="3" spans="1:9" ht="45" customHeight="1">
      <c r="A3" s="10">
        <v>4268</v>
      </c>
      <c r="B3" s="10">
        <v>6000</v>
      </c>
      <c r="C3" s="13" t="s">
        <v>55</v>
      </c>
      <c r="D3" s="14">
        <v>640</v>
      </c>
      <c r="E3" s="14">
        <v>640</v>
      </c>
      <c r="F3" s="70"/>
      <c r="G3" s="71"/>
      <c r="H3" s="71"/>
      <c r="I3" s="72"/>
    </row>
    <row r="4" spans="1:9" ht="42" customHeight="1">
      <c r="A4" s="60"/>
      <c r="B4" s="61"/>
      <c r="C4" s="62"/>
      <c r="D4" s="14">
        <v>2134</v>
      </c>
      <c r="E4" s="14">
        <v>2134</v>
      </c>
      <c r="F4" s="73"/>
      <c r="G4" s="74"/>
      <c r="H4" s="74"/>
      <c r="I4" s="75"/>
    </row>
    <row r="5" spans="1:9" ht="42" customHeight="1">
      <c r="A5" s="63" t="s">
        <v>56</v>
      </c>
      <c r="B5" s="63"/>
      <c r="C5" s="63"/>
      <c r="D5" s="15">
        <v>75</v>
      </c>
      <c r="E5" s="15">
        <v>75</v>
      </c>
      <c r="F5" s="15">
        <v>75</v>
      </c>
      <c r="G5" s="15">
        <v>75</v>
      </c>
      <c r="H5" s="15">
        <v>75</v>
      </c>
      <c r="I5" s="15">
        <v>75</v>
      </c>
    </row>
    <row r="6" spans="1:9" ht="30" customHeight="1">
      <c r="A6" s="64" t="s">
        <v>57</v>
      </c>
      <c r="B6" s="65"/>
      <c r="C6" s="66"/>
      <c r="D6" s="16">
        <v>2849</v>
      </c>
      <c r="E6" s="16">
        <v>2849</v>
      </c>
      <c r="F6" s="15">
        <v>75</v>
      </c>
      <c r="G6" s="15">
        <v>75</v>
      </c>
      <c r="H6" s="15">
        <v>75</v>
      </c>
      <c r="I6" s="15">
        <v>75</v>
      </c>
    </row>
    <row r="7" spans="1:9" ht="48" customHeight="1">
      <c r="A7" s="10">
        <v>2686</v>
      </c>
      <c r="B7" s="10">
        <v>4253</v>
      </c>
      <c r="C7" s="13" t="s">
        <v>58</v>
      </c>
      <c r="D7" s="14">
        <v>402</v>
      </c>
      <c r="E7" s="14">
        <v>402</v>
      </c>
      <c r="F7" s="70"/>
      <c r="G7" s="71"/>
      <c r="H7" s="71"/>
      <c r="I7" s="72"/>
    </row>
    <row r="8" spans="1:9" ht="48" customHeight="1">
      <c r="A8" s="67"/>
      <c r="B8" s="68"/>
      <c r="C8" s="69"/>
      <c r="D8" s="14">
        <v>1343</v>
      </c>
      <c r="E8" s="14">
        <v>1343</v>
      </c>
      <c r="F8" s="73"/>
      <c r="G8" s="74"/>
      <c r="H8" s="74"/>
      <c r="I8" s="75"/>
    </row>
    <row r="9" spans="1:9" ht="33" customHeight="1">
      <c r="A9" s="63" t="s">
        <v>56</v>
      </c>
      <c r="B9" s="63"/>
      <c r="C9" s="63"/>
      <c r="D9" s="15">
        <v>127</v>
      </c>
      <c r="E9" s="15">
        <v>127</v>
      </c>
      <c r="F9" s="15">
        <v>127</v>
      </c>
      <c r="G9" s="15">
        <v>127</v>
      </c>
      <c r="H9" s="15">
        <v>127</v>
      </c>
      <c r="I9" s="15">
        <v>127</v>
      </c>
    </row>
    <row r="10" spans="1:9" ht="33" customHeight="1">
      <c r="A10" s="63" t="s">
        <v>59</v>
      </c>
      <c r="B10" s="63"/>
      <c r="C10" s="63"/>
      <c r="D10" s="10">
        <v>1734</v>
      </c>
      <c r="E10" s="10">
        <v>1734</v>
      </c>
      <c r="F10" s="15">
        <v>239</v>
      </c>
      <c r="G10" s="15">
        <v>182</v>
      </c>
      <c r="H10" s="15">
        <v>182</v>
      </c>
      <c r="I10" s="15">
        <v>182</v>
      </c>
    </row>
    <row r="11" spans="1:9">
      <c r="B11" s="17"/>
      <c r="C11" s="17"/>
      <c r="D11" s="17"/>
      <c r="E11" s="17"/>
      <c r="F11" s="17"/>
      <c r="G11" s="17"/>
      <c r="H11" s="17"/>
      <c r="I11" s="17"/>
    </row>
    <row r="12" spans="1:9">
      <c r="B12" s="17"/>
      <c r="C12" s="17"/>
      <c r="D12" s="17"/>
      <c r="E12" s="17"/>
      <c r="F12" s="17"/>
      <c r="G12" s="17"/>
      <c r="H12" s="17"/>
      <c r="I12" s="17"/>
    </row>
    <row r="13" spans="1:9">
      <c r="B13" s="17"/>
      <c r="C13" s="17"/>
      <c r="D13" s="17"/>
      <c r="E13" s="17"/>
      <c r="F13" s="17"/>
      <c r="G13" s="17"/>
      <c r="H13" s="17"/>
      <c r="I13" s="17"/>
    </row>
    <row r="14" spans="1:9">
      <c r="B14" s="17"/>
      <c r="C14" s="17"/>
      <c r="D14" s="17"/>
      <c r="E14" s="17"/>
      <c r="F14" s="17"/>
      <c r="G14" s="17"/>
      <c r="H14" s="17"/>
      <c r="I14" s="17"/>
    </row>
    <row r="15" spans="1:9">
      <c r="B15" s="17"/>
      <c r="C15" s="17"/>
      <c r="D15" s="17"/>
      <c r="E15" s="17"/>
      <c r="F15" s="17"/>
      <c r="G15" s="17"/>
      <c r="H15" s="17"/>
      <c r="I15" s="17"/>
    </row>
  </sheetData>
  <mergeCells count="8">
    <mergeCell ref="A10:C10"/>
    <mergeCell ref="F7:I8"/>
    <mergeCell ref="F3:I4"/>
    <mergeCell ref="A4:C4"/>
    <mergeCell ref="A5:C5"/>
    <mergeCell ref="A6:C6"/>
    <mergeCell ref="A8:C8"/>
    <mergeCell ref="A9:C9"/>
  </mergeCells>
  <phoneticPr fontId="19"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dimension ref="A1:L10"/>
  <sheetViews>
    <sheetView workbookViewId="0">
      <selection activeCell="J11" sqref="J11"/>
    </sheetView>
  </sheetViews>
  <sheetFormatPr defaultColWidth="8.875" defaultRowHeight="13.5"/>
  <cols>
    <col min="1" max="1" width="37.125" customWidth="1"/>
    <col min="5" max="5" width="10.5" customWidth="1"/>
  </cols>
  <sheetData>
    <row r="1" spans="1:12" ht="14.25">
      <c r="A1" s="1" t="s">
        <v>60</v>
      </c>
      <c r="B1" s="2" t="s">
        <v>61</v>
      </c>
      <c r="C1" s="2" t="s">
        <v>62</v>
      </c>
      <c r="D1" s="2" t="s">
        <v>63</v>
      </c>
      <c r="E1" s="3" t="s">
        <v>64</v>
      </c>
      <c r="F1" s="2" t="s">
        <v>65</v>
      </c>
      <c r="G1" s="4" t="s">
        <v>49</v>
      </c>
      <c r="H1" s="3" t="s">
        <v>50</v>
      </c>
      <c r="I1" s="2" t="s">
        <v>51</v>
      </c>
      <c r="J1" s="2" t="s">
        <v>52</v>
      </c>
      <c r="K1" s="2" t="s">
        <v>53</v>
      </c>
      <c r="L1" s="2" t="s">
        <v>54</v>
      </c>
    </row>
    <row r="2" spans="1:12" ht="14.25">
      <c r="A2" s="5" t="s">
        <v>66</v>
      </c>
      <c r="B2" s="3">
        <v>562</v>
      </c>
      <c r="C2" s="3">
        <v>67</v>
      </c>
      <c r="D2" s="6">
        <f t="shared" ref="D2:D10" si="0">C2/B2</f>
        <v>0.11921708185053401</v>
      </c>
      <c r="E2" s="7">
        <v>200</v>
      </c>
      <c r="F2" s="8">
        <f t="shared" ref="F2:F9" si="1">E2*D2*1.5</f>
        <v>35.765124555160099</v>
      </c>
      <c r="G2" s="9">
        <v>14</v>
      </c>
      <c r="H2" s="8">
        <v>14</v>
      </c>
      <c r="I2" s="8">
        <v>2</v>
      </c>
      <c r="J2" s="8">
        <v>2</v>
      </c>
      <c r="K2" s="8">
        <v>2</v>
      </c>
      <c r="L2" s="8">
        <v>2</v>
      </c>
    </row>
    <row r="3" spans="1:12" ht="14.25">
      <c r="A3" s="5" t="s">
        <v>67</v>
      </c>
      <c r="B3" s="3">
        <v>474</v>
      </c>
      <c r="C3" s="3">
        <v>70</v>
      </c>
      <c r="D3" s="6">
        <f t="shared" si="0"/>
        <v>0.14767932489451499</v>
      </c>
      <c r="E3" s="7">
        <v>540</v>
      </c>
      <c r="F3" s="8">
        <f t="shared" si="1"/>
        <v>119.620253164557</v>
      </c>
      <c r="G3" s="9">
        <v>49</v>
      </c>
      <c r="H3" s="8">
        <v>49</v>
      </c>
      <c r="I3" s="8">
        <v>7</v>
      </c>
      <c r="J3" s="8">
        <v>5</v>
      </c>
      <c r="K3" s="8">
        <v>5</v>
      </c>
      <c r="L3" s="8">
        <v>5</v>
      </c>
    </row>
    <row r="4" spans="1:12" ht="14.25">
      <c r="A4" s="5" t="s">
        <v>68</v>
      </c>
      <c r="B4" s="3">
        <v>3384</v>
      </c>
      <c r="C4" s="3">
        <v>975</v>
      </c>
      <c r="D4" s="6">
        <f t="shared" si="0"/>
        <v>0.28812056737588698</v>
      </c>
      <c r="E4" s="7">
        <v>560</v>
      </c>
      <c r="F4" s="8">
        <f t="shared" si="1"/>
        <v>242.02127659574501</v>
      </c>
      <c r="G4" s="9">
        <v>96</v>
      </c>
      <c r="H4" s="8">
        <v>96</v>
      </c>
      <c r="I4" s="8">
        <v>14</v>
      </c>
      <c r="J4" s="8">
        <v>12</v>
      </c>
      <c r="K4" s="8">
        <v>12</v>
      </c>
      <c r="L4" s="8">
        <v>12</v>
      </c>
    </row>
    <row r="5" spans="1:12" ht="14.25">
      <c r="A5" s="5" t="s">
        <v>69</v>
      </c>
      <c r="B5" s="3">
        <v>4854</v>
      </c>
      <c r="C5" s="3">
        <v>1104</v>
      </c>
      <c r="D5" s="6">
        <f t="shared" si="0"/>
        <v>0.22744128553770099</v>
      </c>
      <c r="E5" s="7">
        <v>1100</v>
      </c>
      <c r="F5" s="8">
        <f t="shared" si="1"/>
        <v>375.27812113720603</v>
      </c>
      <c r="G5" s="9">
        <v>147</v>
      </c>
      <c r="H5" s="8">
        <v>147</v>
      </c>
      <c r="I5" s="8">
        <v>24</v>
      </c>
      <c r="J5" s="8">
        <v>19</v>
      </c>
      <c r="K5" s="8">
        <v>19</v>
      </c>
      <c r="L5" s="8">
        <v>19</v>
      </c>
    </row>
    <row r="6" spans="1:12" ht="14.25">
      <c r="A6" s="5" t="s">
        <v>70</v>
      </c>
      <c r="B6" s="3">
        <v>578</v>
      </c>
      <c r="C6" s="3">
        <v>190</v>
      </c>
      <c r="D6" s="6">
        <f t="shared" si="0"/>
        <v>0.32871972318339099</v>
      </c>
      <c r="E6" s="7">
        <v>275</v>
      </c>
      <c r="F6" s="8">
        <f t="shared" si="1"/>
        <v>135.59688581314899</v>
      </c>
      <c r="G6" s="9">
        <v>53</v>
      </c>
      <c r="H6" s="8">
        <v>53</v>
      </c>
      <c r="I6" s="8">
        <v>9</v>
      </c>
      <c r="J6" s="8">
        <v>7</v>
      </c>
      <c r="K6" s="8">
        <v>7</v>
      </c>
      <c r="L6" s="8">
        <v>7</v>
      </c>
    </row>
    <row r="7" spans="1:12" ht="14.25">
      <c r="A7" s="5" t="s">
        <v>71</v>
      </c>
      <c r="B7" s="3">
        <v>294</v>
      </c>
      <c r="C7" s="3">
        <v>248</v>
      </c>
      <c r="D7" s="6">
        <f t="shared" si="0"/>
        <v>0.843537414965986</v>
      </c>
      <c r="E7" s="7">
        <v>600</v>
      </c>
      <c r="F7" s="8">
        <f t="shared" si="1"/>
        <v>759.18367346938805</v>
      </c>
      <c r="G7" s="9">
        <v>298</v>
      </c>
      <c r="H7" s="8">
        <v>298</v>
      </c>
      <c r="I7" s="8">
        <v>49</v>
      </c>
      <c r="J7" s="8">
        <v>38</v>
      </c>
      <c r="K7" s="8">
        <v>38</v>
      </c>
      <c r="L7" s="8">
        <v>38</v>
      </c>
    </row>
    <row r="8" spans="1:12" ht="14.25">
      <c r="A8" s="5" t="s">
        <v>72</v>
      </c>
      <c r="B8" s="3">
        <v>978</v>
      </c>
      <c r="C8" s="3">
        <v>504</v>
      </c>
      <c r="D8" s="6">
        <f t="shared" si="0"/>
        <v>0.51533742331288301</v>
      </c>
      <c r="E8" s="7">
        <v>600</v>
      </c>
      <c r="F8" s="8">
        <f t="shared" si="1"/>
        <v>463.80368098159499</v>
      </c>
      <c r="G8" s="9">
        <v>183</v>
      </c>
      <c r="H8" s="8">
        <v>183</v>
      </c>
      <c r="I8" s="8">
        <v>29</v>
      </c>
      <c r="J8" s="8">
        <v>23</v>
      </c>
      <c r="K8" s="8">
        <v>23</v>
      </c>
      <c r="L8" s="8">
        <v>23</v>
      </c>
    </row>
    <row r="9" spans="1:12" ht="14.25">
      <c r="A9" s="5" t="s">
        <v>73</v>
      </c>
      <c r="B9" s="3">
        <v>245</v>
      </c>
      <c r="C9" s="3">
        <v>156</v>
      </c>
      <c r="D9" s="6">
        <f t="shared" si="0"/>
        <v>0.63673469387755099</v>
      </c>
      <c r="E9" s="7">
        <v>300</v>
      </c>
      <c r="F9" s="8">
        <f t="shared" si="1"/>
        <v>286.53061224489801</v>
      </c>
      <c r="G9" s="9">
        <v>111</v>
      </c>
      <c r="H9" s="8">
        <v>111</v>
      </c>
      <c r="I9" s="8">
        <v>20</v>
      </c>
      <c r="J9" s="8">
        <v>15</v>
      </c>
      <c r="K9" s="8">
        <v>15</v>
      </c>
      <c r="L9" s="8">
        <v>15</v>
      </c>
    </row>
    <row r="10" spans="1:12" ht="14.25">
      <c r="A10" s="5" t="s">
        <v>74</v>
      </c>
      <c r="B10" s="3">
        <v>11120</v>
      </c>
      <c r="C10" s="3">
        <v>5403</v>
      </c>
      <c r="D10" s="6">
        <f t="shared" si="0"/>
        <v>0.48588129496402899</v>
      </c>
      <c r="E10" s="7">
        <v>3145</v>
      </c>
      <c r="F10" s="8">
        <f>E10*D10*1.2</f>
        <v>1833.7160071942401</v>
      </c>
      <c r="G10" s="9">
        <v>783</v>
      </c>
      <c r="H10" s="8">
        <v>783</v>
      </c>
      <c r="I10" s="8">
        <v>85</v>
      </c>
      <c r="J10" s="8">
        <v>61</v>
      </c>
      <c r="K10" s="8">
        <v>61</v>
      </c>
      <c r="L10" s="8">
        <v>61</v>
      </c>
    </row>
  </sheetData>
  <phoneticPr fontId="19"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渠道总监、经理</vt:lpstr>
      <vt:lpstr>个人目标分解</vt:lpstr>
      <vt:lpstr>置顶酒店目标拆分</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jl-sale</dc:creator>
  <cp:lastModifiedBy>Administrator</cp:lastModifiedBy>
  <dcterms:created xsi:type="dcterms:W3CDTF">2018-01-04T11:11:00Z</dcterms:created>
  <dcterms:modified xsi:type="dcterms:W3CDTF">2018-07-09T06:24:22Z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