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3"/>
  </bookViews>
  <sheets>
    <sheet name="4月" sheetId="2" r:id="rId1"/>
    <sheet name="5月" sheetId="1" r:id="rId2"/>
    <sheet name="6月" sheetId="3" r:id="rId3"/>
    <sheet name="7月" sheetId="4" r:id="rId4"/>
  </sheets>
  <definedNames>
    <definedName name="_xlnm._FilterDatabase" localSheetId="0" hidden="1">'4月'!$A$1:$B$97</definedName>
  </definedNames>
  <calcPr calcId="144525" concurrentCalc="0"/>
</workbook>
</file>

<file path=xl/sharedStrings.xml><?xml version="1.0" encoding="utf-8"?>
<sst xmlns="http://schemas.openxmlformats.org/spreadsheetml/2006/main" count="437">
  <si>
    <t>Company</t>
  </si>
  <si>
    <t>Guest Name</t>
  </si>
  <si>
    <t>Aduli</t>
  </si>
  <si>
    <t>Arr</t>
  </si>
  <si>
    <t>Dep Ni</t>
  </si>
  <si>
    <t>ghis</t>
  </si>
  <si>
    <t>No of room</t>
  </si>
  <si>
    <t>Room Raie</t>
  </si>
  <si>
    <t>Before vai</t>
  </si>
  <si>
    <t>TTL Rm Revenue</t>
  </si>
  <si>
    <t>Paymeni Deiails</t>
  </si>
  <si>
    <t>Confirmaiion n</t>
  </si>
  <si>
    <t>Hong Kong Convergent</t>
  </si>
  <si>
    <t>IniZhuang, Ruichao</t>
  </si>
  <si>
    <t>2</t>
  </si>
  <si>
    <t>21-Apr-18</t>
  </si>
  <si>
    <t>22-Apr-18</t>
  </si>
  <si>
    <t>1</t>
  </si>
  <si>
    <t>CLDK</t>
  </si>
  <si>
    <t>WHLF2</t>
  </si>
  <si>
    <t>3150</t>
  </si>
  <si>
    <t>Dedurted from deposrt</t>
  </si>
  <si>
    <t>IniXiao, Yuhua</t>
  </si>
  <si>
    <t>CLBT</t>
  </si>
  <si>
    <t>IniWei, Long</t>
  </si>
  <si>
    <t>CLBK</t>
  </si>
  <si>
    <t>IniHuang, Weiyuan</t>
  </si>
  <si>
    <t>CLDT</t>
  </si>
  <si>
    <t>3450</t>
  </si>
  <si>
    <t>Ini Fung, Abby</t>
  </si>
  <si>
    <t>24-Apr-18</t>
  </si>
  <si>
    <t>26-Apr-18</t>
  </si>
  <si>
    <t>DLXT</t>
  </si>
  <si>
    <t>WHLF3</t>
  </si>
  <si>
    <t>2850</t>
  </si>
  <si>
    <t>Ini Lu, Jing</t>
  </si>
  <si>
    <t>25-Apr-18</t>
  </si>
  <si>
    <t>IniWang, Meng</t>
  </si>
  <si>
    <t>27-Apr-18</t>
  </si>
  <si>
    <t>29-Apr-18</t>
  </si>
  <si>
    <t>1300238*1300741</t>
  </si>
  <si>
    <t>IniSu, Yixun</t>
  </si>
  <si>
    <t>DLXK</t>
  </si>
  <si>
    <t>Ini Liu, Zhifen</t>
  </si>
  <si>
    <t>TWIN</t>
  </si>
  <si>
    <t>Ini Li, Xiao</t>
  </si>
  <si>
    <t>IniWang, Yujiao</t>
  </si>
  <si>
    <t>28-Apr-18</t>
  </si>
  <si>
    <t>KING</t>
  </si>
  <si>
    <t>Ini Li, Kepeng</t>
  </si>
  <si>
    <t>30-Apr-18</t>
  </si>
  <si>
    <t>3850</t>
  </si>
  <si>
    <t>Ini Peng, Xiaoyan</t>
  </si>
  <si>
    <t>IniJiang, Yingbi</t>
  </si>
  <si>
    <t>01-May-18</t>
  </si>
  <si>
    <t>IniHuang, Sihui</t>
  </si>
  <si>
    <t>Ini Dai, Chunxian</t>
  </si>
  <si>
    <t>IniChen, Shuying</t>
  </si>
  <si>
    <t>02-May-18</t>
  </si>
  <si>
    <t>3</t>
  </si>
  <si>
    <t>IniWu, Xiao Bin</t>
  </si>
  <si>
    <t>IniZhong, Chao</t>
  </si>
  <si>
    <t>WHL5</t>
  </si>
  <si>
    <t>3300</t>
  </si>
  <si>
    <t>Ini Liu, Shuai</t>
  </si>
  <si>
    <t>Deducied from deposii</t>
  </si>
  <si>
    <t>total</t>
  </si>
  <si>
    <t>P180704174318489</t>
  </si>
  <si>
    <t>deposit</t>
  </si>
  <si>
    <t>balance</t>
  </si>
  <si>
    <t xml:space="preserve">Dep </t>
  </si>
  <si>
    <t>Nights</t>
  </si>
  <si>
    <t>Confirmaiion no.</t>
  </si>
  <si>
    <t xml:space="preserve"> Hu, Xiaobo    </t>
  </si>
  <si>
    <t>04-May-18</t>
  </si>
  <si>
    <t>1 DLXT</t>
  </si>
  <si>
    <t>6754.47</t>
  </si>
  <si>
    <t xml:space="preserve">Zhuang, Ruichao    </t>
  </si>
  <si>
    <t>1 KING</t>
  </si>
  <si>
    <t>2251.49</t>
  </si>
  <si>
    <t xml:space="preserve">Yang, Hansheng    </t>
  </si>
  <si>
    <t>03-May-18</t>
  </si>
  <si>
    <t>1 TWIN</t>
  </si>
  <si>
    <t>4502.98</t>
  </si>
  <si>
    <t xml:space="preserve">Wu, Xiaobin    </t>
  </si>
  <si>
    <t>1 DLXK</t>
  </si>
  <si>
    <t xml:space="preserve">Wang, Aining    </t>
  </si>
  <si>
    <t>1 CLBK</t>
  </si>
  <si>
    <t>1301495*1302385</t>
  </si>
  <si>
    <t xml:space="preserve"> Lin, Wei    </t>
  </si>
  <si>
    <t xml:space="preserve"> Li, Yan    </t>
  </si>
  <si>
    <t xml:space="preserve">Zhu, Ping    </t>
  </si>
  <si>
    <t>06-May-18</t>
  </si>
  <si>
    <t>4</t>
  </si>
  <si>
    <t>9515.72</t>
  </si>
  <si>
    <t xml:space="preserve">Yang, Yang    </t>
  </si>
  <si>
    <t xml:space="preserve">Yang, Bo    </t>
  </si>
  <si>
    <t xml:space="preserve"> Lu, Xiaoying    </t>
  </si>
  <si>
    <t xml:space="preserve"> He, Pingxiang    </t>
  </si>
  <si>
    <t xml:space="preserve"> Chen, Wenling    </t>
  </si>
  <si>
    <t>4757.86</t>
  </si>
  <si>
    <t xml:space="preserve"> Chen, Shi    </t>
  </si>
  <si>
    <t xml:space="preserve">Zhang, Yanru    </t>
  </si>
  <si>
    <t>05-May-18</t>
  </si>
  <si>
    <t>1 BF2T</t>
  </si>
  <si>
    <t xml:space="preserve">Yao, Miaodan    </t>
  </si>
  <si>
    <t>1 CLDT</t>
  </si>
  <si>
    <t xml:space="preserve">Yang, Linfu    </t>
  </si>
  <si>
    <t>7264.23</t>
  </si>
  <si>
    <t xml:space="preserve">Wang, Qju Jie    </t>
  </si>
  <si>
    <t>1302388*1302844</t>
  </si>
  <si>
    <t xml:space="preserve"> Pan, Weidi    </t>
  </si>
  <si>
    <t xml:space="preserve"> Luo, Xiuyan    </t>
  </si>
  <si>
    <t>1 CLDK</t>
  </si>
  <si>
    <t xml:space="preserve"> Huang, Guangshao    </t>
  </si>
  <si>
    <t>1 CLBT</t>
  </si>
  <si>
    <t xml:space="preserve">Chen, Lihong    </t>
  </si>
  <si>
    <t>1 BF1K</t>
  </si>
  <si>
    <t xml:space="preserve"> Hong, Yifei    </t>
  </si>
  <si>
    <t>2506.37</t>
  </si>
  <si>
    <t xml:space="preserve"> Chen, Cong    </t>
  </si>
  <si>
    <t xml:space="preserve">Zhang, Yan    </t>
  </si>
  <si>
    <t>09-May-18</t>
  </si>
  <si>
    <t>9260.84</t>
  </si>
  <si>
    <t xml:space="preserve"> Xiao, Tao    </t>
  </si>
  <si>
    <t xml:space="preserve">Wu, Manchun    </t>
  </si>
  <si>
    <t xml:space="preserve"> Liang, Bingjun    </t>
  </si>
  <si>
    <t xml:space="preserve"> Li, Xiaoliang    </t>
  </si>
  <si>
    <t xml:space="preserve"> Li, Jian    </t>
  </si>
  <si>
    <t xml:space="preserve"> Hu, Chunfeng    </t>
  </si>
  <si>
    <t xml:space="preserve"> Hou, Zuqiong    </t>
  </si>
  <si>
    <t xml:space="preserve"> Chen, Jun    </t>
  </si>
  <si>
    <t xml:space="preserve"> Cai, Jinhua    </t>
  </si>
  <si>
    <t xml:space="preserve"> Ding, Liang    </t>
  </si>
  <si>
    <t>10-May-18</t>
  </si>
  <si>
    <t>12-May-18</t>
  </si>
  <si>
    <t xml:space="preserve"> Ma, Xingping    </t>
  </si>
  <si>
    <t>14-May-18</t>
  </si>
  <si>
    <t xml:space="preserve">Zhang, Lei    </t>
  </si>
  <si>
    <t>16-May-18</t>
  </si>
  <si>
    <t>18-May-18</t>
  </si>
  <si>
    <t xml:space="preserve"> Ma, Fanxun    </t>
  </si>
  <si>
    <t xml:space="preserve"> Cheng, Li    </t>
  </si>
  <si>
    <t>Zhang, Chi    3</t>
  </si>
  <si>
    <t>19-May-18</t>
  </si>
  <si>
    <t>5950</t>
  </si>
  <si>
    <t>4418.01</t>
  </si>
  <si>
    <t xml:space="preserve">Wang, Binyu    </t>
  </si>
  <si>
    <t xml:space="preserve">Zhou, Xiaoming    </t>
  </si>
  <si>
    <t>21-May-18</t>
  </si>
  <si>
    <t xml:space="preserve"> Liu, Huiling    </t>
  </si>
  <si>
    <t>20-May-18</t>
  </si>
  <si>
    <t xml:space="preserve"> Li, Meng    </t>
  </si>
  <si>
    <t xml:space="preserve"> Kong, Xiangyan    </t>
  </si>
  <si>
    <t xml:space="preserve">Wu, Yuqian    </t>
  </si>
  <si>
    <t>22-May-18</t>
  </si>
  <si>
    <t xml:space="preserve"> Chen, Shanshan    </t>
  </si>
  <si>
    <t>23-May-18</t>
  </si>
  <si>
    <t xml:space="preserve"> Liang, Tzusan    </t>
  </si>
  <si>
    <t>24-May-18</t>
  </si>
  <si>
    <t xml:space="preserve"> Del Rosario, Jose Ti    </t>
  </si>
  <si>
    <t>26-May-18</t>
  </si>
  <si>
    <t>5182.67</t>
  </si>
  <si>
    <t xml:space="preserve"> Cheung, Kwok Leun    </t>
  </si>
  <si>
    <t>27-May-18</t>
  </si>
  <si>
    <t xml:space="preserve"> Cheung, Yee Suet M    </t>
  </si>
  <si>
    <t xml:space="preserve">Shen, Yang    </t>
  </si>
  <si>
    <t>25-May-18</t>
  </si>
  <si>
    <t xml:space="preserve"> Peng, Huili Jesamin    </t>
  </si>
  <si>
    <t xml:space="preserve"> Lo, Carrie    </t>
  </si>
  <si>
    <t xml:space="preserve"> Lu, Yaqun    </t>
  </si>
  <si>
    <t xml:space="preserve"> Liu, Xiaoling    </t>
  </si>
  <si>
    <t>28-May-18</t>
  </si>
  <si>
    <t xml:space="preserve">Wang, Ying    </t>
  </si>
  <si>
    <t xml:space="preserve">Yang, Guixiang    </t>
  </si>
  <si>
    <t>29-May-18</t>
  </si>
  <si>
    <t xml:space="preserve"> Lu, Wei    </t>
  </si>
  <si>
    <t xml:space="preserve"> Cai, Wenjie    </t>
  </si>
  <si>
    <t>30-May-18</t>
  </si>
  <si>
    <t>01-Jun-18</t>
  </si>
  <si>
    <t>4927.78</t>
  </si>
  <si>
    <t xml:space="preserve">Chang, Chuan Che    </t>
  </si>
  <si>
    <t>31-May-18</t>
  </si>
  <si>
    <t>03-Jun-18</t>
  </si>
  <si>
    <t>P180704172539489</t>
  </si>
  <si>
    <t>C18G1</t>
  </si>
  <si>
    <t>C33G1</t>
  </si>
  <si>
    <t>C36G1</t>
  </si>
  <si>
    <t>C132G1</t>
  </si>
  <si>
    <t>C12</t>
  </si>
  <si>
    <t>Adult</t>
  </si>
  <si>
    <t>C27</t>
  </si>
  <si>
    <t>Dep</t>
  </si>
  <si>
    <t>C51</t>
  </si>
  <si>
    <t>C54</t>
  </si>
  <si>
    <t>C57</t>
  </si>
  <si>
    <t>Room Rate</t>
  </si>
  <si>
    <t>Before vat</t>
  </si>
  <si>
    <t>Incl vat</t>
  </si>
  <si>
    <t>TTL adt</t>
  </si>
  <si>
    <t>ABF</t>
  </si>
  <si>
    <t>Confirmation #</t>
  </si>
  <si>
    <t>Hong Kong Convergent International Trave</t>
  </si>
  <si>
    <t xml:space="preserve"> </t>
  </si>
  <si>
    <t>Qian, Fang</t>
  </si>
  <si>
    <t>Wong, Ching Wai</t>
  </si>
  <si>
    <t>1316748&amp;1317289</t>
  </si>
  <si>
    <t>Zhou, Aiping</t>
  </si>
  <si>
    <t>Zhang, Liwen</t>
  </si>
  <si>
    <t>Wang, Juan</t>
  </si>
  <si>
    <t>Qi, Yaqin</t>
  </si>
  <si>
    <t>Li, Ying</t>
  </si>
  <si>
    <t>Lee, Kuang Wei</t>
  </si>
  <si>
    <t>Hou, Shu Hsin</t>
  </si>
  <si>
    <t>He, Xue Juan</t>
  </si>
  <si>
    <t>Sun, Xiaoyuan</t>
  </si>
  <si>
    <t>Jiang, Peng</t>
  </si>
  <si>
    <t>Xie, Wenhua</t>
  </si>
  <si>
    <t>Luo, Xiuyan</t>
  </si>
  <si>
    <t>Huang, Lu Xia</t>
  </si>
  <si>
    <t>Fang, Fen</t>
  </si>
  <si>
    <t>Dong, Kun</t>
  </si>
  <si>
    <t>Yang, Zhongwei</t>
  </si>
  <si>
    <t>Lai, Jung Kan</t>
  </si>
  <si>
    <t>Wang, Zhao</t>
  </si>
  <si>
    <t>Zhang, Yuannan</t>
  </si>
  <si>
    <t>Shui, Bo</t>
  </si>
  <si>
    <t>Zhang, Liang</t>
  </si>
  <si>
    <t>Ye, Fan</t>
  </si>
  <si>
    <t>Xiong, Wenyu</t>
  </si>
  <si>
    <t>Xin, Lei</t>
  </si>
  <si>
    <t>Wang, Ye</t>
  </si>
  <si>
    <t>Wang, Qianlan</t>
  </si>
  <si>
    <t>Ng, Kwan Fung</t>
  </si>
  <si>
    <t>Jin, Jing</t>
  </si>
  <si>
    <t>Xiao, Linlin</t>
  </si>
  <si>
    <t>Ma, Liqi</t>
  </si>
  <si>
    <t>Liang, Jiaying</t>
  </si>
  <si>
    <t>He, Mingfang</t>
  </si>
  <si>
    <t>Zhu, Xiaodong</t>
  </si>
  <si>
    <t>You, Qiang</t>
  </si>
  <si>
    <t>Wang, Haining</t>
  </si>
  <si>
    <t>Shen, Yuan</t>
  </si>
  <si>
    <t>1308962&amp;1308967</t>
  </si>
  <si>
    <t>Jiang, Xiaoyan</t>
  </si>
  <si>
    <t>He, Yongdong</t>
  </si>
  <si>
    <t>He, Qing</t>
  </si>
  <si>
    <t>Chen, Yanying</t>
  </si>
  <si>
    <t>Zhong, Chao</t>
  </si>
  <si>
    <t>Peng, Ying</t>
  </si>
  <si>
    <t>Meng, Roulei</t>
  </si>
  <si>
    <t>Liu, Di</t>
  </si>
  <si>
    <t>Li, Di</t>
  </si>
  <si>
    <t>Li, Shiti</t>
  </si>
  <si>
    <t>Buchanan, Rhona Kate</t>
  </si>
  <si>
    <t>Yang, Yaqi</t>
  </si>
  <si>
    <t>Peng, Fang</t>
  </si>
  <si>
    <t>Mai, Xiaocong</t>
  </si>
  <si>
    <t>Li, Xinyue</t>
  </si>
  <si>
    <t>Li, Yongfeng</t>
  </si>
  <si>
    <t>Ge, Mingzhu</t>
  </si>
  <si>
    <t>Wang, Hao</t>
  </si>
  <si>
    <t>Hung, Ling Hong</t>
  </si>
  <si>
    <t>Huang, Kuan Hsueh</t>
  </si>
  <si>
    <t>Gan, Yanhui</t>
  </si>
  <si>
    <t>Qu, Jiazhen</t>
  </si>
  <si>
    <t>Li, Tingguang</t>
  </si>
  <si>
    <t>Li, Ming</t>
  </si>
  <si>
    <t>Xu, Jiaping</t>
  </si>
  <si>
    <t>Sun, Huali</t>
  </si>
  <si>
    <t>Ma, Yan</t>
  </si>
  <si>
    <t>Kaewruang, Wiroje</t>
  </si>
  <si>
    <t>Du, Zhaofang</t>
  </si>
  <si>
    <t>Chen, Xue</t>
  </si>
  <si>
    <t>Siu, Ka Yin Jenny</t>
  </si>
  <si>
    <t>Yuan, Qingrong</t>
  </si>
  <si>
    <t>Yu, Lin</t>
  </si>
  <si>
    <t>Xin, Yinzi</t>
  </si>
  <si>
    <t>Xin, Jianping</t>
  </si>
  <si>
    <t>Liu, Zhizhi</t>
  </si>
  <si>
    <t>Huang, Lu</t>
  </si>
  <si>
    <t>Du, Liang</t>
  </si>
  <si>
    <t>Zhu, Lijun</t>
  </si>
  <si>
    <t>Wu, Jianfeng</t>
  </si>
  <si>
    <t>Wang, Yao</t>
  </si>
  <si>
    <t>Cheng, Ying</t>
  </si>
  <si>
    <t>Wang, Yang</t>
  </si>
  <si>
    <t>WHL3</t>
  </si>
  <si>
    <t>1325854&amp;1326039</t>
  </si>
  <si>
    <t>Zhang, Chi</t>
  </si>
  <si>
    <t>Yang, Meina</t>
  </si>
  <si>
    <t>Xue, Hong Jian</t>
  </si>
  <si>
    <t>Ji, Jun</t>
  </si>
  <si>
    <t>Chen, Min</t>
  </si>
  <si>
    <t>Li, Zhiming</t>
  </si>
  <si>
    <t>1322175&amp;1326827</t>
  </si>
  <si>
    <t>Zhang, Yun</t>
  </si>
  <si>
    <t>Wang, Feifei</t>
  </si>
  <si>
    <t>Guan, Lian</t>
  </si>
  <si>
    <t>Guan, Hao wen</t>
  </si>
  <si>
    <t>Bi, Ziying</t>
  </si>
  <si>
    <t>Yao, Yang</t>
  </si>
  <si>
    <t>Yan, Minmin</t>
  </si>
  <si>
    <t>Xu, Wei</t>
  </si>
  <si>
    <t>Wu, Xibei</t>
  </si>
  <si>
    <t>Song, Yuan</t>
  </si>
  <si>
    <t>Fang, Zhen</t>
  </si>
  <si>
    <t>*Zhang, Minjie</t>
  </si>
  <si>
    <t>Zhang, Jiale</t>
  </si>
  <si>
    <t>Han, Lili</t>
  </si>
  <si>
    <t>Chien, Wen Chieh</t>
  </si>
  <si>
    <t>Yip, Kwok Chung</t>
  </si>
  <si>
    <t>Li, Yuehua</t>
  </si>
  <si>
    <t>Huang, Wenyi</t>
  </si>
  <si>
    <t>Cao, Zhenyu</t>
  </si>
  <si>
    <t>CF_1</t>
  </si>
  <si>
    <t>C18GR</t>
  </si>
  <si>
    <t>C33GR</t>
  </si>
  <si>
    <t>C36GR</t>
  </si>
  <si>
    <t>C132GR</t>
  </si>
  <si>
    <t>P180706114815489</t>
  </si>
  <si>
    <t>剩余预付款</t>
  </si>
  <si>
    <t>Booking Order</t>
  </si>
  <si>
    <t>Confirmation No.</t>
  </si>
  <si>
    <t>Zhao, Chenwei</t>
  </si>
  <si>
    <t>Zhang, Xiaoyan</t>
  </si>
  <si>
    <t>Xu, Tong</t>
  </si>
  <si>
    <t>Xu, Rui</t>
  </si>
  <si>
    <t>Ma, Zhuqing</t>
  </si>
  <si>
    <t>Ma, Yejiong</t>
  </si>
  <si>
    <t>Li, Yong</t>
  </si>
  <si>
    <t>Hu, Qin</t>
  </si>
  <si>
    <t>Zhang, Li</t>
  </si>
  <si>
    <t>Zhang, Liying</t>
  </si>
  <si>
    <t>Wu, Yiwen</t>
  </si>
  <si>
    <t>Sang, Yi Huai</t>
  </si>
  <si>
    <t>Sang, Chih Pin</t>
  </si>
  <si>
    <t>Qiu, Tonger</t>
  </si>
  <si>
    <t>Ma, Ming</t>
  </si>
  <si>
    <t>Liu, Jinlian</t>
  </si>
  <si>
    <t>Chen, Qixu</t>
  </si>
  <si>
    <t>Song, Zhaohuang</t>
  </si>
  <si>
    <t>Qian, Bin</t>
  </si>
  <si>
    <t>Feng, Jiong</t>
  </si>
  <si>
    <t>Bao, Popo</t>
  </si>
  <si>
    <t>1329765&amp;1330360</t>
  </si>
  <si>
    <t>Zhou, Qiaoyi</t>
  </si>
  <si>
    <t>Zhang, Yi</t>
  </si>
  <si>
    <t>Wu, Ming Chun</t>
  </si>
  <si>
    <t>Ma, Shi</t>
  </si>
  <si>
    <t>Chen, Shu Yin</t>
  </si>
  <si>
    <t>Zeng, Chengxiu</t>
  </si>
  <si>
    <t>Zeng, Zhen</t>
  </si>
  <si>
    <t>Xia, Yuxia</t>
  </si>
  <si>
    <t>Mei, Shurong</t>
  </si>
  <si>
    <t>Lin, Junsheng</t>
  </si>
  <si>
    <t>Lin, Man Yee</t>
  </si>
  <si>
    <t>Hong, Shaopeng</t>
  </si>
  <si>
    <t>Duan, Deming</t>
  </si>
  <si>
    <t>Cai, Hanyan1325189</t>
  </si>
  <si>
    <t>BF1K</t>
  </si>
  <si>
    <t>Zhao, Yiyun</t>
  </si>
  <si>
    <t>Yang, Meifen</t>
  </si>
  <si>
    <t>Liang, Shuyuan</t>
  </si>
  <si>
    <t>Liu, Yi</t>
  </si>
  <si>
    <t>Zhang, Pizhe</t>
  </si>
  <si>
    <t>Qiu, Jian</t>
  </si>
  <si>
    <t>Gao, Wenting</t>
  </si>
  <si>
    <t>Zheng, Zhu</t>
  </si>
  <si>
    <t>Yuan, Xiaoyan</t>
  </si>
  <si>
    <t>Wang, Lingyu</t>
  </si>
  <si>
    <t>Qin, Wei</t>
  </si>
  <si>
    <t>Chen, Xi</t>
  </si>
  <si>
    <t>Chen, Weijun</t>
  </si>
  <si>
    <t>Yin, Shirui</t>
  </si>
  <si>
    <t>Wang, Yi</t>
  </si>
  <si>
    <t>Tian, Tian1304774</t>
  </si>
  <si>
    <t>Tang, Hua</t>
  </si>
  <si>
    <t>Wang, Yibin</t>
  </si>
  <si>
    <t>Luo, Jie</t>
  </si>
  <si>
    <t>Yang, Changrong</t>
  </si>
  <si>
    <t>Wei, Wei</t>
  </si>
  <si>
    <t>Cheng, Yuen Kin Philip</t>
  </si>
  <si>
    <t>Liu, Xujia</t>
  </si>
  <si>
    <t>Chung, Kwok Ming</t>
  </si>
  <si>
    <t>Cai, Ganlin</t>
  </si>
  <si>
    <t>Zhang, Yuyao</t>
  </si>
  <si>
    <t>Wong, Lai Kwan</t>
  </si>
  <si>
    <t>Liu, Zhongmian</t>
  </si>
  <si>
    <t>Ku, Ka Shun</t>
  </si>
  <si>
    <t>Dai, Dingnan</t>
  </si>
  <si>
    <t>Lu, Hui Chuan</t>
  </si>
  <si>
    <t>Gu, Sheng Chun</t>
  </si>
  <si>
    <t>Cheung, Ching Ping</t>
  </si>
  <si>
    <t>Yang, Chengzhi</t>
  </si>
  <si>
    <t>Qiu, Weiqing</t>
  </si>
  <si>
    <t>Qiu, Qi</t>
  </si>
  <si>
    <t>Jin, Ou</t>
  </si>
  <si>
    <t>Chen, Jiebin</t>
  </si>
  <si>
    <t>Jiang, Zinian</t>
  </si>
  <si>
    <t>Bao, Loimin</t>
  </si>
  <si>
    <t>WHL1</t>
  </si>
  <si>
    <t>Zheng, Jie</t>
  </si>
  <si>
    <t>Zhao, Yi</t>
  </si>
  <si>
    <t>Wang, Hui</t>
  </si>
  <si>
    <t>Shi, Shixian</t>
  </si>
  <si>
    <t>Lou, Jun</t>
  </si>
  <si>
    <t>Lin, Fen Chu</t>
  </si>
  <si>
    <t>Lin, Shih Yun</t>
  </si>
  <si>
    <t>Kong, Wanxiu</t>
  </si>
  <si>
    <t>Huang, Han</t>
  </si>
  <si>
    <t>EXST</t>
  </si>
  <si>
    <t>Guan, Zheng</t>
  </si>
  <si>
    <t>Chang, Chia Hung</t>
  </si>
  <si>
    <t>Zhang, Bo</t>
  </si>
  <si>
    <t>Xu, Jia bao</t>
  </si>
  <si>
    <t>Shen, Jie</t>
  </si>
  <si>
    <t>Chui, Ho Kwong</t>
  </si>
  <si>
    <t>*Jia, Yuxiang</t>
  </si>
  <si>
    <t>Shi, Yu Ting</t>
  </si>
  <si>
    <t>Tu, Jun</t>
  </si>
  <si>
    <t>Tsao, Yen Ya</t>
  </si>
  <si>
    <t>Lin, Yu -Chun</t>
  </si>
  <si>
    <t>Li, Aitzu</t>
  </si>
  <si>
    <t>Guo, Juan</t>
  </si>
  <si>
    <t>*Pun, Yuet Mui</t>
  </si>
  <si>
    <t>Poon, Ng</t>
  </si>
  <si>
    <t>*Pau, King Yin</t>
  </si>
  <si>
    <t>*Chiu, Ching Yeung</t>
  </si>
  <si>
    <t>*Wong, Mai Tat</t>
  </si>
  <si>
    <t>*Wong, Sze Ki</t>
  </si>
  <si>
    <t>*Wong, Kin Hung</t>
  </si>
  <si>
    <t>*Shi, Jianping</t>
  </si>
  <si>
    <t>*Peng, Kai</t>
  </si>
  <si>
    <t>*Jin, Dan</t>
  </si>
  <si>
    <t>Zhao, Yuhua</t>
  </si>
  <si>
    <t>P180805175319489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</si>
</sst>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(* #,##0_);_(* \(#,##0\);_(* &quot;-&quot;??_);_(@_)"/>
  </numFmts>
  <fonts count="35">
    <font>
      <sz val="10"/>
      <name val="Arial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Calibri"/>
      <charset val="134"/>
    </font>
    <font>
      <sz val="11.25"/>
      <color rgb="FF333333"/>
      <name val="Helvetica"/>
      <charset val="134"/>
    </font>
    <font>
      <sz val="12"/>
      <color rgb="FF333333"/>
      <name val="Helvetica"/>
      <charset val="134"/>
    </font>
    <font>
      <sz val="11"/>
      <color theme="0"/>
      <name val="Calibri"/>
      <charset val="134"/>
    </font>
    <font>
      <sz val="11"/>
      <name val="Calibri"/>
      <charset val="134"/>
    </font>
    <font>
      <sz val="11.25"/>
      <color rgb="FF333333"/>
      <name val="Calibri"/>
      <charset val="134"/>
    </font>
    <font>
      <sz val="10.5"/>
      <color rgb="FF0000FF"/>
      <name val="Calibri"/>
      <charset val="134"/>
    </font>
    <font>
      <sz val="12"/>
      <name val="Arial"/>
      <charset val="134"/>
    </font>
    <font>
      <sz val="11"/>
      <color theme="1"/>
      <name val="宋体"/>
      <charset val="134"/>
    </font>
    <font>
      <sz val="11"/>
      <name val="Arial"/>
      <charset val="134"/>
    </font>
    <font>
      <sz val="12"/>
      <name val="Calibri"/>
      <charset val="134"/>
    </font>
    <font>
      <sz val="11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1" fillId="27" borderId="8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" fillId="20" borderId="5" applyNumberFormat="0" applyFont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34" fillId="19" borderId="8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</cellStyleXfs>
  <cellXfs count="6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15" fontId="2" fillId="0" borderId="1" xfId="0" applyNumberFormat="1" applyFont="1" applyFill="1" applyBorder="1" applyAlignment="1"/>
    <xf numFmtId="0" fontId="2" fillId="3" borderId="1" xfId="0" applyFont="1" applyFill="1" applyBorder="1" applyAlignment="1"/>
    <xf numFmtId="15" fontId="2" fillId="3" borderId="1" xfId="0" applyNumberFormat="1" applyFont="1" applyFill="1" applyBorder="1" applyAlignment="1"/>
    <xf numFmtId="0" fontId="3" fillId="2" borderId="1" xfId="0" applyFont="1" applyFill="1" applyBorder="1" applyAlignment="1">
      <alignment horizontal="center"/>
    </xf>
    <xf numFmtId="0" fontId="2" fillId="4" borderId="1" xfId="0" applyFont="1" applyFill="1" applyBorder="1" applyAlignment="1"/>
    <xf numFmtId="0" fontId="3" fillId="2" borderId="1" xfId="0" applyFont="1" applyFill="1" applyBorder="1" applyAlignment="1"/>
    <xf numFmtId="176" fontId="2" fillId="0" borderId="1" xfId="8" applyNumberFormat="1" applyFont="1" applyBorder="1" applyAlignment="1"/>
    <xf numFmtId="176" fontId="2" fillId="3" borderId="1" xfId="8" applyNumberFormat="1" applyFont="1" applyFill="1" applyBorder="1" applyAlignment="1"/>
    <xf numFmtId="0" fontId="2" fillId="0" borderId="1" xfId="0" applyFont="1" applyFill="1" applyBorder="1" applyAlignment="1"/>
    <xf numFmtId="176" fontId="1" fillId="5" borderId="1" xfId="8" applyNumberFormat="1" applyFont="1" applyFill="1" applyBorder="1" applyAlignment="1"/>
    <xf numFmtId="0" fontId="4" fillId="0" borderId="0" xfId="0" applyFont="1" applyFill="1" applyAlignment="1"/>
    <xf numFmtId="0" fontId="2" fillId="4" borderId="1" xfId="0" applyFont="1" applyFill="1" applyBorder="1" applyAlignment="1"/>
    <xf numFmtId="0" fontId="5" fillId="0" borderId="1" xfId="0" applyFont="1" applyBorder="1">
      <alignment vertical="center"/>
    </xf>
    <xf numFmtId="176" fontId="2" fillId="0" borderId="1" xfId="0" applyNumberFormat="1" applyFont="1" applyFill="1" applyBorder="1" applyAlignment="1"/>
    <xf numFmtId="0" fontId="6" fillId="0" borderId="0" xfId="0" applyFont="1">
      <alignment vertical="center"/>
    </xf>
    <xf numFmtId="0" fontId="2" fillId="0" borderId="0" xfId="0" applyFont="1" applyFill="1" applyAlignment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15" fontId="4" fillId="0" borderId="1" xfId="0" applyNumberFormat="1" applyFont="1" applyFill="1" applyBorder="1" applyAlignment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/>
    <xf numFmtId="176" fontId="4" fillId="0" borderId="1" xfId="8" applyNumberFormat="1" applyFont="1" applyFill="1" applyBorder="1" applyAlignment="1"/>
    <xf numFmtId="0" fontId="9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5" fillId="0" borderId="0" xfId="0" applyFont="1" applyFill="1" applyAlignment="1"/>
    <xf numFmtId="176" fontId="7" fillId="0" borderId="0" xfId="8" applyNumberFormat="1" applyFont="1" applyFill="1" applyAlignment="1"/>
    <xf numFmtId="176" fontId="7" fillId="0" borderId="1" xfId="8" applyNumberFormat="1" applyFont="1" applyFill="1" applyBorder="1" applyAlignment="1"/>
    <xf numFmtId="0" fontId="11" fillId="0" borderId="0" xfId="0" applyFont="1">
      <alignment vertical="center"/>
    </xf>
    <xf numFmtId="0" fontId="12" fillId="0" borderId="0" xfId="0" applyFont="1" applyFill="1" applyAlignment="1"/>
    <xf numFmtId="176" fontId="7" fillId="0" borderId="1" xfId="0" applyNumberFormat="1" applyFont="1" applyFill="1" applyBorder="1" applyAlignment="1"/>
    <xf numFmtId="0" fontId="9" fillId="0" borderId="0" xfId="0" applyFont="1" applyFill="1">
      <alignment vertical="center"/>
    </xf>
    <xf numFmtId="0" fontId="13" fillId="0" borderId="0" xfId="0" applyFont="1">
      <alignment vertical="center"/>
    </xf>
    <xf numFmtId="0" fontId="14" fillId="0" borderId="0" xfId="0" applyFont="1" applyAlignment="1"/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right" vertical="top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 vertical="top" indent="1"/>
    </xf>
    <xf numFmtId="0" fontId="13" fillId="0" borderId="1" xfId="0" applyFont="1" applyBorder="1">
      <alignment vertical="center"/>
    </xf>
    <xf numFmtId="3" fontId="8" fillId="0" borderId="1" xfId="0" applyNumberFormat="1" applyFont="1" applyBorder="1" applyAlignment="1">
      <alignment horizontal="right" vertical="top"/>
    </xf>
    <xf numFmtId="0" fontId="8" fillId="0" borderId="1" xfId="0" applyNumberFormat="1" applyFont="1" applyBorder="1" applyAlignment="1">
      <alignment horizontal="right" vertical="top"/>
    </xf>
    <xf numFmtId="3" fontId="8" fillId="0" borderId="1" xfId="0" applyNumberFormat="1" applyFont="1" applyBorder="1" applyAlignment="1">
      <alignment horizontal="right"/>
    </xf>
    <xf numFmtId="0" fontId="8" fillId="0" borderId="1" xfId="0" applyNumberFormat="1" applyFont="1" applyBorder="1" applyAlignment="1">
      <alignment horizontal="right"/>
    </xf>
    <xf numFmtId="0" fontId="13" fillId="6" borderId="1" xfId="0" applyFont="1" applyFill="1" applyBorder="1">
      <alignment vertical="center"/>
    </xf>
    <xf numFmtId="0" fontId="8" fillId="0" borderId="0" xfId="0" applyFont="1" applyAlignment="1">
      <alignment vertical="top"/>
    </xf>
    <xf numFmtId="0" fontId="13" fillId="0" borderId="1" xfId="0" applyFont="1" applyBorder="1" applyAlignment="1">
      <alignment horizontal="left"/>
    </xf>
    <xf numFmtId="0" fontId="8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8" fillId="0" borderId="1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 vertical="top"/>
    </xf>
    <xf numFmtId="3" fontId="8" fillId="0" borderId="1" xfId="0" applyNumberFormat="1" applyFont="1" applyBorder="1" applyAlignment="1">
      <alignment horizontal="right" vertical="center"/>
    </xf>
    <xf numFmtId="0" fontId="15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24"/>
  <sheetViews>
    <sheetView workbookViewId="0">
      <selection activeCell="L25" sqref="L25"/>
    </sheetView>
  </sheetViews>
  <sheetFormatPr defaultColWidth="10.2857142857143" defaultRowHeight="15"/>
  <cols>
    <col min="1" max="1" width="18.2857142857143" style="32" customWidth="1"/>
    <col min="2" max="2" width="15" style="32"/>
    <col min="3" max="3" width="4" style="32"/>
    <col min="4" max="4" width="10.8571428571429" style="32" customWidth="1"/>
    <col min="5" max="5" width="11.7142857142857" style="32" customWidth="1"/>
    <col min="6" max="6" width="5" style="32"/>
    <col min="7" max="7" width="3" style="32"/>
    <col min="8" max="8" width="5" style="32"/>
    <col min="9" max="9" width="8" style="32"/>
    <col min="10" max="10" width="6" style="32"/>
    <col min="11" max="11" width="11.1428571428571" style="32" customWidth="1"/>
    <col min="12" max="12" width="12" style="32"/>
    <col min="13" max="13" width="24.1428571428571" style="32" customWidth="1"/>
    <col min="14" max="14" width="21.4285714285714" style="32" customWidth="1"/>
    <col min="15" max="15" width="22.9142857142857" style="32" customWidth="1"/>
    <col min="16" max="16384" width="10.2857142857143" style="32"/>
  </cols>
  <sheetData>
    <row r="1" s="32" customFormat="1" spans="1:15">
      <c r="A1" s="42" t="s">
        <v>0</v>
      </c>
      <c r="B1" s="42" t="s">
        <v>1</v>
      </c>
      <c r="C1" s="43" t="s">
        <v>2</v>
      </c>
      <c r="D1" s="42" t="s">
        <v>3</v>
      </c>
      <c r="E1" s="44" t="s">
        <v>4</v>
      </c>
      <c r="F1" s="43" t="s">
        <v>5</v>
      </c>
      <c r="G1" s="43" t="s">
        <v>6</v>
      </c>
      <c r="H1" s="53"/>
      <c r="I1" s="42" t="s">
        <v>7</v>
      </c>
      <c r="J1" s="56"/>
      <c r="K1" s="44" t="s">
        <v>8</v>
      </c>
      <c r="L1" s="44" t="s">
        <v>9</v>
      </c>
      <c r="M1" s="42" t="s">
        <v>10</v>
      </c>
      <c r="N1" s="43" t="s">
        <v>11</v>
      </c>
      <c r="O1" s="46"/>
    </row>
    <row r="2" s="32" customFormat="1" spans="1:15">
      <c r="A2" s="43" t="s">
        <v>12</v>
      </c>
      <c r="B2" s="43" t="s">
        <v>13</v>
      </c>
      <c r="C2" s="44" t="s">
        <v>14</v>
      </c>
      <c r="D2" s="43" t="s">
        <v>15</v>
      </c>
      <c r="E2" s="43" t="s">
        <v>16</v>
      </c>
      <c r="F2" s="42" t="s">
        <v>17</v>
      </c>
      <c r="G2" s="44" t="s">
        <v>17</v>
      </c>
      <c r="H2" s="43" t="s">
        <v>18</v>
      </c>
      <c r="I2" s="43" t="s">
        <v>19</v>
      </c>
      <c r="J2" s="44" t="s">
        <v>20</v>
      </c>
      <c r="K2" s="50">
        <v>2251.49</v>
      </c>
      <c r="L2" s="49">
        <v>3150</v>
      </c>
      <c r="M2" s="43" t="s">
        <v>21</v>
      </c>
      <c r="N2" s="57">
        <v>1566074</v>
      </c>
      <c r="O2" s="46">
        <v>1298045</v>
      </c>
    </row>
    <row r="3" s="32" customFormat="1" spans="1:15">
      <c r="A3" s="39" t="s">
        <v>12</v>
      </c>
      <c r="B3" s="39" t="s">
        <v>22</v>
      </c>
      <c r="C3" s="44" t="s">
        <v>14</v>
      </c>
      <c r="D3" s="39" t="s">
        <v>15</v>
      </c>
      <c r="E3" s="39" t="s">
        <v>16</v>
      </c>
      <c r="F3" s="42" t="s">
        <v>17</v>
      </c>
      <c r="G3" s="44" t="s">
        <v>17</v>
      </c>
      <c r="H3" s="39" t="s">
        <v>23</v>
      </c>
      <c r="I3" s="39" t="s">
        <v>19</v>
      </c>
      <c r="J3" s="41" t="s">
        <v>20</v>
      </c>
      <c r="K3" s="48">
        <v>2251.49</v>
      </c>
      <c r="L3" s="47">
        <v>3150</v>
      </c>
      <c r="M3" s="39" t="s">
        <v>21</v>
      </c>
      <c r="N3" s="58">
        <v>1567276</v>
      </c>
      <c r="O3" s="46">
        <v>1298075</v>
      </c>
    </row>
    <row r="4" s="32" customFormat="1" spans="1:15">
      <c r="A4" s="43" t="s">
        <v>12</v>
      </c>
      <c r="B4" s="43" t="s">
        <v>24</v>
      </c>
      <c r="C4" s="44" t="s">
        <v>14</v>
      </c>
      <c r="D4" s="43" t="s">
        <v>15</v>
      </c>
      <c r="E4" s="43" t="s">
        <v>16</v>
      </c>
      <c r="F4" s="42" t="s">
        <v>17</v>
      </c>
      <c r="G4" s="44" t="s">
        <v>17</v>
      </c>
      <c r="H4" s="43" t="s">
        <v>25</v>
      </c>
      <c r="I4" s="43" t="s">
        <v>19</v>
      </c>
      <c r="J4" s="44" t="s">
        <v>20</v>
      </c>
      <c r="K4" s="50">
        <v>2251.49</v>
      </c>
      <c r="L4" s="49">
        <v>3150</v>
      </c>
      <c r="M4" s="43" t="s">
        <v>21</v>
      </c>
      <c r="N4" s="57">
        <v>1567276</v>
      </c>
      <c r="O4" s="46"/>
    </row>
    <row r="5" s="32" customFormat="1" spans="1:15">
      <c r="A5" s="39" t="s">
        <v>12</v>
      </c>
      <c r="B5" s="39" t="s">
        <v>26</v>
      </c>
      <c r="C5" s="44" t="s">
        <v>14</v>
      </c>
      <c r="D5" s="39" t="s">
        <v>15</v>
      </c>
      <c r="E5" s="39" t="s">
        <v>16</v>
      </c>
      <c r="F5" s="42" t="s">
        <v>17</v>
      </c>
      <c r="G5" s="44" t="s">
        <v>17</v>
      </c>
      <c r="H5" s="39" t="s">
        <v>27</v>
      </c>
      <c r="I5" s="39" t="s">
        <v>19</v>
      </c>
      <c r="J5" s="41" t="s">
        <v>28</v>
      </c>
      <c r="K5" s="48">
        <v>2506.37</v>
      </c>
      <c r="L5" s="47">
        <v>3450</v>
      </c>
      <c r="M5" s="39" t="s">
        <v>21</v>
      </c>
      <c r="N5" s="58">
        <v>1457015</v>
      </c>
      <c r="O5" s="46">
        <v>1297541</v>
      </c>
    </row>
    <row r="6" s="32" customFormat="1" spans="1:15">
      <c r="A6" s="39" t="s">
        <v>12</v>
      </c>
      <c r="B6" s="39" t="s">
        <v>29</v>
      </c>
      <c r="C6" s="44" t="s">
        <v>14</v>
      </c>
      <c r="D6" s="39" t="s">
        <v>30</v>
      </c>
      <c r="E6" s="39" t="s">
        <v>31</v>
      </c>
      <c r="F6" s="42" t="s">
        <v>14</v>
      </c>
      <c r="G6" s="44" t="s">
        <v>17</v>
      </c>
      <c r="H6" s="39" t="s">
        <v>32</v>
      </c>
      <c r="I6" s="39" t="s">
        <v>33</v>
      </c>
      <c r="J6" s="41" t="s">
        <v>34</v>
      </c>
      <c r="K6" s="48">
        <v>4842.82</v>
      </c>
      <c r="L6" s="47">
        <v>5700</v>
      </c>
      <c r="M6" s="39" t="s">
        <v>21</v>
      </c>
      <c r="N6" s="58">
        <v>1640197</v>
      </c>
      <c r="O6" s="46">
        <v>1298330</v>
      </c>
    </row>
    <row r="7" s="32" customFormat="1" spans="1:15">
      <c r="A7" s="39" t="s">
        <v>12</v>
      </c>
      <c r="B7" s="39" t="s">
        <v>35</v>
      </c>
      <c r="C7" s="44" t="s">
        <v>14</v>
      </c>
      <c r="D7" s="39" t="s">
        <v>36</v>
      </c>
      <c r="E7" s="39" t="s">
        <v>31</v>
      </c>
      <c r="F7" s="42" t="s">
        <v>17</v>
      </c>
      <c r="G7" s="44" t="s">
        <v>17</v>
      </c>
      <c r="H7" s="39" t="s">
        <v>32</v>
      </c>
      <c r="I7" s="39" t="s">
        <v>33</v>
      </c>
      <c r="J7" s="41" t="s">
        <v>34</v>
      </c>
      <c r="K7" s="48">
        <v>2421.41</v>
      </c>
      <c r="L7" s="47">
        <v>2850</v>
      </c>
      <c r="M7" s="39" t="s">
        <v>21</v>
      </c>
      <c r="N7" s="58">
        <v>1838249</v>
      </c>
      <c r="O7" s="46">
        <v>1299509</v>
      </c>
    </row>
    <row r="8" s="32" customFormat="1" spans="1:15">
      <c r="A8" s="39" t="s">
        <v>12</v>
      </c>
      <c r="B8" s="39" t="s">
        <v>37</v>
      </c>
      <c r="C8" s="44" t="s">
        <v>14</v>
      </c>
      <c r="D8" s="39" t="s">
        <v>38</v>
      </c>
      <c r="E8" s="39" t="s">
        <v>39</v>
      </c>
      <c r="F8" s="42" t="s">
        <v>14</v>
      </c>
      <c r="G8" s="44" t="s">
        <v>17</v>
      </c>
      <c r="H8" s="39" t="s">
        <v>25</v>
      </c>
      <c r="I8" s="39" t="s">
        <v>33</v>
      </c>
      <c r="J8" s="41" t="s">
        <v>20</v>
      </c>
      <c r="K8" s="48">
        <v>4502.98</v>
      </c>
      <c r="L8" s="47">
        <v>6300</v>
      </c>
      <c r="M8" s="39" t="s">
        <v>21</v>
      </c>
      <c r="N8" s="58">
        <v>1994652</v>
      </c>
      <c r="O8" s="51" t="s">
        <v>40</v>
      </c>
    </row>
    <row r="9" s="32" customFormat="1" spans="1:15">
      <c r="A9" s="39" t="s">
        <v>12</v>
      </c>
      <c r="B9" s="39" t="s">
        <v>41</v>
      </c>
      <c r="C9" s="44" t="s">
        <v>14</v>
      </c>
      <c r="D9" s="39" t="s">
        <v>38</v>
      </c>
      <c r="E9" s="39" t="s">
        <v>39</v>
      </c>
      <c r="F9" s="42" t="s">
        <v>14</v>
      </c>
      <c r="G9" s="44" t="s">
        <v>17</v>
      </c>
      <c r="H9" s="39" t="s">
        <v>42</v>
      </c>
      <c r="I9" s="39" t="s">
        <v>19</v>
      </c>
      <c r="J9" s="41" t="s">
        <v>28</v>
      </c>
      <c r="K9" s="48">
        <v>5012.74</v>
      </c>
      <c r="L9" s="47">
        <v>6900</v>
      </c>
      <c r="M9" s="39" t="s">
        <v>21</v>
      </c>
      <c r="N9" s="58">
        <v>803892</v>
      </c>
      <c r="O9" s="46">
        <v>1294331</v>
      </c>
    </row>
    <row r="10" s="32" customFormat="1" spans="1:15">
      <c r="A10" s="43" t="s">
        <v>12</v>
      </c>
      <c r="B10" s="43" t="s">
        <v>43</v>
      </c>
      <c r="C10" s="44" t="s">
        <v>14</v>
      </c>
      <c r="D10" s="43" t="s">
        <v>38</v>
      </c>
      <c r="E10" s="43" t="s">
        <v>39</v>
      </c>
      <c r="F10" s="42" t="s">
        <v>14</v>
      </c>
      <c r="G10" s="44" t="s">
        <v>17</v>
      </c>
      <c r="H10" s="43" t="s">
        <v>44</v>
      </c>
      <c r="I10" s="43" t="s">
        <v>33</v>
      </c>
      <c r="J10" s="44" t="s">
        <v>20</v>
      </c>
      <c r="K10" s="50">
        <v>4502.98</v>
      </c>
      <c r="L10" s="49">
        <v>6300</v>
      </c>
      <c r="M10" s="43" t="s">
        <v>21</v>
      </c>
      <c r="N10" s="57">
        <v>1640423</v>
      </c>
      <c r="O10" s="46">
        <v>1298190</v>
      </c>
    </row>
    <row r="11" s="32" customFormat="1" spans="1:15">
      <c r="A11" s="39" t="s">
        <v>12</v>
      </c>
      <c r="B11" s="39" t="s">
        <v>45</v>
      </c>
      <c r="C11" s="44" t="s">
        <v>14</v>
      </c>
      <c r="D11" s="39" t="s">
        <v>38</v>
      </c>
      <c r="E11" s="39" t="s">
        <v>39</v>
      </c>
      <c r="F11" s="42" t="s">
        <v>14</v>
      </c>
      <c r="G11" s="44" t="s">
        <v>17</v>
      </c>
      <c r="H11" s="39" t="s">
        <v>32</v>
      </c>
      <c r="I11" s="39" t="s">
        <v>33</v>
      </c>
      <c r="J11" s="41" t="s">
        <v>20</v>
      </c>
      <c r="K11" s="48">
        <v>4502.98</v>
      </c>
      <c r="L11" s="47">
        <v>6300</v>
      </c>
      <c r="M11" s="39" t="s">
        <v>21</v>
      </c>
      <c r="N11" s="58">
        <v>1640423</v>
      </c>
      <c r="O11" s="46">
        <v>1298190</v>
      </c>
    </row>
    <row r="12" s="32" customFormat="1" spans="1:15">
      <c r="A12" s="43" t="s">
        <v>12</v>
      </c>
      <c r="B12" s="43" t="s">
        <v>46</v>
      </c>
      <c r="C12" s="44" t="s">
        <v>14</v>
      </c>
      <c r="D12" s="43" t="s">
        <v>47</v>
      </c>
      <c r="E12" s="43" t="s">
        <v>39</v>
      </c>
      <c r="F12" s="42" t="s">
        <v>17</v>
      </c>
      <c r="G12" s="44" t="s">
        <v>17</v>
      </c>
      <c r="H12" s="43" t="s">
        <v>48</v>
      </c>
      <c r="I12" s="43" t="s">
        <v>19</v>
      </c>
      <c r="J12" s="44" t="s">
        <v>28</v>
      </c>
      <c r="K12" s="50">
        <v>2506.37</v>
      </c>
      <c r="L12" s="49">
        <v>3450</v>
      </c>
      <c r="M12" s="43" t="s">
        <v>21</v>
      </c>
      <c r="N12" s="57">
        <v>1083613</v>
      </c>
      <c r="O12" s="46">
        <v>1296053</v>
      </c>
    </row>
    <row r="13" s="32" customFormat="1" spans="1:15">
      <c r="A13" s="39" t="s">
        <v>12</v>
      </c>
      <c r="B13" s="39" t="s">
        <v>49</v>
      </c>
      <c r="C13" s="44" t="s">
        <v>14</v>
      </c>
      <c r="D13" s="39" t="s">
        <v>47</v>
      </c>
      <c r="E13" s="39" t="s">
        <v>50</v>
      </c>
      <c r="F13" s="42" t="s">
        <v>14</v>
      </c>
      <c r="G13" s="44" t="s">
        <v>17</v>
      </c>
      <c r="H13" s="39" t="s">
        <v>23</v>
      </c>
      <c r="I13" s="39" t="s">
        <v>33</v>
      </c>
      <c r="J13" s="41" t="s">
        <v>51</v>
      </c>
      <c r="K13" s="48">
        <v>5947.32</v>
      </c>
      <c r="L13" s="49">
        <v>8000</v>
      </c>
      <c r="M13" s="39" t="s">
        <v>21</v>
      </c>
      <c r="N13" s="58">
        <v>1994895</v>
      </c>
      <c r="O13" s="46">
        <v>1300219</v>
      </c>
    </row>
    <row r="14" s="32" customFormat="1" spans="1:15">
      <c r="A14" s="39" t="s">
        <v>12</v>
      </c>
      <c r="B14" s="39" t="s">
        <v>52</v>
      </c>
      <c r="C14" s="44" t="s">
        <v>14</v>
      </c>
      <c r="D14" s="39" t="s">
        <v>39</v>
      </c>
      <c r="E14" s="39" t="s">
        <v>50</v>
      </c>
      <c r="F14" s="42" t="s">
        <v>17</v>
      </c>
      <c r="G14" s="44" t="s">
        <v>17</v>
      </c>
      <c r="H14" s="39" t="s">
        <v>32</v>
      </c>
      <c r="I14" s="39" t="s">
        <v>19</v>
      </c>
      <c r="J14" s="41" t="s">
        <v>20</v>
      </c>
      <c r="K14" s="48">
        <v>2251.49</v>
      </c>
      <c r="L14" s="47">
        <v>3150</v>
      </c>
      <c r="M14" s="39" t="s">
        <v>21</v>
      </c>
      <c r="N14" s="58">
        <v>66022936</v>
      </c>
      <c r="O14" s="46">
        <v>1286326</v>
      </c>
    </row>
    <row r="15" s="32" customFormat="1" spans="1:15">
      <c r="A15" s="39" t="s">
        <v>12</v>
      </c>
      <c r="B15" s="39" t="s">
        <v>53</v>
      </c>
      <c r="C15" s="44" t="s">
        <v>14</v>
      </c>
      <c r="D15" s="39" t="s">
        <v>39</v>
      </c>
      <c r="E15" s="39" t="s">
        <v>54</v>
      </c>
      <c r="F15" s="42" t="s">
        <v>14</v>
      </c>
      <c r="G15" s="44" t="s">
        <v>17</v>
      </c>
      <c r="H15" s="39" t="s">
        <v>32</v>
      </c>
      <c r="I15" s="39" t="s">
        <v>33</v>
      </c>
      <c r="J15" s="41" t="s">
        <v>34</v>
      </c>
      <c r="K15" s="48">
        <v>3993.2</v>
      </c>
      <c r="L15" s="47">
        <v>5700</v>
      </c>
      <c r="M15" s="39" t="s">
        <v>21</v>
      </c>
      <c r="N15" s="58">
        <v>1839992</v>
      </c>
      <c r="O15" s="46">
        <v>1299541</v>
      </c>
    </row>
    <row r="16" s="32" customFormat="1" spans="1:15">
      <c r="A16" s="43" t="s">
        <v>12</v>
      </c>
      <c r="B16" s="43" t="s">
        <v>55</v>
      </c>
      <c r="C16" s="44" t="s">
        <v>14</v>
      </c>
      <c r="D16" s="43" t="s">
        <v>39</v>
      </c>
      <c r="E16" s="43" t="s">
        <v>54</v>
      </c>
      <c r="F16" s="42" t="s">
        <v>14</v>
      </c>
      <c r="G16" s="44" t="s">
        <v>17</v>
      </c>
      <c r="H16" s="43" t="s">
        <v>42</v>
      </c>
      <c r="I16" s="43" t="s">
        <v>19</v>
      </c>
      <c r="J16" s="44" t="s">
        <v>20</v>
      </c>
      <c r="K16" s="50">
        <v>4502.98</v>
      </c>
      <c r="L16" s="49">
        <v>6300</v>
      </c>
      <c r="M16" s="43" t="s">
        <v>21</v>
      </c>
      <c r="N16" s="57">
        <v>66981024</v>
      </c>
      <c r="O16" s="46">
        <v>1289929</v>
      </c>
    </row>
    <row r="17" s="32" customFormat="1" spans="1:15">
      <c r="A17" s="39" t="s">
        <v>12</v>
      </c>
      <c r="B17" s="39" t="s">
        <v>56</v>
      </c>
      <c r="C17" s="44" t="s">
        <v>14</v>
      </c>
      <c r="D17" s="39" t="s">
        <v>39</v>
      </c>
      <c r="E17" s="39" t="s">
        <v>54</v>
      </c>
      <c r="F17" s="42" t="s">
        <v>14</v>
      </c>
      <c r="G17" s="44" t="s">
        <v>17</v>
      </c>
      <c r="H17" s="39" t="s">
        <v>42</v>
      </c>
      <c r="I17" s="39" t="s">
        <v>19</v>
      </c>
      <c r="J17" s="41" t="s">
        <v>20</v>
      </c>
      <c r="K17" s="48">
        <v>4502.98</v>
      </c>
      <c r="L17" s="47">
        <v>6300</v>
      </c>
      <c r="M17" s="39" t="s">
        <v>21</v>
      </c>
      <c r="N17" s="58">
        <v>347378</v>
      </c>
      <c r="O17" s="46">
        <v>1292215</v>
      </c>
    </row>
    <row r="18" s="32" customFormat="1" spans="1:15">
      <c r="A18" s="39" t="s">
        <v>12</v>
      </c>
      <c r="B18" s="39" t="s">
        <v>57</v>
      </c>
      <c r="C18" s="44" t="s">
        <v>14</v>
      </c>
      <c r="D18" s="39" t="s">
        <v>39</v>
      </c>
      <c r="E18" s="39" t="s">
        <v>58</v>
      </c>
      <c r="F18" s="40" t="s">
        <v>59</v>
      </c>
      <c r="G18" s="44" t="s">
        <v>17</v>
      </c>
      <c r="H18" s="39" t="s">
        <v>42</v>
      </c>
      <c r="I18" s="39" t="s">
        <v>19</v>
      </c>
      <c r="J18" s="41" t="s">
        <v>20</v>
      </c>
      <c r="K18" s="48">
        <v>6754.47</v>
      </c>
      <c r="L18" s="47">
        <v>9450</v>
      </c>
      <c r="M18" s="39" t="s">
        <v>21</v>
      </c>
      <c r="N18" s="58">
        <v>67069043</v>
      </c>
      <c r="O18" s="46">
        <v>1290226</v>
      </c>
    </row>
    <row r="19" s="32" customFormat="1" spans="1:15">
      <c r="A19" s="43" t="s">
        <v>12</v>
      </c>
      <c r="B19" s="43" t="s">
        <v>60</v>
      </c>
      <c r="C19" s="44" t="s">
        <v>14</v>
      </c>
      <c r="D19" s="43" t="s">
        <v>39</v>
      </c>
      <c r="E19" s="43" t="s">
        <v>58</v>
      </c>
      <c r="F19" s="42" t="s">
        <v>59</v>
      </c>
      <c r="G19" s="44" t="s">
        <v>17</v>
      </c>
      <c r="H19" s="43" t="s">
        <v>25</v>
      </c>
      <c r="I19" s="43" t="s">
        <v>19</v>
      </c>
      <c r="J19" s="44" t="s">
        <v>20</v>
      </c>
      <c r="K19" s="50">
        <v>6754.47</v>
      </c>
      <c r="L19" s="49">
        <v>9450</v>
      </c>
      <c r="M19" s="43" t="s">
        <v>21</v>
      </c>
      <c r="N19" s="57">
        <v>67068687</v>
      </c>
      <c r="O19" s="46">
        <v>1290229</v>
      </c>
    </row>
    <row r="20" s="32" customFormat="1" spans="1:15">
      <c r="A20" s="43" t="s">
        <v>12</v>
      </c>
      <c r="B20" s="43" t="s">
        <v>61</v>
      </c>
      <c r="C20" s="44" t="s">
        <v>17</v>
      </c>
      <c r="D20" s="43" t="s">
        <v>39</v>
      </c>
      <c r="E20" s="43" t="s">
        <v>54</v>
      </c>
      <c r="F20" s="42" t="s">
        <v>14</v>
      </c>
      <c r="G20" s="44" t="s">
        <v>17</v>
      </c>
      <c r="H20" s="43" t="s">
        <v>32</v>
      </c>
      <c r="I20" s="43" t="s">
        <v>62</v>
      </c>
      <c r="J20" s="44" t="s">
        <v>63</v>
      </c>
      <c r="K20" s="50">
        <v>5182.66</v>
      </c>
      <c r="L20" s="49">
        <v>6600</v>
      </c>
      <c r="M20" s="43" t="s">
        <v>21</v>
      </c>
      <c r="N20" s="57">
        <v>64067384</v>
      </c>
      <c r="O20" s="46">
        <v>1277274</v>
      </c>
    </row>
    <row r="21" s="32" customFormat="1" spans="1:15">
      <c r="A21" s="39" t="s">
        <v>12</v>
      </c>
      <c r="B21" s="39" t="s">
        <v>64</v>
      </c>
      <c r="C21" s="54" t="s">
        <v>14</v>
      </c>
      <c r="D21" s="39" t="s">
        <v>39</v>
      </c>
      <c r="E21" s="39" t="s">
        <v>54</v>
      </c>
      <c r="F21" s="55" t="s">
        <v>14</v>
      </c>
      <c r="G21" s="54" t="s">
        <v>17</v>
      </c>
      <c r="H21" s="39" t="s">
        <v>32</v>
      </c>
      <c r="I21" s="39" t="s">
        <v>62</v>
      </c>
      <c r="J21" s="41" t="s">
        <v>63</v>
      </c>
      <c r="K21" s="48">
        <v>4757.86</v>
      </c>
      <c r="L21" s="59">
        <v>6600</v>
      </c>
      <c r="M21" s="39" t="s">
        <v>65</v>
      </c>
      <c r="N21" s="58">
        <v>64067384</v>
      </c>
      <c r="O21" s="46">
        <v>1277274</v>
      </c>
    </row>
    <row r="22" ht="14.25" spans="1:1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 t="s">
        <v>66</v>
      </c>
      <c r="L22" s="46">
        <f>L2+L3+L4+L5+L6+L7+L8+L9+L10+SUM(L11:L19)+L20+L21</f>
        <v>112250</v>
      </c>
      <c r="M22" s="46"/>
      <c r="N22" s="60" t="s">
        <v>67</v>
      </c>
      <c r="O22" s="46"/>
    </row>
    <row r="23" spans="11:12">
      <c r="K23" s="32" t="s">
        <v>68</v>
      </c>
      <c r="L23" s="32">
        <v>-1000000</v>
      </c>
    </row>
    <row r="24" spans="11:12">
      <c r="K24" s="32" t="s">
        <v>69</v>
      </c>
      <c r="L24" s="32">
        <f>L22+L23</f>
        <v>-887750</v>
      </c>
    </row>
  </sheetData>
  <autoFilter ref="A1:B97">
    <filterColumn colId="1">
      <filters>
        <filter val="Hong Kong Convergent Int Chen, Shanshan    2"/>
        <filter val="Hong Kong Convergent IntZhuang, Ruichao    2"/>
        <filter val="Hong Kong Convergent IntYang, Guixiang    2"/>
        <filter val="Hong Kong Convergent Int Cai, Wenjie    1"/>
        <filter val="Hong Kong Convergent IntYao, Miaodan    2"/>
        <filter val="Hong Kong Convergent Int Hu, Xiaobo    2"/>
        <filter val="Hong Kong Convergent Int Li, Jian    2"/>
        <filter val="Hong Kong Convergent Int Chen, Jun    2"/>
        <filter val="Hong Kong Convergent Int Lo, Carrie    2"/>
        <filter val="Hong Kong Convergent Int Liang, Tzusan    2"/>
        <filter val="Hong Kong Convergent Int Ding, Liang    2"/>
        <filter val="Hong Kong Convergent Int Hu, Chunfeng    2"/>
        <filter val="Hong Kong Convergent Int Li, Yan    2"/>
        <filter val="Hong Kong Convergent Int Cai, Jinhua    2"/>
        <filter val="Hong Kong Convergent Int Hou, Zuqiong    2"/>
        <filter val="Hong Kong Convergent IntZhang, Chi    3"/>
        <filter val="Hong Kong Convergent Int Chen, Wenling    2"/>
        <filter val="Hong Kong Convergent IntWu, Yuqian    2"/>
        <filter val="Hong Kong Convergent Int Lin, Wei    2"/>
        <filter val="Hong Kong Convergent Int Lu, Wei    2"/>
        <filter val="Hong Kong Convergent IntYang, Bo    2"/>
        <filter val="Hong Kong Convergent Int Cheung, Kwok Leun    2"/>
        <filter val="Hong Kong Convergent Int Li, Xiaoliang    2"/>
        <filter val="Hong Kong Convergent Int Lu, Xiaoying    2"/>
        <filter val="Hong Kong Convergent Int Ma, Xingping    2"/>
        <filter val="Hong Kong Convergent IntZhang, Yanru    2"/>
        <filter val="Hong Kong Convergent IntYang, Yang    2"/>
        <filter val="Hong Kong Convergent Int Li, Meng    2"/>
        <filter val="Hong Kong Convergent IntZhang, Lei    2"/>
        <filter val="Hong Kong Convergent IntWu, Manchun    2"/>
        <filter val="Hong Kong Convergent IntChen, Lihong    2"/>
        <filter val="Hong Kong Convergent Int Liu, Xiaoling    2"/>
        <filter val="Hong Kong Convergent IntYang, Linfu    2"/>
        <filter val="of room"/>
        <filter val="Hong Kong Convergent Int Del Rosario, Jose Ti    1"/>
        <filter val="Hong Kong Convergent IntWang, Binyu    2"/>
        <filter val="Hong Kong Convergent Int Kong, Xiangyan    2"/>
        <filter val="Hong Kong Convergent IntWang, Aining    2"/>
        <filter val="Hong Kong Convergent IntShen, Yang    2"/>
        <filter val="Before vatTL Rm ReveniConfirmation no."/>
        <filter val="Hong Kong Convergent Int Ma, Fanxun    2"/>
        <filter val="Hong Kong Convergent IntZhang, Yan    2"/>
        <filter val="Hong Kong Convergent Int Luo, Xiuyan    2"/>
        <filter val="Hong Kong Convergent Int *Chang, Chuan Che    2"/>
        <filter val="Hong Kong Convergent Int Chen, Cong    2"/>
        <filter val="Hong Kong Convergent Int Chen, Shi    2"/>
        <filter val="Hong Kong Convergent Int Cheng, Li    2"/>
        <filter val="Hong Kong Convergent Int Cheung, Yee Suet M    2"/>
        <filter val="Hong Kong Convergent Int Peng, Huili Jesamin    2"/>
        <filter val="Hong Kong Convergent Int Liu, Huiling    2"/>
        <filter val="Hong Kong Convergent Int Hong, Yifei    2"/>
        <filter val="Hong Kong Convergent IntYang, Hansheng    2"/>
        <filter val="Room Rate"/>
        <filter val="Guest Nai"/>
        <filter val="Hong Kong Convergent IntWu, Xiaobin    2"/>
        <filter val="Hong Kong Convergent IntWang, Ying    2"/>
        <filter val="Hong Kong Convergent Int He, Pingxiang    2"/>
        <filter val="Hong Kong Convergent Int Xiao, Tao    2"/>
        <filter val="Hong Kong Convergent Int Huang, Guangshao    2"/>
        <filter val="Hong Kong Convergent IntZhu, Ping    2"/>
        <filter val="Hong Kong Convergent Int Liang, Bingjun    2"/>
        <filter val="Hong Kong Convergent IntWang, Qju Jie    2"/>
        <filter val="Hong Kong Convergent Int Lu, Yaqun    2"/>
        <filter val="Hong Kong Convergent IntZhou, Xiaoming    2"/>
        <filter val="Hong Kong Convergent Int Pan, Weidi    2"/>
      </filters>
    </filterColumn>
    <extLst/>
  </autoFilter>
  <mergeCells count="2">
    <mergeCell ref="G1:H1"/>
    <mergeCell ref="I1:J1"/>
  </mergeCells>
  <conditionalFormatting sqref="N2:N21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opLeftCell="A43" workbookViewId="0">
      <selection activeCell="F69" sqref="F69"/>
    </sheetView>
  </sheetViews>
  <sheetFormatPr defaultColWidth="10.2857142857143" defaultRowHeight="14.25"/>
  <cols>
    <col min="1" max="1" width="18.4285714285714" style="36" customWidth="1"/>
    <col min="2" max="2" width="5.12380952380952" style="36" customWidth="1"/>
    <col min="3" max="3" width="10.8571428571429" style="36" customWidth="1"/>
    <col min="4" max="4" width="12.5714285714286" style="36" customWidth="1"/>
    <col min="5" max="5" width="7.57142857142857" style="36" customWidth="1"/>
    <col min="6" max="6" width="9" style="36"/>
    <col min="7" max="7" width="11.7142857142857" style="36" customWidth="1"/>
    <col min="8" max="8" width="11.1428571428571" style="36" customWidth="1"/>
    <col min="9" max="9" width="10.2857142857143" style="36"/>
    <col min="10" max="10" width="14" style="36" customWidth="1"/>
    <col min="11" max="11" width="17.2857142857143" style="36" customWidth="1"/>
    <col min="12" max="12" width="19.4285714285714" style="36" customWidth="1"/>
    <col min="13" max="16384" width="10.2857142857143" style="36"/>
  </cols>
  <sheetData>
    <row r="1" ht="15.75" spans="1:12">
      <c r="A1" s="37" t="s">
        <v>1</v>
      </c>
      <c r="B1" s="37" t="s">
        <v>2</v>
      </c>
      <c r="C1" s="37" t="s">
        <v>3</v>
      </c>
      <c r="D1" s="37" t="s">
        <v>70</v>
      </c>
      <c r="E1" s="37" t="s">
        <v>71</v>
      </c>
      <c r="F1" s="37" t="s">
        <v>6</v>
      </c>
      <c r="G1" s="37" t="s">
        <v>7</v>
      </c>
      <c r="H1" s="37" t="s">
        <v>8</v>
      </c>
      <c r="I1" s="37" t="s">
        <v>9</v>
      </c>
      <c r="K1" s="37" t="s">
        <v>10</v>
      </c>
      <c r="L1" s="37" t="s">
        <v>72</v>
      </c>
    </row>
    <row r="2" ht="15" spans="1:12">
      <c r="A2" s="38" t="s">
        <v>73</v>
      </c>
      <c r="B2" s="38">
        <v>2</v>
      </c>
      <c r="C2" s="39" t="s">
        <v>54</v>
      </c>
      <c r="D2" s="39" t="s">
        <v>74</v>
      </c>
      <c r="E2" s="40" t="s">
        <v>59</v>
      </c>
      <c r="F2" s="41" t="s">
        <v>75</v>
      </c>
      <c r="G2" s="39" t="s">
        <v>19</v>
      </c>
      <c r="H2" s="41" t="s">
        <v>20</v>
      </c>
      <c r="I2" s="39" t="s">
        <v>76</v>
      </c>
      <c r="J2" s="47">
        <v>9450</v>
      </c>
      <c r="K2" s="48">
        <v>1282851</v>
      </c>
      <c r="L2" s="46">
        <v>1296918</v>
      </c>
    </row>
    <row r="3" ht="15" spans="1:12">
      <c r="A3" s="38" t="s">
        <v>77</v>
      </c>
      <c r="B3" s="38">
        <v>2</v>
      </c>
      <c r="C3" s="39" t="s">
        <v>54</v>
      </c>
      <c r="D3" s="39" t="s">
        <v>58</v>
      </c>
      <c r="E3" s="42" t="s">
        <v>17</v>
      </c>
      <c r="F3" s="41" t="s">
        <v>78</v>
      </c>
      <c r="G3" s="43" t="s">
        <v>19</v>
      </c>
      <c r="H3" s="44" t="s">
        <v>20</v>
      </c>
      <c r="I3" s="43" t="s">
        <v>79</v>
      </c>
      <c r="J3" s="49">
        <v>3150</v>
      </c>
      <c r="K3" s="50">
        <v>2266852</v>
      </c>
      <c r="L3" s="46">
        <v>1301723</v>
      </c>
    </row>
    <row r="4" ht="15" spans="1:12">
      <c r="A4" s="38" t="s">
        <v>80</v>
      </c>
      <c r="B4" s="38">
        <v>2</v>
      </c>
      <c r="C4" s="39" t="s">
        <v>54</v>
      </c>
      <c r="D4" s="39" t="s">
        <v>81</v>
      </c>
      <c r="E4" s="42" t="s">
        <v>14</v>
      </c>
      <c r="F4" s="41" t="s">
        <v>82</v>
      </c>
      <c r="G4" s="39" t="s">
        <v>19</v>
      </c>
      <c r="H4" s="41" t="s">
        <v>20</v>
      </c>
      <c r="I4" s="39" t="s">
        <v>83</v>
      </c>
      <c r="J4" s="47">
        <v>6300</v>
      </c>
      <c r="K4" s="48">
        <v>1464552</v>
      </c>
      <c r="L4" s="46">
        <v>1297618</v>
      </c>
    </row>
    <row r="5" ht="15" spans="1:12">
      <c r="A5" s="38" t="s">
        <v>84</v>
      </c>
      <c r="B5" s="38">
        <v>2</v>
      </c>
      <c r="C5" s="39" t="s">
        <v>54</v>
      </c>
      <c r="D5" s="39" t="s">
        <v>58</v>
      </c>
      <c r="E5" s="42" t="s">
        <v>17</v>
      </c>
      <c r="F5" s="41" t="s">
        <v>85</v>
      </c>
      <c r="G5" s="39" t="s">
        <v>19</v>
      </c>
      <c r="H5" s="41" t="s">
        <v>20</v>
      </c>
      <c r="I5" s="39" t="s">
        <v>79</v>
      </c>
      <c r="J5" s="47">
        <v>3150</v>
      </c>
      <c r="K5" s="48">
        <v>1464265</v>
      </c>
      <c r="L5" s="46">
        <v>1297619</v>
      </c>
    </row>
    <row r="6" ht="15" spans="1:12">
      <c r="A6" s="38" t="s">
        <v>86</v>
      </c>
      <c r="B6" s="38">
        <v>2</v>
      </c>
      <c r="C6" s="39" t="s">
        <v>54</v>
      </c>
      <c r="D6" s="39" t="s">
        <v>74</v>
      </c>
      <c r="E6" s="40" t="s">
        <v>59</v>
      </c>
      <c r="F6" s="41" t="s">
        <v>87</v>
      </c>
      <c r="G6" s="39" t="s">
        <v>19</v>
      </c>
      <c r="H6" s="41" t="s">
        <v>20</v>
      </c>
      <c r="I6" s="39" t="s">
        <v>76</v>
      </c>
      <c r="J6" s="47">
        <v>9450</v>
      </c>
      <c r="K6" s="48">
        <v>2182685</v>
      </c>
      <c r="L6" s="51" t="s">
        <v>88</v>
      </c>
    </row>
    <row r="7" ht="15" spans="1:12">
      <c r="A7" s="38" t="s">
        <v>89</v>
      </c>
      <c r="B7" s="38">
        <v>2</v>
      </c>
      <c r="C7" s="39" t="s">
        <v>54</v>
      </c>
      <c r="D7" s="39" t="s">
        <v>58</v>
      </c>
      <c r="E7" s="42" t="s">
        <v>17</v>
      </c>
      <c r="F7" s="41" t="s">
        <v>75</v>
      </c>
      <c r="G7" s="39" t="s">
        <v>19</v>
      </c>
      <c r="H7" s="41" t="s">
        <v>20</v>
      </c>
      <c r="I7" s="39" t="s">
        <v>79</v>
      </c>
      <c r="J7" s="47">
        <v>3150</v>
      </c>
      <c r="K7" s="48">
        <v>1464265</v>
      </c>
      <c r="L7" s="46">
        <v>1297619</v>
      </c>
    </row>
    <row r="8" ht="15" spans="1:12">
      <c r="A8" s="38" t="s">
        <v>90</v>
      </c>
      <c r="B8" s="38">
        <v>2</v>
      </c>
      <c r="C8" s="39" t="s">
        <v>54</v>
      </c>
      <c r="D8" s="39" t="s">
        <v>81</v>
      </c>
      <c r="E8" s="42" t="s">
        <v>14</v>
      </c>
      <c r="F8" s="41" t="s">
        <v>78</v>
      </c>
      <c r="G8" s="43" t="s">
        <v>19</v>
      </c>
      <c r="H8" s="44" t="s">
        <v>20</v>
      </c>
      <c r="I8" s="43" t="s">
        <v>83</v>
      </c>
      <c r="J8" s="49">
        <v>6300</v>
      </c>
      <c r="K8" s="50">
        <v>1464552</v>
      </c>
      <c r="L8" s="46">
        <v>1297618</v>
      </c>
    </row>
    <row r="9" ht="15" spans="1:12">
      <c r="A9" s="38" t="s">
        <v>91</v>
      </c>
      <c r="B9" s="38">
        <v>2</v>
      </c>
      <c r="C9" s="39" t="s">
        <v>58</v>
      </c>
      <c r="D9" s="39" t="s">
        <v>92</v>
      </c>
      <c r="E9" s="40" t="s">
        <v>93</v>
      </c>
      <c r="F9" s="41" t="s">
        <v>75</v>
      </c>
      <c r="G9" s="39" t="s">
        <v>19</v>
      </c>
      <c r="H9" s="41" t="s">
        <v>28</v>
      </c>
      <c r="I9" s="39" t="s">
        <v>94</v>
      </c>
      <c r="J9" s="47">
        <v>13200</v>
      </c>
      <c r="K9" s="48">
        <v>64659571</v>
      </c>
      <c r="L9" s="46">
        <v>1279990</v>
      </c>
    </row>
    <row r="10" ht="15" spans="1:12">
      <c r="A10" s="38" t="s">
        <v>95</v>
      </c>
      <c r="B10" s="38">
        <v>2</v>
      </c>
      <c r="C10" s="39" t="s">
        <v>58</v>
      </c>
      <c r="D10" s="39" t="s">
        <v>92</v>
      </c>
      <c r="E10" s="40" t="s">
        <v>93</v>
      </c>
      <c r="F10" s="41" t="s">
        <v>75</v>
      </c>
      <c r="G10" s="43" t="s">
        <v>19</v>
      </c>
      <c r="H10" s="44" t="s">
        <v>28</v>
      </c>
      <c r="I10" s="43" t="s">
        <v>94</v>
      </c>
      <c r="J10" s="49">
        <v>13200</v>
      </c>
      <c r="K10" s="50">
        <v>64659571</v>
      </c>
      <c r="L10" s="46">
        <v>1279990</v>
      </c>
    </row>
    <row r="11" ht="15" spans="1:12">
      <c r="A11" s="38" t="s">
        <v>96</v>
      </c>
      <c r="B11" s="38">
        <v>2</v>
      </c>
      <c r="C11" s="43" t="s">
        <v>58</v>
      </c>
      <c r="D11" s="43" t="s">
        <v>92</v>
      </c>
      <c r="E11" s="42" t="s">
        <v>93</v>
      </c>
      <c r="F11" s="44" t="s">
        <v>75</v>
      </c>
      <c r="G11" s="43" t="s">
        <v>19</v>
      </c>
      <c r="H11" s="44" t="s">
        <v>28</v>
      </c>
      <c r="I11" s="43" t="s">
        <v>94</v>
      </c>
      <c r="J11" s="49">
        <v>13200</v>
      </c>
      <c r="K11" s="50">
        <v>64659571</v>
      </c>
      <c r="L11" s="46">
        <v>1279990</v>
      </c>
    </row>
    <row r="12" ht="15" spans="1:12">
      <c r="A12" s="38" t="s">
        <v>97</v>
      </c>
      <c r="B12" s="38">
        <v>2</v>
      </c>
      <c r="C12" s="39" t="s">
        <v>58</v>
      </c>
      <c r="D12" s="39" t="s">
        <v>92</v>
      </c>
      <c r="E12" s="40" t="s">
        <v>93</v>
      </c>
      <c r="F12" s="41" t="s">
        <v>85</v>
      </c>
      <c r="G12" s="39" t="s">
        <v>19</v>
      </c>
      <c r="H12" s="41" t="s">
        <v>28</v>
      </c>
      <c r="I12" s="39" t="s">
        <v>94</v>
      </c>
      <c r="J12" s="47">
        <v>13200</v>
      </c>
      <c r="K12" s="48">
        <v>64659571</v>
      </c>
      <c r="L12" s="46">
        <v>1279990</v>
      </c>
    </row>
    <row r="13" ht="15" spans="1:12">
      <c r="A13" s="38" t="s">
        <v>98</v>
      </c>
      <c r="B13" s="38">
        <v>2</v>
      </c>
      <c r="C13" s="39" t="s">
        <v>58</v>
      </c>
      <c r="D13" s="39" t="s">
        <v>92</v>
      </c>
      <c r="E13" s="40" t="s">
        <v>93</v>
      </c>
      <c r="F13" s="41" t="s">
        <v>75</v>
      </c>
      <c r="G13" s="39" t="s">
        <v>19</v>
      </c>
      <c r="H13" s="41" t="s">
        <v>28</v>
      </c>
      <c r="I13" s="39" t="s">
        <v>94</v>
      </c>
      <c r="J13" s="47">
        <v>13200</v>
      </c>
      <c r="K13" s="48">
        <v>64659571</v>
      </c>
      <c r="L13" s="46">
        <v>1279990</v>
      </c>
    </row>
    <row r="14" ht="15" spans="1:12">
      <c r="A14" s="38" t="s">
        <v>99</v>
      </c>
      <c r="B14" s="38">
        <v>2</v>
      </c>
      <c r="C14" s="39" t="s">
        <v>58</v>
      </c>
      <c r="D14" s="39" t="s">
        <v>74</v>
      </c>
      <c r="E14" s="42" t="s">
        <v>14</v>
      </c>
      <c r="F14" s="41" t="s">
        <v>78</v>
      </c>
      <c r="G14" s="39" t="s">
        <v>62</v>
      </c>
      <c r="H14" s="41" t="s">
        <v>63</v>
      </c>
      <c r="I14" s="39" t="s">
        <v>100</v>
      </c>
      <c r="J14" s="49">
        <v>6600</v>
      </c>
      <c r="K14" s="48">
        <v>64367499</v>
      </c>
      <c r="L14" s="46">
        <v>1278454</v>
      </c>
    </row>
    <row r="15" ht="15" spans="1:12">
      <c r="A15" s="38" t="s">
        <v>101</v>
      </c>
      <c r="B15" s="38">
        <v>2</v>
      </c>
      <c r="C15" s="39" t="s">
        <v>58</v>
      </c>
      <c r="D15" s="39" t="s">
        <v>74</v>
      </c>
      <c r="E15" s="42" t="s">
        <v>14</v>
      </c>
      <c r="F15" s="41" t="s">
        <v>82</v>
      </c>
      <c r="G15" s="39" t="s">
        <v>62</v>
      </c>
      <c r="H15" s="41" t="s">
        <v>63</v>
      </c>
      <c r="I15" s="39" t="s">
        <v>100</v>
      </c>
      <c r="J15" s="49">
        <v>6600</v>
      </c>
      <c r="K15" s="41">
        <v>64367499</v>
      </c>
      <c r="L15" s="46">
        <v>1278454</v>
      </c>
    </row>
    <row r="16" ht="15" spans="1:12">
      <c r="A16" s="38" t="s">
        <v>102</v>
      </c>
      <c r="B16" s="38">
        <v>2</v>
      </c>
      <c r="C16" s="39" t="s">
        <v>81</v>
      </c>
      <c r="D16" s="39" t="s">
        <v>103</v>
      </c>
      <c r="E16" s="42" t="s">
        <v>14</v>
      </c>
      <c r="F16" s="41" t="s">
        <v>104</v>
      </c>
      <c r="G16" s="39" t="s">
        <v>19</v>
      </c>
      <c r="H16" s="41" t="s">
        <v>28</v>
      </c>
      <c r="I16" s="39" t="s">
        <v>100</v>
      </c>
      <c r="J16" s="49">
        <v>6600</v>
      </c>
      <c r="K16" s="48">
        <v>2430285</v>
      </c>
      <c r="L16" s="46">
        <v>1302299</v>
      </c>
    </row>
    <row r="17" ht="15" spans="1:12">
      <c r="A17" s="38" t="s">
        <v>105</v>
      </c>
      <c r="B17" s="38">
        <v>2</v>
      </c>
      <c r="C17" s="39" t="s">
        <v>81</v>
      </c>
      <c r="D17" s="39" t="s">
        <v>103</v>
      </c>
      <c r="E17" s="42" t="s">
        <v>14</v>
      </c>
      <c r="F17" s="41" t="s">
        <v>106</v>
      </c>
      <c r="G17" s="43" t="s">
        <v>19</v>
      </c>
      <c r="H17" s="44" t="s">
        <v>28</v>
      </c>
      <c r="I17" s="43" t="s">
        <v>100</v>
      </c>
      <c r="J17" s="49">
        <v>6600</v>
      </c>
      <c r="K17" s="50">
        <v>2430285</v>
      </c>
      <c r="L17" s="46">
        <v>1302299</v>
      </c>
    </row>
    <row r="18" ht="15" spans="1:12">
      <c r="A18" s="38" t="s">
        <v>107</v>
      </c>
      <c r="B18" s="38">
        <v>2</v>
      </c>
      <c r="C18" s="43" t="s">
        <v>81</v>
      </c>
      <c r="D18" s="43" t="s">
        <v>92</v>
      </c>
      <c r="E18" s="42" t="s">
        <v>59</v>
      </c>
      <c r="F18" s="44" t="s">
        <v>78</v>
      </c>
      <c r="G18" s="43" t="s">
        <v>19</v>
      </c>
      <c r="H18" s="44" t="s">
        <v>28</v>
      </c>
      <c r="I18" s="43" t="s">
        <v>108</v>
      </c>
      <c r="J18" s="49">
        <v>10050</v>
      </c>
      <c r="K18" s="50">
        <v>66608818</v>
      </c>
      <c r="L18" s="46">
        <v>1288522</v>
      </c>
    </row>
    <row r="19" ht="15" spans="1:12">
      <c r="A19" s="38" t="s">
        <v>109</v>
      </c>
      <c r="B19" s="38">
        <v>2</v>
      </c>
      <c r="C19" s="39" t="s">
        <v>81</v>
      </c>
      <c r="D19" s="39" t="s">
        <v>103</v>
      </c>
      <c r="E19" s="42" t="s">
        <v>14</v>
      </c>
      <c r="F19" s="41" t="s">
        <v>82</v>
      </c>
      <c r="G19" s="43" t="s">
        <v>19</v>
      </c>
      <c r="H19" s="44" t="s">
        <v>28</v>
      </c>
      <c r="I19" s="43" t="s">
        <v>100</v>
      </c>
      <c r="J19" s="49">
        <v>6600</v>
      </c>
      <c r="K19" s="50">
        <v>2440532</v>
      </c>
      <c r="L19" s="51" t="s">
        <v>110</v>
      </c>
    </row>
    <row r="20" ht="15" spans="1:12">
      <c r="A20" s="38" t="s">
        <v>111</v>
      </c>
      <c r="B20" s="38">
        <v>2</v>
      </c>
      <c r="C20" s="39" t="s">
        <v>81</v>
      </c>
      <c r="D20" s="39" t="s">
        <v>92</v>
      </c>
      <c r="E20" s="40" t="s">
        <v>59</v>
      </c>
      <c r="F20" s="41" t="s">
        <v>78</v>
      </c>
      <c r="G20" s="39" t="s">
        <v>19</v>
      </c>
      <c r="H20" s="41" t="s">
        <v>28</v>
      </c>
      <c r="I20" s="39" t="s">
        <v>108</v>
      </c>
      <c r="J20" s="47">
        <v>10050</v>
      </c>
      <c r="K20" s="50">
        <v>66608818</v>
      </c>
      <c r="L20" s="46">
        <v>1288522</v>
      </c>
    </row>
    <row r="21" ht="15" spans="1:12">
      <c r="A21" s="38" t="s">
        <v>112</v>
      </c>
      <c r="B21" s="38">
        <v>2</v>
      </c>
      <c r="C21" s="39" t="s">
        <v>81</v>
      </c>
      <c r="D21" s="39" t="s">
        <v>103</v>
      </c>
      <c r="E21" s="42" t="s">
        <v>14</v>
      </c>
      <c r="F21" s="41" t="s">
        <v>113</v>
      </c>
      <c r="G21" s="39" t="s">
        <v>19</v>
      </c>
      <c r="H21" s="41" t="s">
        <v>28</v>
      </c>
      <c r="I21" s="39" t="s">
        <v>100</v>
      </c>
      <c r="J21" s="49">
        <v>6600</v>
      </c>
      <c r="K21" s="48">
        <v>2430285</v>
      </c>
      <c r="L21" s="46">
        <v>1302299</v>
      </c>
    </row>
    <row r="22" ht="15" spans="1:12">
      <c r="A22" s="38" t="s">
        <v>114</v>
      </c>
      <c r="B22" s="38">
        <v>2</v>
      </c>
      <c r="C22" s="39" t="s">
        <v>81</v>
      </c>
      <c r="D22" s="39" t="s">
        <v>103</v>
      </c>
      <c r="E22" s="42" t="s">
        <v>14</v>
      </c>
      <c r="F22" s="41" t="s">
        <v>115</v>
      </c>
      <c r="G22" s="39" t="s">
        <v>19</v>
      </c>
      <c r="H22" s="41" t="s">
        <v>28</v>
      </c>
      <c r="I22" s="39" t="s">
        <v>100</v>
      </c>
      <c r="J22" s="49">
        <v>6600</v>
      </c>
      <c r="K22" s="48">
        <v>2430285</v>
      </c>
      <c r="L22" s="46">
        <v>1302299</v>
      </c>
    </row>
    <row r="23" ht="15" spans="1:12">
      <c r="A23" s="38" t="s">
        <v>116</v>
      </c>
      <c r="B23" s="38">
        <v>2</v>
      </c>
      <c r="C23" s="39" t="s">
        <v>81</v>
      </c>
      <c r="D23" s="39" t="s">
        <v>103</v>
      </c>
      <c r="E23" s="42" t="s">
        <v>14</v>
      </c>
      <c r="F23" s="41" t="s">
        <v>117</v>
      </c>
      <c r="G23" s="39" t="s">
        <v>19</v>
      </c>
      <c r="H23" s="41" t="s">
        <v>28</v>
      </c>
      <c r="I23" s="39" t="s">
        <v>100</v>
      </c>
      <c r="J23" s="49">
        <v>6600</v>
      </c>
      <c r="K23" s="48">
        <v>2430285</v>
      </c>
      <c r="L23" s="46">
        <v>1302299</v>
      </c>
    </row>
    <row r="24" ht="15" spans="1:12">
      <c r="A24" s="38" t="s">
        <v>118</v>
      </c>
      <c r="B24" s="38">
        <v>2</v>
      </c>
      <c r="C24" s="39" t="s">
        <v>74</v>
      </c>
      <c r="D24" s="39" t="s">
        <v>103</v>
      </c>
      <c r="E24" s="42" t="s">
        <v>17</v>
      </c>
      <c r="F24" s="41" t="s">
        <v>82</v>
      </c>
      <c r="G24" s="39" t="s">
        <v>19</v>
      </c>
      <c r="H24" s="41" t="s">
        <v>28</v>
      </c>
      <c r="I24" s="39" t="s">
        <v>119</v>
      </c>
      <c r="J24" s="47">
        <v>3450</v>
      </c>
      <c r="K24" s="48">
        <v>1840094</v>
      </c>
      <c r="L24" s="46">
        <v>1299543</v>
      </c>
    </row>
    <row r="25" ht="15" spans="1:12">
      <c r="A25" s="38" t="s">
        <v>120</v>
      </c>
      <c r="B25" s="38">
        <v>2</v>
      </c>
      <c r="C25" s="39" t="s">
        <v>74</v>
      </c>
      <c r="D25" s="39" t="s">
        <v>103</v>
      </c>
      <c r="E25" s="42" t="s">
        <v>17</v>
      </c>
      <c r="F25" s="41" t="s">
        <v>82</v>
      </c>
      <c r="G25" s="39" t="s">
        <v>19</v>
      </c>
      <c r="H25" s="41" t="s">
        <v>28</v>
      </c>
      <c r="I25" s="39" t="s">
        <v>119</v>
      </c>
      <c r="J25" s="47">
        <v>3450</v>
      </c>
      <c r="K25" s="48">
        <v>2527563</v>
      </c>
      <c r="L25" s="46">
        <v>1302827</v>
      </c>
    </row>
    <row r="26" ht="15" spans="1:12">
      <c r="A26" s="38" t="s">
        <v>121</v>
      </c>
      <c r="B26" s="38">
        <v>2</v>
      </c>
      <c r="C26" s="39" t="s">
        <v>103</v>
      </c>
      <c r="D26" s="39" t="s">
        <v>122</v>
      </c>
      <c r="E26" s="40" t="s">
        <v>93</v>
      </c>
      <c r="F26" s="41" t="s">
        <v>78</v>
      </c>
      <c r="G26" s="43" t="s">
        <v>19</v>
      </c>
      <c r="H26" s="44" t="s">
        <v>20</v>
      </c>
      <c r="I26" s="43" t="s">
        <v>123</v>
      </c>
      <c r="J26" s="49">
        <v>12900</v>
      </c>
      <c r="K26" s="50">
        <v>1282148</v>
      </c>
      <c r="L26" s="46">
        <v>1296893</v>
      </c>
    </row>
    <row r="27" ht="15" spans="1:12">
      <c r="A27" s="38" t="s">
        <v>105</v>
      </c>
      <c r="B27" s="38">
        <v>2</v>
      </c>
      <c r="C27" s="39" t="s">
        <v>103</v>
      </c>
      <c r="D27" s="39" t="s">
        <v>92</v>
      </c>
      <c r="E27" s="42" t="s">
        <v>17</v>
      </c>
      <c r="F27" s="41" t="s">
        <v>75</v>
      </c>
      <c r="G27" s="43" t="s">
        <v>19</v>
      </c>
      <c r="H27" s="44" t="s">
        <v>28</v>
      </c>
      <c r="I27" s="43" t="s">
        <v>119</v>
      </c>
      <c r="J27" s="49">
        <v>3450</v>
      </c>
      <c r="K27" s="50">
        <v>2528608</v>
      </c>
      <c r="L27" s="46">
        <v>1302843</v>
      </c>
    </row>
    <row r="28" ht="15" spans="1:12">
      <c r="A28" s="38" t="s">
        <v>124</v>
      </c>
      <c r="B28" s="38">
        <v>2</v>
      </c>
      <c r="C28" s="39" t="s">
        <v>103</v>
      </c>
      <c r="D28" s="39" t="s">
        <v>122</v>
      </c>
      <c r="E28" s="40" t="s">
        <v>93</v>
      </c>
      <c r="F28" s="41" t="s">
        <v>82</v>
      </c>
      <c r="G28" s="43" t="s">
        <v>19</v>
      </c>
      <c r="H28" s="44" t="s">
        <v>20</v>
      </c>
      <c r="I28" s="43" t="s">
        <v>123</v>
      </c>
      <c r="J28" s="49">
        <v>12900</v>
      </c>
      <c r="K28" s="50">
        <v>1282148</v>
      </c>
      <c r="L28" s="46">
        <v>1296893</v>
      </c>
    </row>
    <row r="29" ht="15" spans="1:12">
      <c r="A29" s="38" t="s">
        <v>125</v>
      </c>
      <c r="B29" s="38">
        <v>2</v>
      </c>
      <c r="C29" s="39" t="s">
        <v>103</v>
      </c>
      <c r="D29" s="39" t="s">
        <v>92</v>
      </c>
      <c r="E29" s="42" t="s">
        <v>17</v>
      </c>
      <c r="F29" s="41" t="s">
        <v>78</v>
      </c>
      <c r="G29" s="39" t="s">
        <v>19</v>
      </c>
      <c r="H29" s="41" t="s">
        <v>28</v>
      </c>
      <c r="I29" s="39" t="s">
        <v>119</v>
      </c>
      <c r="J29" s="47">
        <v>3450</v>
      </c>
      <c r="K29" s="48">
        <v>1827508</v>
      </c>
      <c r="L29" s="46">
        <v>1299312</v>
      </c>
    </row>
    <row r="30" ht="15" spans="1:12">
      <c r="A30" s="38" t="s">
        <v>112</v>
      </c>
      <c r="B30" s="38">
        <v>2</v>
      </c>
      <c r="C30" s="39" t="s">
        <v>103</v>
      </c>
      <c r="D30" s="39" t="s">
        <v>92</v>
      </c>
      <c r="E30" s="42" t="s">
        <v>17</v>
      </c>
      <c r="F30" s="41" t="s">
        <v>75</v>
      </c>
      <c r="G30" s="39" t="s">
        <v>19</v>
      </c>
      <c r="H30" s="41" t="s">
        <v>28</v>
      </c>
      <c r="I30" s="39" t="s">
        <v>119</v>
      </c>
      <c r="J30" s="47">
        <v>3450</v>
      </c>
      <c r="K30" s="48">
        <v>2528608</v>
      </c>
      <c r="L30" s="46">
        <v>1302843</v>
      </c>
    </row>
    <row r="31" ht="15" spans="1:12">
      <c r="A31" s="38" t="s">
        <v>126</v>
      </c>
      <c r="B31" s="38">
        <v>2</v>
      </c>
      <c r="C31" s="39" t="s">
        <v>103</v>
      </c>
      <c r="D31" s="39" t="s">
        <v>92</v>
      </c>
      <c r="E31" s="42" t="s">
        <v>17</v>
      </c>
      <c r="F31" s="41" t="s">
        <v>75</v>
      </c>
      <c r="G31" s="39" t="s">
        <v>19</v>
      </c>
      <c r="H31" s="41" t="s">
        <v>28</v>
      </c>
      <c r="I31" s="39" t="s">
        <v>119</v>
      </c>
      <c r="J31" s="47">
        <v>3450</v>
      </c>
      <c r="K31" s="48">
        <v>2528608</v>
      </c>
      <c r="L31" s="46">
        <v>1302843</v>
      </c>
    </row>
    <row r="32" ht="15" spans="1:12">
      <c r="A32" s="38" t="s">
        <v>127</v>
      </c>
      <c r="B32" s="38">
        <v>2</v>
      </c>
      <c r="C32" s="39" t="s">
        <v>103</v>
      </c>
      <c r="D32" s="39" t="s">
        <v>92</v>
      </c>
      <c r="E32" s="42" t="s">
        <v>17</v>
      </c>
      <c r="F32" s="41" t="s">
        <v>78</v>
      </c>
      <c r="G32" s="39" t="s">
        <v>19</v>
      </c>
      <c r="H32" s="41" t="s">
        <v>28</v>
      </c>
      <c r="I32" s="39" t="s">
        <v>119</v>
      </c>
      <c r="J32" s="47">
        <v>3450</v>
      </c>
      <c r="K32" s="48">
        <v>2528608</v>
      </c>
      <c r="L32" s="46">
        <v>1302843</v>
      </c>
    </row>
    <row r="33" ht="15" spans="1:12">
      <c r="A33" s="38" t="s">
        <v>128</v>
      </c>
      <c r="B33" s="38">
        <v>2</v>
      </c>
      <c r="C33" s="39" t="s">
        <v>103</v>
      </c>
      <c r="D33" s="39" t="s">
        <v>122</v>
      </c>
      <c r="E33" s="40" t="s">
        <v>93</v>
      </c>
      <c r="F33" s="41" t="s">
        <v>82</v>
      </c>
      <c r="G33" s="43" t="s">
        <v>19</v>
      </c>
      <c r="H33" s="44" t="s">
        <v>20</v>
      </c>
      <c r="I33" s="43" t="s">
        <v>123</v>
      </c>
      <c r="J33" s="49">
        <v>12900</v>
      </c>
      <c r="K33" s="50">
        <v>1282148</v>
      </c>
      <c r="L33" s="46">
        <v>1296893</v>
      </c>
    </row>
    <row r="34" ht="15" spans="1:12">
      <c r="A34" s="38" t="s">
        <v>129</v>
      </c>
      <c r="B34" s="38">
        <v>2</v>
      </c>
      <c r="C34" s="39" t="s">
        <v>103</v>
      </c>
      <c r="D34" s="39" t="s">
        <v>122</v>
      </c>
      <c r="E34" s="40" t="s">
        <v>93</v>
      </c>
      <c r="F34" s="41" t="s">
        <v>82</v>
      </c>
      <c r="G34" s="43" t="s">
        <v>19</v>
      </c>
      <c r="H34" s="44" t="s">
        <v>20</v>
      </c>
      <c r="I34" s="43" t="s">
        <v>123</v>
      </c>
      <c r="J34" s="49">
        <v>12900</v>
      </c>
      <c r="K34" s="50">
        <v>1282148</v>
      </c>
      <c r="L34" s="46">
        <v>1296893</v>
      </c>
    </row>
    <row r="35" ht="15" spans="1:12">
      <c r="A35" s="38" t="s">
        <v>130</v>
      </c>
      <c r="B35" s="38">
        <v>2</v>
      </c>
      <c r="C35" s="39" t="s">
        <v>103</v>
      </c>
      <c r="D35" s="39" t="s">
        <v>122</v>
      </c>
      <c r="E35" s="40" t="s">
        <v>93</v>
      </c>
      <c r="F35" s="41" t="s">
        <v>82</v>
      </c>
      <c r="G35" s="43" t="s">
        <v>19</v>
      </c>
      <c r="H35" s="44" t="s">
        <v>20</v>
      </c>
      <c r="I35" s="43" t="s">
        <v>123</v>
      </c>
      <c r="J35" s="49">
        <v>12900</v>
      </c>
      <c r="K35" s="50">
        <v>1282148</v>
      </c>
      <c r="L35" s="46">
        <v>1296893</v>
      </c>
    </row>
    <row r="36" ht="15" spans="1:12">
      <c r="A36" s="38" t="s">
        <v>131</v>
      </c>
      <c r="B36" s="38">
        <v>2</v>
      </c>
      <c r="C36" s="39" t="s">
        <v>103</v>
      </c>
      <c r="D36" s="39" t="s">
        <v>92</v>
      </c>
      <c r="E36" s="42" t="s">
        <v>17</v>
      </c>
      <c r="F36" s="41" t="s">
        <v>82</v>
      </c>
      <c r="G36" s="39" t="s">
        <v>19</v>
      </c>
      <c r="H36" s="41" t="s">
        <v>28</v>
      </c>
      <c r="I36" s="39" t="s">
        <v>119</v>
      </c>
      <c r="J36" s="47">
        <v>3450</v>
      </c>
      <c r="K36" s="48">
        <v>1827508</v>
      </c>
      <c r="L36" s="46">
        <v>1299312</v>
      </c>
    </row>
    <row r="37" ht="15" spans="1:12">
      <c r="A37" s="38" t="s">
        <v>132</v>
      </c>
      <c r="B37" s="38">
        <v>2</v>
      </c>
      <c r="C37" s="39" t="s">
        <v>103</v>
      </c>
      <c r="D37" s="39" t="s">
        <v>92</v>
      </c>
      <c r="E37" s="42" t="s">
        <v>17</v>
      </c>
      <c r="F37" s="41" t="s">
        <v>82</v>
      </c>
      <c r="G37" s="39" t="s">
        <v>19</v>
      </c>
      <c r="H37" s="41" t="s">
        <v>28</v>
      </c>
      <c r="I37" s="39" t="s">
        <v>119</v>
      </c>
      <c r="J37" s="47">
        <v>3450</v>
      </c>
      <c r="K37" s="48">
        <v>2528608</v>
      </c>
      <c r="L37" s="46">
        <v>1302843</v>
      </c>
    </row>
    <row r="38" ht="15" spans="1:12">
      <c r="A38" s="38" t="s">
        <v>133</v>
      </c>
      <c r="B38" s="38">
        <v>2</v>
      </c>
      <c r="C38" s="39" t="s">
        <v>134</v>
      </c>
      <c r="D38" s="39" t="s">
        <v>135</v>
      </c>
      <c r="E38" s="42" t="s">
        <v>14</v>
      </c>
      <c r="F38" s="41" t="s">
        <v>82</v>
      </c>
      <c r="G38" s="39" t="s">
        <v>19</v>
      </c>
      <c r="H38" s="41" t="s">
        <v>28</v>
      </c>
      <c r="I38" s="39" t="s">
        <v>100</v>
      </c>
      <c r="J38" s="49">
        <v>6600</v>
      </c>
      <c r="K38" s="48">
        <v>532758</v>
      </c>
      <c r="L38" s="46">
        <v>1293183</v>
      </c>
    </row>
    <row r="39" ht="15" spans="1:12">
      <c r="A39" s="38" t="s">
        <v>136</v>
      </c>
      <c r="B39" s="38">
        <v>2</v>
      </c>
      <c r="C39" s="39" t="s">
        <v>135</v>
      </c>
      <c r="D39" s="39" t="s">
        <v>137</v>
      </c>
      <c r="E39" s="42" t="s">
        <v>14</v>
      </c>
      <c r="F39" s="41" t="s">
        <v>75</v>
      </c>
      <c r="G39" s="39" t="s">
        <v>19</v>
      </c>
      <c r="H39" s="41" t="s">
        <v>20</v>
      </c>
      <c r="I39" s="39" t="s">
        <v>100</v>
      </c>
      <c r="J39" s="49">
        <v>6600</v>
      </c>
      <c r="K39" s="48">
        <v>3040343</v>
      </c>
      <c r="L39" s="46">
        <v>1305532</v>
      </c>
    </row>
    <row r="40" ht="15" spans="1:12">
      <c r="A40" s="38" t="s">
        <v>138</v>
      </c>
      <c r="B40" s="38">
        <v>2</v>
      </c>
      <c r="C40" s="39" t="s">
        <v>139</v>
      </c>
      <c r="D40" s="39" t="s">
        <v>140</v>
      </c>
      <c r="E40" s="42" t="s">
        <v>14</v>
      </c>
      <c r="F40" s="41" t="s">
        <v>78</v>
      </c>
      <c r="G40" s="39" t="s">
        <v>19</v>
      </c>
      <c r="H40" s="41" t="s">
        <v>20</v>
      </c>
      <c r="I40" s="39" t="s">
        <v>83</v>
      </c>
      <c r="J40" s="47">
        <v>6300</v>
      </c>
      <c r="K40" s="48">
        <v>2452286</v>
      </c>
      <c r="L40" s="46">
        <v>1302533</v>
      </c>
    </row>
    <row r="41" ht="15" spans="1:12">
      <c r="A41" s="38" t="s">
        <v>141</v>
      </c>
      <c r="B41" s="38">
        <v>2</v>
      </c>
      <c r="C41" s="39" t="s">
        <v>139</v>
      </c>
      <c r="D41" s="39" t="s">
        <v>140</v>
      </c>
      <c r="E41" s="42" t="s">
        <v>14</v>
      </c>
      <c r="F41" s="41" t="s">
        <v>82</v>
      </c>
      <c r="G41" s="43" t="s">
        <v>19</v>
      </c>
      <c r="H41" s="44" t="s">
        <v>20</v>
      </c>
      <c r="I41" s="43" t="s">
        <v>83</v>
      </c>
      <c r="J41" s="49">
        <v>6300</v>
      </c>
      <c r="K41" s="50">
        <v>2452286</v>
      </c>
      <c r="L41" s="46">
        <v>1302533</v>
      </c>
    </row>
    <row r="42" ht="15" spans="1:12">
      <c r="A42" s="38" t="s">
        <v>142</v>
      </c>
      <c r="B42" s="38">
        <v>2</v>
      </c>
      <c r="C42" s="43" t="s">
        <v>139</v>
      </c>
      <c r="D42" s="43" t="s">
        <v>140</v>
      </c>
      <c r="E42" s="42" t="s">
        <v>14</v>
      </c>
      <c r="F42" s="44" t="s">
        <v>82</v>
      </c>
      <c r="G42" s="43" t="s">
        <v>19</v>
      </c>
      <c r="H42" s="44" t="s">
        <v>20</v>
      </c>
      <c r="I42" s="43" t="s">
        <v>83</v>
      </c>
      <c r="J42" s="49">
        <v>6300</v>
      </c>
      <c r="K42" s="50">
        <v>3400779</v>
      </c>
      <c r="L42" s="46">
        <v>1307571</v>
      </c>
    </row>
    <row r="43" ht="15" spans="1:12">
      <c r="A43" s="38" t="s">
        <v>143</v>
      </c>
      <c r="B43" s="38"/>
      <c r="C43" s="39" t="s">
        <v>140</v>
      </c>
      <c r="D43" s="39" t="s">
        <v>144</v>
      </c>
      <c r="E43" s="42" t="s">
        <v>17</v>
      </c>
      <c r="F43" s="41" t="s">
        <v>85</v>
      </c>
      <c r="G43" s="43" t="s">
        <v>19</v>
      </c>
      <c r="H43" s="44" t="s">
        <v>145</v>
      </c>
      <c r="I43" s="43" t="s">
        <v>146</v>
      </c>
      <c r="J43" s="49">
        <v>5950</v>
      </c>
      <c r="K43" s="50">
        <v>2525139</v>
      </c>
      <c r="L43" s="46">
        <v>1302661</v>
      </c>
    </row>
    <row r="44" ht="15" spans="1:12">
      <c r="A44" s="38" t="s">
        <v>147</v>
      </c>
      <c r="B44" s="38">
        <v>2</v>
      </c>
      <c r="C44" s="39" t="s">
        <v>140</v>
      </c>
      <c r="D44" s="39" t="s">
        <v>144</v>
      </c>
      <c r="E44" s="42" t="s">
        <v>17</v>
      </c>
      <c r="F44" s="41" t="s">
        <v>75</v>
      </c>
      <c r="G44" s="39" t="s">
        <v>19</v>
      </c>
      <c r="H44" s="41" t="s">
        <v>28</v>
      </c>
      <c r="I44" s="39" t="s">
        <v>119</v>
      </c>
      <c r="J44" s="47">
        <v>3450</v>
      </c>
      <c r="K44" s="48">
        <v>2525039</v>
      </c>
      <c r="L44" s="46">
        <v>1302662</v>
      </c>
    </row>
    <row r="45" ht="15" spans="1:12">
      <c r="A45" s="38" t="s">
        <v>148</v>
      </c>
      <c r="B45" s="38">
        <v>2</v>
      </c>
      <c r="C45" s="39" t="s">
        <v>144</v>
      </c>
      <c r="D45" s="39" t="s">
        <v>149</v>
      </c>
      <c r="E45" s="42" t="s">
        <v>14</v>
      </c>
      <c r="F45" s="41" t="s">
        <v>75</v>
      </c>
      <c r="G45" s="39" t="s">
        <v>19</v>
      </c>
      <c r="H45" s="41" t="s">
        <v>20</v>
      </c>
      <c r="I45" s="39" t="s">
        <v>100</v>
      </c>
      <c r="J45" s="49">
        <v>6600</v>
      </c>
      <c r="K45" s="48">
        <v>3601382</v>
      </c>
      <c r="L45" s="46">
        <v>1308621</v>
      </c>
    </row>
    <row r="46" ht="15" spans="1:12">
      <c r="A46" s="38" t="s">
        <v>150</v>
      </c>
      <c r="B46" s="38">
        <v>2</v>
      </c>
      <c r="C46" s="39" t="s">
        <v>144</v>
      </c>
      <c r="D46" s="39" t="s">
        <v>151</v>
      </c>
      <c r="E46" s="42" t="s">
        <v>17</v>
      </c>
      <c r="F46" s="41" t="s">
        <v>82</v>
      </c>
      <c r="G46" s="39" t="s">
        <v>19</v>
      </c>
      <c r="H46" s="41" t="s">
        <v>28</v>
      </c>
      <c r="I46" s="39" t="s">
        <v>119</v>
      </c>
      <c r="J46" s="47">
        <v>3450</v>
      </c>
      <c r="K46" s="48">
        <v>3591135</v>
      </c>
      <c r="L46" s="46">
        <v>1308472</v>
      </c>
    </row>
    <row r="47" ht="15" spans="1:12">
      <c r="A47" s="38" t="s">
        <v>152</v>
      </c>
      <c r="B47" s="38">
        <v>2</v>
      </c>
      <c r="C47" s="39" t="s">
        <v>144</v>
      </c>
      <c r="D47" s="39" t="s">
        <v>151</v>
      </c>
      <c r="E47" s="42" t="s">
        <v>17</v>
      </c>
      <c r="F47" s="41" t="s">
        <v>78</v>
      </c>
      <c r="G47" s="39" t="s">
        <v>19</v>
      </c>
      <c r="H47" s="41" t="s">
        <v>28</v>
      </c>
      <c r="I47" s="39" t="s">
        <v>119</v>
      </c>
      <c r="J47" s="47">
        <v>3450</v>
      </c>
      <c r="K47" s="48">
        <v>3679177</v>
      </c>
      <c r="L47" s="46">
        <v>1308977</v>
      </c>
    </row>
    <row r="48" ht="15" spans="1:12">
      <c r="A48" s="38" t="s">
        <v>153</v>
      </c>
      <c r="B48" s="38">
        <v>2</v>
      </c>
      <c r="C48" s="39" t="s">
        <v>144</v>
      </c>
      <c r="D48" s="39" t="s">
        <v>151</v>
      </c>
      <c r="E48" s="42" t="s">
        <v>17</v>
      </c>
      <c r="F48" s="41" t="s">
        <v>82</v>
      </c>
      <c r="G48" s="39" t="s">
        <v>19</v>
      </c>
      <c r="H48" s="41" t="s">
        <v>28</v>
      </c>
      <c r="I48" s="39" t="s">
        <v>119</v>
      </c>
      <c r="J48" s="47">
        <v>3450</v>
      </c>
      <c r="K48" s="48">
        <v>3679177</v>
      </c>
      <c r="L48" s="46">
        <v>1308977</v>
      </c>
    </row>
    <row r="49" ht="15" spans="1:12">
      <c r="A49" s="38" t="s">
        <v>154</v>
      </c>
      <c r="B49" s="38">
        <v>2</v>
      </c>
      <c r="C49" s="39" t="s">
        <v>151</v>
      </c>
      <c r="D49" s="39" t="s">
        <v>155</v>
      </c>
      <c r="E49" s="42" t="s">
        <v>14</v>
      </c>
      <c r="F49" s="41" t="s">
        <v>82</v>
      </c>
      <c r="G49" s="39" t="s">
        <v>19</v>
      </c>
      <c r="H49" s="41" t="s">
        <v>20</v>
      </c>
      <c r="I49" s="39" t="s">
        <v>83</v>
      </c>
      <c r="J49" s="47">
        <v>6300</v>
      </c>
      <c r="K49" s="48">
        <v>3210833</v>
      </c>
      <c r="L49" s="46">
        <v>1306669</v>
      </c>
    </row>
    <row r="50" ht="15" spans="1:12">
      <c r="A50" s="38" t="s">
        <v>156</v>
      </c>
      <c r="B50" s="38">
        <v>2</v>
      </c>
      <c r="C50" s="39" t="s">
        <v>149</v>
      </c>
      <c r="D50" s="39" t="s">
        <v>157</v>
      </c>
      <c r="E50" s="42" t="s">
        <v>14</v>
      </c>
      <c r="F50" s="41" t="s">
        <v>82</v>
      </c>
      <c r="G50" s="43" t="s">
        <v>19</v>
      </c>
      <c r="H50" s="44" t="s">
        <v>20</v>
      </c>
      <c r="I50" s="43" t="s">
        <v>83</v>
      </c>
      <c r="J50" s="49">
        <v>6300</v>
      </c>
      <c r="K50" s="50">
        <v>3225357</v>
      </c>
      <c r="L50" s="46">
        <v>1306873</v>
      </c>
    </row>
    <row r="51" ht="15" spans="1:12">
      <c r="A51" s="38" t="s">
        <v>158</v>
      </c>
      <c r="B51" s="38">
        <v>2</v>
      </c>
      <c r="C51" s="39" t="s">
        <v>155</v>
      </c>
      <c r="D51" s="39" t="s">
        <v>159</v>
      </c>
      <c r="E51" s="42" t="s">
        <v>14</v>
      </c>
      <c r="F51" s="41" t="s">
        <v>82</v>
      </c>
      <c r="G51" s="39" t="s">
        <v>19</v>
      </c>
      <c r="H51" s="41" t="s">
        <v>20</v>
      </c>
      <c r="I51" s="39" t="s">
        <v>83</v>
      </c>
      <c r="J51" s="47">
        <v>6300</v>
      </c>
      <c r="K51" s="48">
        <v>2784255</v>
      </c>
      <c r="L51" s="46">
        <v>1304274</v>
      </c>
    </row>
    <row r="52" ht="15" spans="1:12">
      <c r="A52" s="38" t="s">
        <v>160</v>
      </c>
      <c r="B52" s="38">
        <v>1</v>
      </c>
      <c r="C52" s="39" t="s">
        <v>159</v>
      </c>
      <c r="D52" s="39" t="s">
        <v>161</v>
      </c>
      <c r="E52" s="42" t="s">
        <v>14</v>
      </c>
      <c r="F52" s="41" t="s">
        <v>82</v>
      </c>
      <c r="G52" s="43" t="s">
        <v>19</v>
      </c>
      <c r="H52" s="44" t="s">
        <v>28</v>
      </c>
      <c r="I52" s="43" t="s">
        <v>162</v>
      </c>
      <c r="J52" s="49">
        <v>6600</v>
      </c>
      <c r="K52" s="50">
        <v>2538986</v>
      </c>
      <c r="L52" s="46">
        <v>1303006</v>
      </c>
    </row>
    <row r="53" ht="15" spans="1:12">
      <c r="A53" s="38" t="s">
        <v>163</v>
      </c>
      <c r="B53" s="38">
        <v>2</v>
      </c>
      <c r="C53" s="39" t="s">
        <v>159</v>
      </c>
      <c r="D53" s="39" t="s">
        <v>164</v>
      </c>
      <c r="E53" s="40" t="s">
        <v>59</v>
      </c>
      <c r="F53" s="41" t="s">
        <v>82</v>
      </c>
      <c r="G53" s="39" t="s">
        <v>19</v>
      </c>
      <c r="H53" s="41" t="s">
        <v>28</v>
      </c>
      <c r="I53" s="39" t="s">
        <v>108</v>
      </c>
      <c r="J53" s="47">
        <v>10050</v>
      </c>
      <c r="K53" s="48">
        <v>2800945</v>
      </c>
      <c r="L53" s="46">
        <v>1304575</v>
      </c>
    </row>
    <row r="54" ht="15" spans="1:12">
      <c r="A54" s="38" t="s">
        <v>165</v>
      </c>
      <c r="B54" s="38">
        <v>2</v>
      </c>
      <c r="C54" s="39" t="s">
        <v>159</v>
      </c>
      <c r="D54" s="39" t="s">
        <v>161</v>
      </c>
      <c r="E54" s="42" t="s">
        <v>14</v>
      </c>
      <c r="F54" s="41" t="s">
        <v>78</v>
      </c>
      <c r="G54" s="39" t="s">
        <v>19</v>
      </c>
      <c r="H54" s="41" t="s">
        <v>28</v>
      </c>
      <c r="I54" s="39" t="s">
        <v>100</v>
      </c>
      <c r="J54" s="49">
        <v>6600</v>
      </c>
      <c r="K54" s="48">
        <v>2800370</v>
      </c>
      <c r="L54" s="46">
        <v>1304567</v>
      </c>
    </row>
    <row r="55" ht="15" spans="1:12">
      <c r="A55" s="38" t="s">
        <v>166</v>
      </c>
      <c r="B55" s="38">
        <v>2</v>
      </c>
      <c r="C55" s="39" t="s">
        <v>167</v>
      </c>
      <c r="D55" s="39" t="s">
        <v>161</v>
      </c>
      <c r="E55" s="42" t="s">
        <v>17</v>
      </c>
      <c r="F55" s="41" t="s">
        <v>78</v>
      </c>
      <c r="G55" s="39" t="s">
        <v>19</v>
      </c>
      <c r="H55" s="41" t="s">
        <v>28</v>
      </c>
      <c r="I55" s="39" t="s">
        <v>119</v>
      </c>
      <c r="J55" s="47">
        <v>3450</v>
      </c>
      <c r="K55" s="48">
        <v>2615723</v>
      </c>
      <c r="L55" s="46">
        <v>1303299</v>
      </c>
    </row>
    <row r="56" ht="15" spans="1:12">
      <c r="A56" s="38" t="s">
        <v>168</v>
      </c>
      <c r="B56" s="38">
        <v>2</v>
      </c>
      <c r="C56" s="39" t="s">
        <v>167</v>
      </c>
      <c r="D56" s="39" t="s">
        <v>161</v>
      </c>
      <c r="E56" s="42" t="s">
        <v>17</v>
      </c>
      <c r="F56" s="41" t="s">
        <v>78</v>
      </c>
      <c r="G56" s="39" t="s">
        <v>19</v>
      </c>
      <c r="H56" s="41" t="s">
        <v>28</v>
      </c>
      <c r="I56" s="39" t="s">
        <v>119</v>
      </c>
      <c r="J56" s="47">
        <v>3450</v>
      </c>
      <c r="K56" s="48">
        <v>4064200</v>
      </c>
      <c r="L56" s="46">
        <v>1311354</v>
      </c>
    </row>
    <row r="57" ht="15" spans="1:12">
      <c r="A57" s="38" t="s">
        <v>169</v>
      </c>
      <c r="B57" s="38">
        <v>2</v>
      </c>
      <c r="C57" s="39" t="s">
        <v>167</v>
      </c>
      <c r="D57" s="39" t="s">
        <v>161</v>
      </c>
      <c r="E57" s="42" t="s">
        <v>17</v>
      </c>
      <c r="F57" s="41" t="s">
        <v>82</v>
      </c>
      <c r="G57" s="39" t="s">
        <v>19</v>
      </c>
      <c r="H57" s="41" t="s">
        <v>28</v>
      </c>
      <c r="I57" s="39" t="s">
        <v>119</v>
      </c>
      <c r="J57" s="47">
        <v>3450</v>
      </c>
      <c r="K57" s="48">
        <v>2615723</v>
      </c>
      <c r="L57" s="46">
        <v>1303299</v>
      </c>
    </row>
    <row r="58" ht="15" spans="1:12">
      <c r="A58" s="38" t="s">
        <v>170</v>
      </c>
      <c r="B58" s="38">
        <v>2</v>
      </c>
      <c r="C58" s="39" t="s">
        <v>161</v>
      </c>
      <c r="D58" s="39" t="s">
        <v>164</v>
      </c>
      <c r="E58" s="42" t="s">
        <v>17</v>
      </c>
      <c r="F58" s="41" t="s">
        <v>75</v>
      </c>
      <c r="G58" s="39" t="s">
        <v>19</v>
      </c>
      <c r="H58" s="41" t="s">
        <v>28</v>
      </c>
      <c r="I58" s="39" t="s">
        <v>119</v>
      </c>
      <c r="J58" s="47">
        <v>3450</v>
      </c>
      <c r="K58" s="48">
        <v>3205971</v>
      </c>
      <c r="L58" s="46">
        <v>1306552</v>
      </c>
    </row>
    <row r="59" ht="15" spans="1:12">
      <c r="A59" s="38" t="s">
        <v>171</v>
      </c>
      <c r="B59" s="38">
        <v>2</v>
      </c>
      <c r="C59" s="39" t="s">
        <v>161</v>
      </c>
      <c r="D59" s="39" t="s">
        <v>172</v>
      </c>
      <c r="E59" s="42" t="s">
        <v>14</v>
      </c>
      <c r="F59" s="41" t="s">
        <v>75</v>
      </c>
      <c r="G59" s="39" t="s">
        <v>19</v>
      </c>
      <c r="H59" s="41" t="s">
        <v>20</v>
      </c>
      <c r="I59" s="39" t="s">
        <v>100</v>
      </c>
      <c r="J59" s="49">
        <v>6600</v>
      </c>
      <c r="K59" s="48">
        <v>4134292</v>
      </c>
      <c r="L59" s="46">
        <v>1311553</v>
      </c>
    </row>
    <row r="60" ht="15" spans="1:12">
      <c r="A60" s="38" t="s">
        <v>173</v>
      </c>
      <c r="B60" s="38">
        <v>2</v>
      </c>
      <c r="C60" s="39" t="s">
        <v>164</v>
      </c>
      <c r="D60" s="39" t="s">
        <v>172</v>
      </c>
      <c r="E60" s="42" t="s">
        <v>17</v>
      </c>
      <c r="F60" s="41" t="s">
        <v>78</v>
      </c>
      <c r="G60" s="43" t="s">
        <v>19</v>
      </c>
      <c r="H60" s="44" t="s">
        <v>20</v>
      </c>
      <c r="I60" s="43" t="s">
        <v>79</v>
      </c>
      <c r="J60" s="49">
        <v>3150</v>
      </c>
      <c r="K60" s="50">
        <v>65639792</v>
      </c>
      <c r="L60" s="46">
        <v>1284692</v>
      </c>
    </row>
    <row r="61" ht="15" spans="1:12">
      <c r="A61" s="38" t="s">
        <v>174</v>
      </c>
      <c r="B61" s="38">
        <v>2</v>
      </c>
      <c r="C61" s="39" t="s">
        <v>172</v>
      </c>
      <c r="D61" s="39" t="s">
        <v>175</v>
      </c>
      <c r="E61" s="42" t="s">
        <v>17</v>
      </c>
      <c r="F61" s="41" t="s">
        <v>82</v>
      </c>
      <c r="G61" s="43" t="s">
        <v>19</v>
      </c>
      <c r="H61" s="44" t="s">
        <v>20</v>
      </c>
      <c r="I61" s="43" t="s">
        <v>79</v>
      </c>
      <c r="J61" s="49">
        <v>3150</v>
      </c>
      <c r="K61" s="50">
        <v>65639792</v>
      </c>
      <c r="L61" s="51">
        <v>1305881</v>
      </c>
    </row>
    <row r="62" ht="15" spans="1:12">
      <c r="A62" s="38" t="s">
        <v>176</v>
      </c>
      <c r="B62" s="38">
        <v>2</v>
      </c>
      <c r="C62" s="39" t="s">
        <v>172</v>
      </c>
      <c r="D62" s="39" t="s">
        <v>175</v>
      </c>
      <c r="E62" s="42" t="s">
        <v>17</v>
      </c>
      <c r="F62" s="41" t="s">
        <v>78</v>
      </c>
      <c r="G62" s="43" t="s">
        <v>19</v>
      </c>
      <c r="H62" s="44" t="s">
        <v>20</v>
      </c>
      <c r="I62" s="43" t="s">
        <v>79</v>
      </c>
      <c r="J62" s="49">
        <v>3150</v>
      </c>
      <c r="K62" s="50">
        <v>3126237</v>
      </c>
      <c r="L62" s="51">
        <v>1305881</v>
      </c>
    </row>
    <row r="63" ht="15" spans="1:12">
      <c r="A63" s="38" t="s">
        <v>177</v>
      </c>
      <c r="B63" s="38">
        <v>1</v>
      </c>
      <c r="C63" s="39" t="s">
        <v>178</v>
      </c>
      <c r="D63" s="45" t="s">
        <v>179</v>
      </c>
      <c r="E63" s="42" t="s">
        <v>14</v>
      </c>
      <c r="F63" s="41" t="s">
        <v>78</v>
      </c>
      <c r="G63" s="43" t="s">
        <v>19</v>
      </c>
      <c r="H63" s="44" t="s">
        <v>20</v>
      </c>
      <c r="I63" s="43" t="s">
        <v>180</v>
      </c>
      <c r="J63" s="49">
        <v>6300</v>
      </c>
      <c r="K63" s="50">
        <v>3213539</v>
      </c>
      <c r="L63" s="46">
        <v>1306650</v>
      </c>
    </row>
    <row r="64" ht="15" spans="1:12">
      <c r="A64" s="38" t="s">
        <v>181</v>
      </c>
      <c r="B64" s="46">
        <v>1</v>
      </c>
      <c r="C64" s="39" t="s">
        <v>182</v>
      </c>
      <c r="D64" s="45" t="s">
        <v>183</v>
      </c>
      <c r="E64" s="40" t="s">
        <v>59</v>
      </c>
      <c r="F64" s="41" t="s">
        <v>82</v>
      </c>
      <c r="G64" s="39" t="s">
        <v>19</v>
      </c>
      <c r="H64" s="41" t="s">
        <v>20</v>
      </c>
      <c r="I64" s="39" t="s">
        <v>108</v>
      </c>
      <c r="J64" s="47">
        <v>10050</v>
      </c>
      <c r="K64" s="48">
        <v>4539280</v>
      </c>
      <c r="L64" s="46">
        <v>1314192</v>
      </c>
    </row>
    <row r="65" spans="1:13">
      <c r="A65" s="46"/>
      <c r="B65" s="46"/>
      <c r="C65" s="46"/>
      <c r="D65" s="46"/>
      <c r="E65" s="46"/>
      <c r="F65" s="46"/>
      <c r="G65" s="46"/>
      <c r="H65" s="46"/>
      <c r="I65" s="46"/>
      <c r="J65" s="46">
        <f>SUM(J2:J64)</f>
        <v>422200</v>
      </c>
      <c r="K65" s="46"/>
      <c r="L65" s="46"/>
      <c r="M65" s="36" t="s">
        <v>184</v>
      </c>
    </row>
    <row r="66" ht="15" spans="7:10">
      <c r="G66" s="52"/>
      <c r="I66" s="32" t="s">
        <v>68</v>
      </c>
      <c r="J66" s="32">
        <f>'4月'!L24</f>
        <v>-887750</v>
      </c>
    </row>
    <row r="67" ht="15" spans="9:10">
      <c r="I67" s="32" t="s">
        <v>69</v>
      </c>
      <c r="J67" s="32">
        <f>J65+J66</f>
        <v>-465550</v>
      </c>
    </row>
  </sheetData>
  <conditionalFormatting sqref="L61">
    <cfRule type="duplicateValues" dxfId="0" priority="4"/>
  </conditionalFormatting>
  <conditionalFormatting sqref="L10:L13">
    <cfRule type="duplicateValues" dxfId="0" priority="5"/>
  </conditionalFormatting>
  <conditionalFormatting sqref="L2:L9 L62:L64 L14:L60 L67:L1048576">
    <cfRule type="duplicateValues" dxfId="0" priority="6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0"/>
  <sheetViews>
    <sheetView topLeftCell="A97" workbookViewId="0">
      <selection activeCell="H121" sqref="H121"/>
    </sheetView>
  </sheetViews>
  <sheetFormatPr defaultColWidth="10.2857142857143" defaultRowHeight="15"/>
  <cols>
    <col min="1" max="1" width="24.3809523809524" style="13" customWidth="1"/>
    <col min="2" max="6" width="10.4095238095238" style="13" hidden="1" customWidth="1"/>
    <col min="7" max="7" width="17.7809523809524" style="13" customWidth="1"/>
    <col min="8" max="8" width="10.2857142857143" style="13"/>
    <col min="9" max="9" width="10.9238095238095" style="13" customWidth="1"/>
    <col min="10" max="10" width="10.2857142857143" style="13" hidden="1" customWidth="1"/>
    <col min="11" max="11" width="13.3333333333333" style="13" customWidth="1"/>
    <col min="12" max="12" width="10.2857142857143" style="13"/>
    <col min="13" max="13" width="7.86666666666667" style="13" customWidth="1"/>
    <col min="14" max="14" width="10.2857142857143" style="13"/>
    <col min="15" max="19" width="10.152380952381" style="13" hidden="1" customWidth="1"/>
    <col min="20" max="20" width="10.152380952381" style="13" customWidth="1"/>
    <col min="21" max="21" width="12.5714285714286" style="13" customWidth="1"/>
    <col min="22" max="25" width="10.4095238095238" style="13" hidden="1" customWidth="1"/>
    <col min="26" max="26" width="18.7904761904762" style="13" customWidth="1"/>
    <col min="27" max="27" width="19.4285714285714" style="13" customWidth="1"/>
    <col min="28" max="28" width="19.8571428571429" style="13" customWidth="1"/>
    <col min="29" max="32" width="10.2857142857143" style="13"/>
    <col min="33" max="33" width="11.8095238095238" style="18" customWidth="1"/>
    <col min="34" max="16384" width="10.2857142857143" style="13"/>
  </cols>
  <sheetData>
    <row r="1" s="13" customFormat="1" spans="1:33">
      <c r="A1" s="19" t="s">
        <v>0</v>
      </c>
      <c r="B1" s="13" t="s">
        <v>185</v>
      </c>
      <c r="C1" s="13" t="s">
        <v>186</v>
      </c>
      <c r="D1" s="13" t="s">
        <v>187</v>
      </c>
      <c r="E1" s="13" t="s">
        <v>188</v>
      </c>
      <c r="F1" s="13" t="s">
        <v>189</v>
      </c>
      <c r="G1" s="20" t="s">
        <v>1</v>
      </c>
      <c r="H1" s="20" t="s">
        <v>190</v>
      </c>
      <c r="I1" s="20" t="s">
        <v>3</v>
      </c>
      <c r="J1" s="20" t="s">
        <v>191</v>
      </c>
      <c r="K1" s="20" t="s">
        <v>192</v>
      </c>
      <c r="L1" s="20" t="s">
        <v>71</v>
      </c>
      <c r="M1" s="20" t="s">
        <v>6</v>
      </c>
      <c r="N1" s="20"/>
      <c r="O1" s="20" t="s">
        <v>193</v>
      </c>
      <c r="P1" s="20" t="s">
        <v>194</v>
      </c>
      <c r="Q1" s="20" t="s">
        <v>195</v>
      </c>
      <c r="R1" s="20" t="s">
        <v>196</v>
      </c>
      <c r="S1" s="20"/>
      <c r="T1" s="20"/>
      <c r="U1" s="20" t="s">
        <v>197</v>
      </c>
      <c r="V1" s="23" t="s">
        <v>198</v>
      </c>
      <c r="W1" s="23" t="s">
        <v>199</v>
      </c>
      <c r="X1" s="23" t="s">
        <v>200</v>
      </c>
      <c r="Y1" s="24"/>
      <c r="Z1" s="20" t="s">
        <v>9</v>
      </c>
      <c r="AA1" s="23" t="s">
        <v>201</v>
      </c>
      <c r="AB1" s="21"/>
      <c r="AG1" s="29"/>
    </row>
    <row r="2" s="13" customFormat="1" spans="1:33">
      <c r="A2" s="13" t="s">
        <v>202</v>
      </c>
      <c r="B2" s="13">
        <v>200</v>
      </c>
      <c r="C2" s="13">
        <v>246</v>
      </c>
      <c r="D2" s="13">
        <v>101</v>
      </c>
      <c r="E2" s="13">
        <v>598343.48</v>
      </c>
      <c r="F2" s="13" t="s">
        <v>203</v>
      </c>
      <c r="G2" s="21" t="s">
        <v>204</v>
      </c>
      <c r="H2" s="21">
        <v>2</v>
      </c>
      <c r="I2" s="22">
        <v>43255</v>
      </c>
      <c r="J2" s="21" t="s">
        <v>203</v>
      </c>
      <c r="K2" s="22">
        <v>43257</v>
      </c>
      <c r="L2" s="21">
        <v>2</v>
      </c>
      <c r="M2" s="21">
        <v>1</v>
      </c>
      <c r="N2" s="21" t="s">
        <v>48</v>
      </c>
      <c r="O2" s="21" t="s">
        <v>203</v>
      </c>
      <c r="P2" s="21" t="s">
        <v>202</v>
      </c>
      <c r="Q2" s="21" t="s">
        <v>203</v>
      </c>
      <c r="R2" s="21" t="s">
        <v>19</v>
      </c>
      <c r="S2" s="21" t="s">
        <v>203</v>
      </c>
      <c r="T2" s="21">
        <v>3150</v>
      </c>
      <c r="U2" s="21">
        <v>4502.98</v>
      </c>
      <c r="V2" s="21">
        <f t="shared" ref="V2:V65" si="0">U2*1.177</f>
        <v>5300.00746</v>
      </c>
      <c r="W2" s="21">
        <f t="shared" ref="W2:W65" si="1">H2*L2</f>
        <v>4</v>
      </c>
      <c r="X2" s="21">
        <f t="shared" ref="X2:X65" si="2">W2*250</f>
        <v>1000</v>
      </c>
      <c r="Y2" s="21">
        <f t="shared" ref="Y2:Y65" si="3">X2+V2</f>
        <v>6300.00746</v>
      </c>
      <c r="Z2" s="25">
        <v>6300</v>
      </c>
      <c r="AA2" s="21">
        <v>4450360</v>
      </c>
      <c r="AB2" s="21">
        <v>1313671</v>
      </c>
      <c r="AG2" s="18"/>
    </row>
    <row r="3" s="13" customFormat="1" spans="1:33">
      <c r="A3" s="13" t="s">
        <v>202</v>
      </c>
      <c r="B3" s="13">
        <v>200</v>
      </c>
      <c r="C3" s="13">
        <v>246</v>
      </c>
      <c r="D3" s="13">
        <v>101</v>
      </c>
      <c r="E3" s="13">
        <v>598343.48</v>
      </c>
      <c r="F3" s="13" t="s">
        <v>203</v>
      </c>
      <c r="G3" s="21" t="s">
        <v>205</v>
      </c>
      <c r="H3" s="21">
        <v>2</v>
      </c>
      <c r="I3" s="22">
        <v>43256</v>
      </c>
      <c r="J3" s="21" t="s">
        <v>203</v>
      </c>
      <c r="K3" s="22">
        <v>43258</v>
      </c>
      <c r="L3" s="21">
        <v>2</v>
      </c>
      <c r="M3" s="21">
        <v>1</v>
      </c>
      <c r="N3" s="21" t="s">
        <v>48</v>
      </c>
      <c r="O3" s="21" t="s">
        <v>203</v>
      </c>
      <c r="P3" s="21" t="s">
        <v>202</v>
      </c>
      <c r="Q3" s="21" t="s">
        <v>203</v>
      </c>
      <c r="R3" s="21" t="s">
        <v>19</v>
      </c>
      <c r="S3" s="21" t="s">
        <v>203</v>
      </c>
      <c r="T3" s="21">
        <v>3150</v>
      </c>
      <c r="U3" s="21">
        <v>4715.38</v>
      </c>
      <c r="V3" s="21">
        <f t="shared" si="0"/>
        <v>5550.00226</v>
      </c>
      <c r="W3" s="21">
        <f t="shared" si="1"/>
        <v>4</v>
      </c>
      <c r="X3" s="21">
        <f t="shared" si="2"/>
        <v>1000</v>
      </c>
      <c r="Y3" s="21">
        <f t="shared" si="3"/>
        <v>6550.00226</v>
      </c>
      <c r="Z3" s="25">
        <v>6300</v>
      </c>
      <c r="AA3" s="21">
        <v>4910616</v>
      </c>
      <c r="AB3" s="21" t="s">
        <v>206</v>
      </c>
      <c r="AG3" s="18"/>
    </row>
    <row r="4" s="13" customFormat="1" spans="1:33">
      <c r="A4" s="13" t="s">
        <v>202</v>
      </c>
      <c r="B4" s="13">
        <v>200</v>
      </c>
      <c r="C4" s="13">
        <v>246</v>
      </c>
      <c r="D4" s="13">
        <v>101</v>
      </c>
      <c r="E4" s="13">
        <v>598343.48</v>
      </c>
      <c r="F4" s="13" t="s">
        <v>203</v>
      </c>
      <c r="G4" s="21" t="s">
        <v>207</v>
      </c>
      <c r="H4" s="21">
        <v>2</v>
      </c>
      <c r="I4" s="22">
        <v>43259</v>
      </c>
      <c r="J4" s="21" t="s">
        <v>203</v>
      </c>
      <c r="K4" s="22">
        <v>43263</v>
      </c>
      <c r="L4" s="21">
        <v>4</v>
      </c>
      <c r="M4" s="21">
        <v>1</v>
      </c>
      <c r="N4" s="21" t="s">
        <v>48</v>
      </c>
      <c r="O4" s="21" t="s">
        <v>203</v>
      </c>
      <c r="P4" s="21" t="s">
        <v>202</v>
      </c>
      <c r="Q4" s="21" t="s">
        <v>203</v>
      </c>
      <c r="R4" s="21" t="s">
        <v>19</v>
      </c>
      <c r="S4" s="21" t="s">
        <v>203</v>
      </c>
      <c r="T4" s="21">
        <v>3150</v>
      </c>
      <c r="U4" s="21">
        <v>9515.72</v>
      </c>
      <c r="V4" s="21">
        <f t="shared" si="0"/>
        <v>11200.00244</v>
      </c>
      <c r="W4" s="21">
        <f t="shared" si="1"/>
        <v>8</v>
      </c>
      <c r="X4" s="21">
        <f t="shared" si="2"/>
        <v>2000</v>
      </c>
      <c r="Y4" s="21">
        <f t="shared" si="3"/>
        <v>13200.00244</v>
      </c>
      <c r="Z4" s="25">
        <v>13200</v>
      </c>
      <c r="AA4" s="21">
        <v>5083089</v>
      </c>
      <c r="AB4" s="21">
        <v>1317693</v>
      </c>
      <c r="AG4" s="18"/>
    </row>
    <row r="5" s="13" customFormat="1" spans="1:33">
      <c r="A5" s="13" t="s">
        <v>202</v>
      </c>
      <c r="B5" s="13">
        <v>200</v>
      </c>
      <c r="C5" s="13">
        <v>246</v>
      </c>
      <c r="D5" s="13">
        <v>101</v>
      </c>
      <c r="E5" s="13">
        <v>598343.48</v>
      </c>
      <c r="F5" s="13" t="s">
        <v>203</v>
      </c>
      <c r="G5" s="21" t="s">
        <v>208</v>
      </c>
      <c r="H5" s="21">
        <v>2</v>
      </c>
      <c r="I5" s="22">
        <v>43259</v>
      </c>
      <c r="J5" s="21" t="s">
        <v>203</v>
      </c>
      <c r="K5" s="22">
        <v>43261</v>
      </c>
      <c r="L5" s="21">
        <v>2</v>
      </c>
      <c r="M5" s="21">
        <v>1</v>
      </c>
      <c r="N5" s="21" t="s">
        <v>44</v>
      </c>
      <c r="O5" s="21" t="s">
        <v>203</v>
      </c>
      <c r="P5" s="21" t="s">
        <v>202</v>
      </c>
      <c r="Q5" s="21" t="s">
        <v>203</v>
      </c>
      <c r="R5" s="21" t="s">
        <v>19</v>
      </c>
      <c r="S5" s="21" t="s">
        <v>203</v>
      </c>
      <c r="T5" s="21">
        <v>3450</v>
      </c>
      <c r="U5" s="21">
        <v>5012.74</v>
      </c>
      <c r="V5" s="21">
        <f t="shared" si="0"/>
        <v>5899.99498</v>
      </c>
      <c r="W5" s="21">
        <f t="shared" si="1"/>
        <v>4</v>
      </c>
      <c r="X5" s="21">
        <f t="shared" si="2"/>
        <v>1000</v>
      </c>
      <c r="Y5" s="21">
        <f t="shared" si="3"/>
        <v>6899.99498</v>
      </c>
      <c r="Z5" s="25">
        <v>6900</v>
      </c>
      <c r="AA5" s="21">
        <v>65543636</v>
      </c>
      <c r="AB5" s="21">
        <v>1284205</v>
      </c>
      <c r="AG5" s="18"/>
    </row>
    <row r="6" s="13" customFormat="1" spans="1:33">
      <c r="A6" s="13" t="s">
        <v>202</v>
      </c>
      <c r="B6" s="13">
        <v>200</v>
      </c>
      <c r="C6" s="13">
        <v>246</v>
      </c>
      <c r="D6" s="13">
        <v>101</v>
      </c>
      <c r="E6" s="13">
        <v>598343.48</v>
      </c>
      <c r="F6" s="13" t="s">
        <v>203</v>
      </c>
      <c r="G6" s="21" t="s">
        <v>209</v>
      </c>
      <c r="H6" s="21">
        <v>2</v>
      </c>
      <c r="I6" s="22">
        <v>43259</v>
      </c>
      <c r="J6" s="21" t="s">
        <v>203</v>
      </c>
      <c r="K6" s="22">
        <v>43261</v>
      </c>
      <c r="L6" s="21">
        <v>2</v>
      </c>
      <c r="M6" s="21">
        <v>1</v>
      </c>
      <c r="N6" s="21" t="s">
        <v>44</v>
      </c>
      <c r="O6" s="21" t="s">
        <v>203</v>
      </c>
      <c r="P6" s="21" t="s">
        <v>202</v>
      </c>
      <c r="Q6" s="21" t="s">
        <v>203</v>
      </c>
      <c r="R6" s="21" t="s">
        <v>19</v>
      </c>
      <c r="S6" s="21" t="s">
        <v>203</v>
      </c>
      <c r="T6" s="21">
        <v>3450</v>
      </c>
      <c r="U6" s="21">
        <v>5012.74</v>
      </c>
      <c r="V6" s="21">
        <f t="shared" si="0"/>
        <v>5899.99498</v>
      </c>
      <c r="W6" s="21">
        <f t="shared" si="1"/>
        <v>4</v>
      </c>
      <c r="X6" s="21">
        <f t="shared" si="2"/>
        <v>1000</v>
      </c>
      <c r="Y6" s="21">
        <f t="shared" si="3"/>
        <v>6899.99498</v>
      </c>
      <c r="Z6" s="25">
        <v>6900</v>
      </c>
      <c r="AA6" s="21">
        <v>65543636</v>
      </c>
      <c r="AB6" s="21">
        <v>1284205</v>
      </c>
      <c r="AG6" s="18"/>
    </row>
    <row r="7" s="13" customFormat="1" spans="1:33">
      <c r="A7" s="13" t="s">
        <v>202</v>
      </c>
      <c r="B7" s="13">
        <v>200</v>
      </c>
      <c r="C7" s="13">
        <v>246</v>
      </c>
      <c r="D7" s="13">
        <v>101</v>
      </c>
      <c r="E7" s="13">
        <v>598343.48</v>
      </c>
      <c r="F7" s="13" t="s">
        <v>203</v>
      </c>
      <c r="G7" s="21" t="s">
        <v>210</v>
      </c>
      <c r="H7" s="21">
        <v>2</v>
      </c>
      <c r="I7" s="22">
        <v>43259</v>
      </c>
      <c r="J7" s="21" t="s">
        <v>203</v>
      </c>
      <c r="K7" s="22">
        <v>43261</v>
      </c>
      <c r="L7" s="21">
        <v>2</v>
      </c>
      <c r="M7" s="21">
        <v>1</v>
      </c>
      <c r="N7" s="21" t="s">
        <v>44</v>
      </c>
      <c r="O7" s="21" t="s">
        <v>203</v>
      </c>
      <c r="P7" s="21" t="s">
        <v>202</v>
      </c>
      <c r="Q7" s="21" t="s">
        <v>203</v>
      </c>
      <c r="R7" s="21" t="s">
        <v>19</v>
      </c>
      <c r="S7" s="21" t="s">
        <v>203</v>
      </c>
      <c r="T7" s="21">
        <v>3450</v>
      </c>
      <c r="U7" s="21">
        <v>5012.74</v>
      </c>
      <c r="V7" s="21">
        <f t="shared" si="0"/>
        <v>5899.99498</v>
      </c>
      <c r="W7" s="21">
        <f t="shared" si="1"/>
        <v>4</v>
      </c>
      <c r="X7" s="21">
        <f t="shared" si="2"/>
        <v>1000</v>
      </c>
      <c r="Y7" s="21">
        <f t="shared" si="3"/>
        <v>6899.99498</v>
      </c>
      <c r="Z7" s="25">
        <v>6900</v>
      </c>
      <c r="AA7" s="21">
        <v>65543636</v>
      </c>
      <c r="AB7" s="21">
        <v>1284205</v>
      </c>
      <c r="AG7" s="18"/>
    </row>
    <row r="8" s="13" customFormat="1" spans="1:33">
      <c r="A8" s="13" t="s">
        <v>202</v>
      </c>
      <c r="B8" s="13">
        <v>200</v>
      </c>
      <c r="C8" s="13">
        <v>246</v>
      </c>
      <c r="D8" s="13">
        <v>101</v>
      </c>
      <c r="E8" s="13">
        <v>598343.48</v>
      </c>
      <c r="F8" s="13" t="s">
        <v>203</v>
      </c>
      <c r="G8" s="21" t="s">
        <v>211</v>
      </c>
      <c r="H8" s="21">
        <v>3</v>
      </c>
      <c r="I8" s="22">
        <v>43259</v>
      </c>
      <c r="J8" s="21" t="s">
        <v>203</v>
      </c>
      <c r="K8" s="22">
        <v>43261</v>
      </c>
      <c r="L8" s="21">
        <v>2</v>
      </c>
      <c r="M8" s="21">
        <v>1</v>
      </c>
      <c r="N8" s="21" t="s">
        <v>32</v>
      </c>
      <c r="O8" s="21" t="s">
        <v>203</v>
      </c>
      <c r="P8" s="21" t="s">
        <v>202</v>
      </c>
      <c r="Q8" s="21" t="s">
        <v>203</v>
      </c>
      <c r="R8" s="21" t="s">
        <v>19</v>
      </c>
      <c r="S8" s="21" t="s">
        <v>203</v>
      </c>
      <c r="T8" s="21">
        <v>5950</v>
      </c>
      <c r="U8" s="21">
        <v>8836.02</v>
      </c>
      <c r="V8" s="21">
        <f t="shared" si="0"/>
        <v>10399.99554</v>
      </c>
      <c r="W8" s="21">
        <f t="shared" si="1"/>
        <v>6</v>
      </c>
      <c r="X8" s="21">
        <f t="shared" si="2"/>
        <v>1500</v>
      </c>
      <c r="Y8" s="21">
        <f t="shared" si="3"/>
        <v>11899.99554</v>
      </c>
      <c r="Z8" s="25">
        <v>11900</v>
      </c>
      <c r="AA8" s="21">
        <v>65544811</v>
      </c>
      <c r="AB8" s="21">
        <v>1284206</v>
      </c>
      <c r="AG8" s="18"/>
    </row>
    <row r="9" s="13" customFormat="1" spans="1:33">
      <c r="A9" s="13" t="s">
        <v>202</v>
      </c>
      <c r="B9" s="13">
        <v>200</v>
      </c>
      <c r="C9" s="13">
        <v>246</v>
      </c>
      <c r="D9" s="13">
        <v>101</v>
      </c>
      <c r="E9" s="13">
        <v>598343.48</v>
      </c>
      <c r="F9" s="13" t="s">
        <v>203</v>
      </c>
      <c r="G9" s="21" t="s">
        <v>212</v>
      </c>
      <c r="H9" s="21">
        <v>2</v>
      </c>
      <c r="I9" s="22">
        <v>43259</v>
      </c>
      <c r="J9" s="21" t="s">
        <v>203</v>
      </c>
      <c r="K9" s="22">
        <v>43262</v>
      </c>
      <c r="L9" s="21">
        <v>3</v>
      </c>
      <c r="M9" s="21">
        <v>1</v>
      </c>
      <c r="N9" s="21" t="s">
        <v>48</v>
      </c>
      <c r="O9" s="21" t="s">
        <v>203</v>
      </c>
      <c r="P9" s="21" t="s">
        <v>202</v>
      </c>
      <c r="Q9" s="21" t="s">
        <v>203</v>
      </c>
      <c r="R9" s="21" t="s">
        <v>19</v>
      </c>
      <c r="S9" s="21" t="s">
        <v>203</v>
      </c>
      <c r="T9" s="21">
        <v>3150</v>
      </c>
      <c r="U9" s="21">
        <v>7264.23</v>
      </c>
      <c r="V9" s="21">
        <f t="shared" si="0"/>
        <v>8549.99871</v>
      </c>
      <c r="W9" s="21">
        <f t="shared" si="1"/>
        <v>6</v>
      </c>
      <c r="X9" s="21">
        <f t="shared" si="2"/>
        <v>1500</v>
      </c>
      <c r="Y9" s="21">
        <f t="shared" si="3"/>
        <v>10049.99871</v>
      </c>
      <c r="Z9" s="25">
        <v>10050</v>
      </c>
      <c r="AA9" s="21">
        <v>4658165</v>
      </c>
      <c r="AB9" s="21">
        <v>1315074</v>
      </c>
      <c r="AG9" s="18"/>
    </row>
    <row r="10" s="13" customFormat="1" spans="1:33">
      <c r="A10" s="13" t="s">
        <v>202</v>
      </c>
      <c r="B10" s="13">
        <v>200</v>
      </c>
      <c r="C10" s="13">
        <v>246</v>
      </c>
      <c r="D10" s="13">
        <v>101</v>
      </c>
      <c r="E10" s="13">
        <v>598343.48</v>
      </c>
      <c r="F10" s="13" t="s">
        <v>203</v>
      </c>
      <c r="G10" s="21" t="s">
        <v>213</v>
      </c>
      <c r="H10" s="21">
        <v>2</v>
      </c>
      <c r="I10" s="22">
        <v>43259</v>
      </c>
      <c r="J10" s="21" t="s">
        <v>203</v>
      </c>
      <c r="K10" s="22">
        <v>43262</v>
      </c>
      <c r="L10" s="21">
        <v>3</v>
      </c>
      <c r="M10" s="21">
        <v>1</v>
      </c>
      <c r="N10" s="21" t="s">
        <v>44</v>
      </c>
      <c r="O10" s="21" t="s">
        <v>203</v>
      </c>
      <c r="P10" s="21" t="s">
        <v>202</v>
      </c>
      <c r="Q10" s="21" t="s">
        <v>203</v>
      </c>
      <c r="R10" s="21" t="s">
        <v>19</v>
      </c>
      <c r="S10" s="21" t="s">
        <v>203</v>
      </c>
      <c r="T10" s="21">
        <v>3150</v>
      </c>
      <c r="U10" s="21">
        <v>7264.23</v>
      </c>
      <c r="V10" s="21">
        <f t="shared" si="0"/>
        <v>8549.99871</v>
      </c>
      <c r="W10" s="21">
        <f t="shared" si="1"/>
        <v>6</v>
      </c>
      <c r="X10" s="21">
        <f t="shared" si="2"/>
        <v>1500</v>
      </c>
      <c r="Y10" s="21">
        <f t="shared" si="3"/>
        <v>10049.99871</v>
      </c>
      <c r="Z10" s="25">
        <v>10050</v>
      </c>
      <c r="AA10" s="21">
        <v>4658065</v>
      </c>
      <c r="AB10" s="21">
        <v>1315074</v>
      </c>
      <c r="AG10" s="18"/>
    </row>
    <row r="11" s="13" customFormat="1" spans="1:33">
      <c r="A11" s="13" t="s">
        <v>202</v>
      </c>
      <c r="B11" s="13">
        <v>200</v>
      </c>
      <c r="C11" s="13">
        <v>246</v>
      </c>
      <c r="D11" s="13">
        <v>101</v>
      </c>
      <c r="E11" s="13">
        <v>598343.48</v>
      </c>
      <c r="F11" s="13" t="s">
        <v>203</v>
      </c>
      <c r="G11" s="21" t="s">
        <v>214</v>
      </c>
      <c r="H11" s="21">
        <v>2</v>
      </c>
      <c r="I11" s="22">
        <v>43259</v>
      </c>
      <c r="J11" s="21" t="s">
        <v>203</v>
      </c>
      <c r="K11" s="22">
        <v>43262</v>
      </c>
      <c r="L11" s="21">
        <v>3</v>
      </c>
      <c r="M11" s="21">
        <v>1</v>
      </c>
      <c r="N11" s="21" t="s">
        <v>48</v>
      </c>
      <c r="O11" s="21" t="s">
        <v>203</v>
      </c>
      <c r="P11" s="21" t="s">
        <v>202</v>
      </c>
      <c r="Q11" s="21" t="s">
        <v>203</v>
      </c>
      <c r="R11" s="21" t="s">
        <v>19</v>
      </c>
      <c r="S11" s="21" t="s">
        <v>203</v>
      </c>
      <c r="T11" s="21">
        <v>3150</v>
      </c>
      <c r="U11" s="21">
        <v>7264.23</v>
      </c>
      <c r="V11" s="21">
        <f t="shared" si="0"/>
        <v>8549.99871</v>
      </c>
      <c r="W11" s="21">
        <f t="shared" si="1"/>
        <v>6</v>
      </c>
      <c r="X11" s="21">
        <f t="shared" si="2"/>
        <v>1500</v>
      </c>
      <c r="Y11" s="21">
        <f t="shared" si="3"/>
        <v>10049.99871</v>
      </c>
      <c r="Z11" s="25">
        <v>10050</v>
      </c>
      <c r="AA11" s="21">
        <v>4361994</v>
      </c>
      <c r="AB11" s="21">
        <v>1313117</v>
      </c>
      <c r="AG11" s="18"/>
    </row>
    <row r="12" s="13" customFormat="1" spans="1:33">
      <c r="A12" s="13" t="s">
        <v>202</v>
      </c>
      <c r="B12" s="13">
        <v>200</v>
      </c>
      <c r="C12" s="13">
        <v>246</v>
      </c>
      <c r="D12" s="13">
        <v>101</v>
      </c>
      <c r="E12" s="13">
        <v>598343.48</v>
      </c>
      <c r="F12" s="13" t="s">
        <v>203</v>
      </c>
      <c r="G12" s="21" t="s">
        <v>215</v>
      </c>
      <c r="H12" s="21">
        <v>2</v>
      </c>
      <c r="I12" s="22">
        <v>43260</v>
      </c>
      <c r="J12" s="21" t="s">
        <v>203</v>
      </c>
      <c r="K12" s="22">
        <v>43262</v>
      </c>
      <c r="L12" s="21">
        <v>2</v>
      </c>
      <c r="M12" s="21">
        <v>1</v>
      </c>
      <c r="N12" s="21" t="s">
        <v>48</v>
      </c>
      <c r="O12" s="21" t="s">
        <v>203</v>
      </c>
      <c r="P12" s="21" t="s">
        <v>202</v>
      </c>
      <c r="Q12" s="21" t="s">
        <v>203</v>
      </c>
      <c r="R12" s="21" t="s">
        <v>19</v>
      </c>
      <c r="S12" s="21" t="s">
        <v>203</v>
      </c>
      <c r="T12" s="21">
        <v>3150</v>
      </c>
      <c r="U12" s="21">
        <v>4757.86</v>
      </c>
      <c r="V12" s="21">
        <f t="shared" si="0"/>
        <v>5600.00122</v>
      </c>
      <c r="W12" s="21">
        <f t="shared" si="1"/>
        <v>4</v>
      </c>
      <c r="X12" s="21">
        <f t="shared" si="2"/>
        <v>1000</v>
      </c>
      <c r="Y12" s="21">
        <f t="shared" si="3"/>
        <v>6600.00122</v>
      </c>
      <c r="Z12" s="25">
        <v>6600</v>
      </c>
      <c r="AA12" s="21">
        <v>4069598</v>
      </c>
      <c r="AB12" s="21">
        <v>1311408</v>
      </c>
      <c r="AG12" s="18"/>
    </row>
    <row r="13" s="13" customFormat="1" spans="1:33">
      <c r="A13" s="13" t="s">
        <v>202</v>
      </c>
      <c r="B13" s="13">
        <v>200</v>
      </c>
      <c r="C13" s="13">
        <v>246</v>
      </c>
      <c r="D13" s="13">
        <v>101</v>
      </c>
      <c r="E13" s="13">
        <v>598343.48</v>
      </c>
      <c r="F13" s="13" t="s">
        <v>203</v>
      </c>
      <c r="G13" s="21" t="s">
        <v>216</v>
      </c>
      <c r="H13" s="21">
        <v>2</v>
      </c>
      <c r="I13" s="22">
        <v>43260</v>
      </c>
      <c r="J13" s="21" t="s">
        <v>203</v>
      </c>
      <c r="K13" s="22">
        <v>43262</v>
      </c>
      <c r="L13" s="21">
        <v>2</v>
      </c>
      <c r="M13" s="21">
        <v>1</v>
      </c>
      <c r="N13" s="21" t="s">
        <v>48</v>
      </c>
      <c r="O13" s="21" t="s">
        <v>203</v>
      </c>
      <c r="P13" s="21" t="s">
        <v>202</v>
      </c>
      <c r="Q13" s="21" t="s">
        <v>203</v>
      </c>
      <c r="R13" s="21" t="s">
        <v>19</v>
      </c>
      <c r="S13" s="21" t="s">
        <v>203</v>
      </c>
      <c r="T13" s="21">
        <v>3150</v>
      </c>
      <c r="U13" s="21">
        <v>4757.86</v>
      </c>
      <c r="V13" s="21">
        <f t="shared" si="0"/>
        <v>5600.00122</v>
      </c>
      <c r="W13" s="21">
        <f t="shared" si="1"/>
        <v>4</v>
      </c>
      <c r="X13" s="21">
        <f t="shared" si="2"/>
        <v>1000</v>
      </c>
      <c r="Y13" s="21">
        <f t="shared" si="3"/>
        <v>6600.00122</v>
      </c>
      <c r="Z13" s="25">
        <v>6600</v>
      </c>
      <c r="AA13" s="21">
        <v>4069598</v>
      </c>
      <c r="AB13" s="21">
        <v>1311408</v>
      </c>
      <c r="AG13" s="18"/>
    </row>
    <row r="14" s="13" customFormat="1" spans="1:33">
      <c r="A14" s="13" t="s">
        <v>202</v>
      </c>
      <c r="B14" s="13">
        <v>200</v>
      </c>
      <c r="C14" s="13">
        <v>246</v>
      </c>
      <c r="D14" s="13">
        <v>101</v>
      </c>
      <c r="E14" s="13">
        <v>598343.48</v>
      </c>
      <c r="F14" s="13" t="s">
        <v>203</v>
      </c>
      <c r="G14" s="21" t="s">
        <v>217</v>
      </c>
      <c r="H14" s="21">
        <v>2</v>
      </c>
      <c r="I14" s="22">
        <v>43260</v>
      </c>
      <c r="J14" s="21" t="s">
        <v>203</v>
      </c>
      <c r="K14" s="22">
        <v>43262</v>
      </c>
      <c r="L14" s="21">
        <v>2</v>
      </c>
      <c r="M14" s="21">
        <v>1</v>
      </c>
      <c r="N14" s="21" t="s">
        <v>44</v>
      </c>
      <c r="O14" s="21" t="s">
        <v>203</v>
      </c>
      <c r="P14" s="21" t="s">
        <v>202</v>
      </c>
      <c r="Q14" s="21" t="s">
        <v>203</v>
      </c>
      <c r="R14" s="21" t="s">
        <v>19</v>
      </c>
      <c r="S14" s="21" t="s">
        <v>203</v>
      </c>
      <c r="T14" s="21">
        <v>3150</v>
      </c>
      <c r="U14" s="21">
        <v>4757.86</v>
      </c>
      <c r="V14" s="21">
        <f t="shared" si="0"/>
        <v>5600.00122</v>
      </c>
      <c r="W14" s="21">
        <f t="shared" si="1"/>
        <v>4</v>
      </c>
      <c r="X14" s="21">
        <f t="shared" si="2"/>
        <v>1000</v>
      </c>
      <c r="Y14" s="21">
        <f t="shared" si="3"/>
        <v>6600.00122</v>
      </c>
      <c r="Z14" s="25">
        <v>6600</v>
      </c>
      <c r="AA14" s="21">
        <v>3773897</v>
      </c>
      <c r="AB14" s="21">
        <v>1309844</v>
      </c>
      <c r="AG14" s="18"/>
    </row>
    <row r="15" s="13" customFormat="1" spans="1:33">
      <c r="A15" s="13" t="s">
        <v>202</v>
      </c>
      <c r="B15" s="13">
        <v>200</v>
      </c>
      <c r="C15" s="13">
        <v>246</v>
      </c>
      <c r="D15" s="13">
        <v>101</v>
      </c>
      <c r="E15" s="13">
        <v>598343.48</v>
      </c>
      <c r="F15" s="13" t="s">
        <v>203</v>
      </c>
      <c r="G15" s="21" t="s">
        <v>218</v>
      </c>
      <c r="H15" s="21">
        <v>2</v>
      </c>
      <c r="I15" s="22">
        <v>43260</v>
      </c>
      <c r="J15" s="21" t="s">
        <v>203</v>
      </c>
      <c r="K15" s="22">
        <v>43262</v>
      </c>
      <c r="L15" s="21">
        <v>2</v>
      </c>
      <c r="M15" s="21">
        <v>1</v>
      </c>
      <c r="N15" s="21" t="s">
        <v>48</v>
      </c>
      <c r="O15" s="21" t="s">
        <v>203</v>
      </c>
      <c r="P15" s="21" t="s">
        <v>202</v>
      </c>
      <c r="Q15" s="21" t="s">
        <v>203</v>
      </c>
      <c r="R15" s="21" t="s">
        <v>19</v>
      </c>
      <c r="S15" s="21" t="s">
        <v>203</v>
      </c>
      <c r="T15" s="21">
        <v>3150</v>
      </c>
      <c r="U15" s="21">
        <v>4757.86</v>
      </c>
      <c r="V15" s="21">
        <f t="shared" si="0"/>
        <v>5600.00122</v>
      </c>
      <c r="W15" s="21">
        <f t="shared" si="1"/>
        <v>4</v>
      </c>
      <c r="X15" s="21">
        <f t="shared" si="2"/>
        <v>1000</v>
      </c>
      <c r="Y15" s="21">
        <f t="shared" si="3"/>
        <v>6600.00122</v>
      </c>
      <c r="Z15" s="25">
        <v>6600</v>
      </c>
      <c r="AA15" s="21">
        <v>3773897</v>
      </c>
      <c r="AB15" s="21">
        <v>1309844</v>
      </c>
      <c r="AG15" s="18"/>
    </row>
    <row r="16" s="13" customFormat="1" spans="1:33">
      <c r="A16" s="13" t="s">
        <v>202</v>
      </c>
      <c r="B16" s="13">
        <v>200</v>
      </c>
      <c r="C16" s="13">
        <v>246</v>
      </c>
      <c r="D16" s="13">
        <v>101</v>
      </c>
      <c r="E16" s="13">
        <v>598343.48</v>
      </c>
      <c r="F16" s="13" t="s">
        <v>203</v>
      </c>
      <c r="G16" s="21" t="s">
        <v>219</v>
      </c>
      <c r="H16" s="21">
        <v>2</v>
      </c>
      <c r="I16" s="22">
        <v>43260</v>
      </c>
      <c r="J16" s="21" t="s">
        <v>203</v>
      </c>
      <c r="K16" s="22">
        <v>43262</v>
      </c>
      <c r="L16" s="21">
        <v>2</v>
      </c>
      <c r="M16" s="21">
        <v>1</v>
      </c>
      <c r="N16" s="21" t="s">
        <v>48</v>
      </c>
      <c r="O16" s="21" t="s">
        <v>203</v>
      </c>
      <c r="P16" s="21" t="s">
        <v>202</v>
      </c>
      <c r="Q16" s="21" t="s">
        <v>203</v>
      </c>
      <c r="R16" s="21" t="s">
        <v>19</v>
      </c>
      <c r="S16" s="21" t="s">
        <v>203</v>
      </c>
      <c r="T16" s="21">
        <v>3150</v>
      </c>
      <c r="U16" s="21">
        <v>4757.86</v>
      </c>
      <c r="V16" s="21">
        <f t="shared" si="0"/>
        <v>5600.00122</v>
      </c>
      <c r="W16" s="21">
        <f t="shared" si="1"/>
        <v>4</v>
      </c>
      <c r="X16" s="21">
        <f t="shared" si="2"/>
        <v>1000</v>
      </c>
      <c r="Y16" s="21">
        <f t="shared" si="3"/>
        <v>6600.00122</v>
      </c>
      <c r="Z16" s="25">
        <v>6600</v>
      </c>
      <c r="AA16" s="21">
        <v>3773897</v>
      </c>
      <c r="AB16" s="26">
        <v>1294589</v>
      </c>
      <c r="AG16" s="18"/>
    </row>
    <row r="17" s="13" customFormat="1" spans="1:33">
      <c r="A17" s="13" t="s">
        <v>202</v>
      </c>
      <c r="B17" s="13">
        <v>200</v>
      </c>
      <c r="C17" s="13">
        <v>246</v>
      </c>
      <c r="D17" s="13">
        <v>101</v>
      </c>
      <c r="E17" s="13">
        <v>598343.48</v>
      </c>
      <c r="F17" s="13" t="s">
        <v>203</v>
      </c>
      <c r="G17" s="21" t="s">
        <v>220</v>
      </c>
      <c r="H17" s="21">
        <v>2</v>
      </c>
      <c r="I17" s="22">
        <v>43260</v>
      </c>
      <c r="J17" s="21" t="s">
        <v>203</v>
      </c>
      <c r="K17" s="22">
        <v>43262</v>
      </c>
      <c r="L17" s="21">
        <v>2</v>
      </c>
      <c r="M17" s="21">
        <v>1</v>
      </c>
      <c r="N17" s="21" t="s">
        <v>44</v>
      </c>
      <c r="O17" s="21" t="s">
        <v>203</v>
      </c>
      <c r="P17" s="21" t="s">
        <v>202</v>
      </c>
      <c r="Q17" s="21" t="s">
        <v>203</v>
      </c>
      <c r="R17" s="21" t="s">
        <v>19</v>
      </c>
      <c r="S17" s="21" t="s">
        <v>203</v>
      </c>
      <c r="T17" s="21">
        <v>3150</v>
      </c>
      <c r="U17" s="21">
        <v>4757.86</v>
      </c>
      <c r="V17" s="21">
        <f t="shared" si="0"/>
        <v>5600.00122</v>
      </c>
      <c r="W17" s="21">
        <f t="shared" si="1"/>
        <v>4</v>
      </c>
      <c r="X17" s="21">
        <f t="shared" si="2"/>
        <v>1000</v>
      </c>
      <c r="Y17" s="21">
        <f t="shared" si="3"/>
        <v>6600.00122</v>
      </c>
      <c r="Z17" s="25">
        <v>6600</v>
      </c>
      <c r="AA17" s="21">
        <v>3773897</v>
      </c>
      <c r="AB17" s="21">
        <v>1309844</v>
      </c>
      <c r="AG17" s="18"/>
    </row>
    <row r="18" s="13" customFormat="1" spans="1:33">
      <c r="A18" s="13" t="s">
        <v>202</v>
      </c>
      <c r="B18" s="13">
        <v>200</v>
      </c>
      <c r="C18" s="13">
        <v>246</v>
      </c>
      <c r="D18" s="13">
        <v>101</v>
      </c>
      <c r="E18" s="13">
        <v>598343.48</v>
      </c>
      <c r="F18" s="13" t="s">
        <v>203</v>
      </c>
      <c r="G18" s="21" t="s">
        <v>221</v>
      </c>
      <c r="H18" s="21">
        <v>2</v>
      </c>
      <c r="I18" s="22">
        <v>43260</v>
      </c>
      <c r="J18" s="21" t="s">
        <v>203</v>
      </c>
      <c r="K18" s="22">
        <v>43261</v>
      </c>
      <c r="L18" s="21">
        <v>1</v>
      </c>
      <c r="M18" s="21">
        <v>1</v>
      </c>
      <c r="N18" s="21" t="s">
        <v>44</v>
      </c>
      <c r="O18" s="21" t="s">
        <v>203</v>
      </c>
      <c r="P18" s="21" t="s">
        <v>202</v>
      </c>
      <c r="Q18" s="21" t="s">
        <v>203</v>
      </c>
      <c r="R18" s="21" t="s">
        <v>19</v>
      </c>
      <c r="S18" s="21" t="s">
        <v>203</v>
      </c>
      <c r="T18" s="21">
        <v>3450</v>
      </c>
      <c r="U18" s="21">
        <v>2506.37</v>
      </c>
      <c r="V18" s="21">
        <f t="shared" si="0"/>
        <v>2949.99749</v>
      </c>
      <c r="W18" s="21">
        <f t="shared" si="1"/>
        <v>2</v>
      </c>
      <c r="X18" s="21">
        <f t="shared" si="2"/>
        <v>500</v>
      </c>
      <c r="Y18" s="21">
        <f t="shared" si="3"/>
        <v>3449.99749</v>
      </c>
      <c r="Z18" s="25">
        <v>3450</v>
      </c>
      <c r="AA18" s="21">
        <v>4719886</v>
      </c>
      <c r="AB18" s="21">
        <v>1315193</v>
      </c>
      <c r="AG18" s="18"/>
    </row>
    <row r="19" s="13" customFormat="1" spans="1:33">
      <c r="A19" s="13" t="s">
        <v>202</v>
      </c>
      <c r="B19" s="13">
        <v>200</v>
      </c>
      <c r="C19" s="13">
        <v>246</v>
      </c>
      <c r="D19" s="13">
        <v>101</v>
      </c>
      <c r="E19" s="13">
        <v>598343.48</v>
      </c>
      <c r="F19" s="13" t="s">
        <v>203</v>
      </c>
      <c r="G19" s="21" t="s">
        <v>222</v>
      </c>
      <c r="H19" s="21">
        <v>2</v>
      </c>
      <c r="I19" s="22">
        <v>43261</v>
      </c>
      <c r="J19" s="21" t="s">
        <v>203</v>
      </c>
      <c r="K19" s="22">
        <v>43263</v>
      </c>
      <c r="L19" s="21">
        <v>2</v>
      </c>
      <c r="M19" s="21">
        <v>1</v>
      </c>
      <c r="N19" s="21" t="s">
        <v>48</v>
      </c>
      <c r="O19" s="21" t="s">
        <v>203</v>
      </c>
      <c r="P19" s="21" t="s">
        <v>202</v>
      </c>
      <c r="Q19" s="21" t="s">
        <v>203</v>
      </c>
      <c r="R19" s="21" t="s">
        <v>19</v>
      </c>
      <c r="S19" s="21" t="s">
        <v>203</v>
      </c>
      <c r="T19" s="21">
        <v>3150</v>
      </c>
      <c r="U19" s="21">
        <v>4502.98</v>
      </c>
      <c r="V19" s="21">
        <f t="shared" si="0"/>
        <v>5300.00746</v>
      </c>
      <c r="W19" s="21">
        <f t="shared" si="1"/>
        <v>4</v>
      </c>
      <c r="X19" s="21">
        <f t="shared" si="2"/>
        <v>1000</v>
      </c>
      <c r="Y19" s="21">
        <f t="shared" si="3"/>
        <v>6300.00746</v>
      </c>
      <c r="Z19" s="25">
        <v>6300</v>
      </c>
      <c r="AA19" s="21">
        <v>4999270</v>
      </c>
      <c r="AB19" s="27">
        <v>1317221</v>
      </c>
      <c r="AG19" s="18"/>
    </row>
    <row r="20" s="13" customFormat="1" spans="1:33">
      <c r="A20" s="13" t="s">
        <v>202</v>
      </c>
      <c r="B20" s="13">
        <v>200</v>
      </c>
      <c r="C20" s="13">
        <v>246</v>
      </c>
      <c r="D20" s="13">
        <v>101</v>
      </c>
      <c r="E20" s="13">
        <v>598343.48</v>
      </c>
      <c r="F20" s="13" t="s">
        <v>203</v>
      </c>
      <c r="G20" s="21" t="s">
        <v>223</v>
      </c>
      <c r="H20" s="21">
        <v>2</v>
      </c>
      <c r="I20" s="22">
        <v>43261</v>
      </c>
      <c r="J20" s="21" t="s">
        <v>203</v>
      </c>
      <c r="K20" s="22">
        <v>43262</v>
      </c>
      <c r="L20" s="21">
        <v>1</v>
      </c>
      <c r="M20" s="21">
        <v>1</v>
      </c>
      <c r="N20" s="21" t="s">
        <v>44</v>
      </c>
      <c r="O20" s="21" t="s">
        <v>203</v>
      </c>
      <c r="P20" s="21" t="s">
        <v>202</v>
      </c>
      <c r="Q20" s="21" t="s">
        <v>203</v>
      </c>
      <c r="R20" s="21" t="s">
        <v>19</v>
      </c>
      <c r="S20" s="21" t="s">
        <v>203</v>
      </c>
      <c r="T20" s="21">
        <v>3150</v>
      </c>
      <c r="U20" s="21">
        <v>2251.49</v>
      </c>
      <c r="V20" s="21">
        <f t="shared" si="0"/>
        <v>2650.00373</v>
      </c>
      <c r="W20" s="21">
        <f t="shared" si="1"/>
        <v>2</v>
      </c>
      <c r="X20" s="21">
        <f t="shared" si="2"/>
        <v>500</v>
      </c>
      <c r="Y20" s="21">
        <f t="shared" si="3"/>
        <v>3150.00373</v>
      </c>
      <c r="Z20" s="25">
        <v>3150</v>
      </c>
      <c r="AA20" s="21">
        <v>4633476</v>
      </c>
      <c r="AB20" s="21">
        <v>1314654</v>
      </c>
      <c r="AG20" s="18"/>
    </row>
    <row r="21" s="13" customFormat="1" spans="1:33">
      <c r="A21" s="13" t="s">
        <v>202</v>
      </c>
      <c r="B21" s="13">
        <v>200</v>
      </c>
      <c r="C21" s="13">
        <v>246</v>
      </c>
      <c r="D21" s="13">
        <v>101</v>
      </c>
      <c r="E21" s="13">
        <v>598343.48</v>
      </c>
      <c r="F21" s="13" t="s">
        <v>203</v>
      </c>
      <c r="G21" s="21" t="s">
        <v>224</v>
      </c>
      <c r="H21" s="21">
        <v>2</v>
      </c>
      <c r="I21" s="22">
        <v>43262</v>
      </c>
      <c r="J21" s="21" t="s">
        <v>203</v>
      </c>
      <c r="K21" s="22">
        <v>43264</v>
      </c>
      <c r="L21" s="21">
        <v>2</v>
      </c>
      <c r="M21" s="21">
        <v>1</v>
      </c>
      <c r="N21" s="21" t="s">
        <v>48</v>
      </c>
      <c r="O21" s="21" t="s">
        <v>203</v>
      </c>
      <c r="P21" s="21" t="s">
        <v>202</v>
      </c>
      <c r="Q21" s="21" t="s">
        <v>203</v>
      </c>
      <c r="R21" s="21" t="s">
        <v>19</v>
      </c>
      <c r="S21" s="21" t="s">
        <v>203</v>
      </c>
      <c r="T21" s="21">
        <v>3150</v>
      </c>
      <c r="U21" s="21">
        <v>4502.98</v>
      </c>
      <c r="V21" s="21">
        <f t="shared" si="0"/>
        <v>5300.00746</v>
      </c>
      <c r="W21" s="21">
        <f t="shared" si="1"/>
        <v>4</v>
      </c>
      <c r="X21" s="21">
        <f t="shared" si="2"/>
        <v>1000</v>
      </c>
      <c r="Y21" s="21">
        <f t="shared" si="3"/>
        <v>6300.00746</v>
      </c>
      <c r="Z21" s="25">
        <v>6300</v>
      </c>
      <c r="AA21" s="21">
        <v>3062689</v>
      </c>
      <c r="AB21" s="21">
        <v>1305848</v>
      </c>
      <c r="AG21" s="18"/>
    </row>
    <row r="22" s="13" customFormat="1" spans="1:33">
      <c r="A22" s="13" t="s">
        <v>202</v>
      </c>
      <c r="B22" s="13">
        <v>200</v>
      </c>
      <c r="C22" s="13">
        <v>246</v>
      </c>
      <c r="D22" s="13">
        <v>101</v>
      </c>
      <c r="E22" s="13">
        <v>598343.48</v>
      </c>
      <c r="F22" s="13" t="s">
        <v>203</v>
      </c>
      <c r="G22" s="21" t="s">
        <v>225</v>
      </c>
      <c r="H22" s="21">
        <v>1</v>
      </c>
      <c r="I22" s="22">
        <v>43263</v>
      </c>
      <c r="J22" s="21" t="s">
        <v>203</v>
      </c>
      <c r="K22" s="22">
        <v>43264</v>
      </c>
      <c r="L22" s="21">
        <v>1</v>
      </c>
      <c r="M22" s="21">
        <v>1</v>
      </c>
      <c r="N22" s="21" t="s">
        <v>48</v>
      </c>
      <c r="O22" s="21" t="s">
        <v>203</v>
      </c>
      <c r="P22" s="21" t="s">
        <v>202</v>
      </c>
      <c r="Q22" s="21" t="s">
        <v>203</v>
      </c>
      <c r="R22" s="21" t="s">
        <v>19</v>
      </c>
      <c r="S22" s="21" t="s">
        <v>203</v>
      </c>
      <c r="T22" s="21">
        <v>3150</v>
      </c>
      <c r="U22" s="21">
        <v>2463.89</v>
      </c>
      <c r="V22" s="21">
        <f t="shared" si="0"/>
        <v>2899.99853</v>
      </c>
      <c r="W22" s="21">
        <f t="shared" si="1"/>
        <v>1</v>
      </c>
      <c r="X22" s="21">
        <f t="shared" si="2"/>
        <v>250</v>
      </c>
      <c r="Y22" s="21">
        <f t="shared" si="3"/>
        <v>3149.99853</v>
      </c>
      <c r="Z22" s="25">
        <v>3150</v>
      </c>
      <c r="AA22" s="21">
        <v>5427037</v>
      </c>
      <c r="AB22" s="21">
        <v>1320108</v>
      </c>
      <c r="AG22" s="18"/>
    </row>
    <row r="23" s="13" customFormat="1" spans="1:33">
      <c r="A23" s="13" t="s">
        <v>202</v>
      </c>
      <c r="B23" s="13">
        <v>200</v>
      </c>
      <c r="C23" s="13">
        <v>246</v>
      </c>
      <c r="D23" s="13">
        <v>101</v>
      </c>
      <c r="E23" s="13">
        <v>598343.48</v>
      </c>
      <c r="F23" s="13" t="s">
        <v>203</v>
      </c>
      <c r="G23" s="21" t="s">
        <v>226</v>
      </c>
      <c r="H23" s="21">
        <v>2</v>
      </c>
      <c r="I23" s="22">
        <v>43263</v>
      </c>
      <c r="J23" s="21" t="s">
        <v>203</v>
      </c>
      <c r="K23" s="22">
        <v>43266</v>
      </c>
      <c r="L23" s="21">
        <v>3</v>
      </c>
      <c r="M23" s="21">
        <v>1</v>
      </c>
      <c r="N23" s="21" t="s">
        <v>44</v>
      </c>
      <c r="O23" s="21" t="s">
        <v>203</v>
      </c>
      <c r="P23" s="21" t="s">
        <v>202</v>
      </c>
      <c r="Q23" s="21" t="s">
        <v>203</v>
      </c>
      <c r="R23" s="21" t="s">
        <v>19</v>
      </c>
      <c r="S23" s="21" t="s">
        <v>203</v>
      </c>
      <c r="T23" s="21">
        <v>3150</v>
      </c>
      <c r="U23" s="21">
        <v>6754.47</v>
      </c>
      <c r="V23" s="21">
        <f t="shared" si="0"/>
        <v>7950.01119</v>
      </c>
      <c r="W23" s="21">
        <f t="shared" si="1"/>
        <v>6</v>
      </c>
      <c r="X23" s="21">
        <f t="shared" si="2"/>
        <v>1500</v>
      </c>
      <c r="Y23" s="21">
        <f t="shared" si="3"/>
        <v>9450.01119</v>
      </c>
      <c r="Z23" s="25">
        <v>9450</v>
      </c>
      <c r="AA23" s="21">
        <v>3679815</v>
      </c>
      <c r="AB23" s="21">
        <v>1308930</v>
      </c>
      <c r="AG23" s="18"/>
    </row>
    <row r="24" s="13" customFormat="1" spans="1:33">
      <c r="A24" s="13" t="s">
        <v>202</v>
      </c>
      <c r="B24" s="13">
        <v>200</v>
      </c>
      <c r="C24" s="13">
        <v>246</v>
      </c>
      <c r="D24" s="13">
        <v>101</v>
      </c>
      <c r="E24" s="13">
        <v>598343.48</v>
      </c>
      <c r="F24" s="13" t="s">
        <v>203</v>
      </c>
      <c r="G24" s="21" t="s">
        <v>227</v>
      </c>
      <c r="H24" s="21">
        <v>2</v>
      </c>
      <c r="I24" s="22">
        <v>43264</v>
      </c>
      <c r="J24" s="21" t="s">
        <v>203</v>
      </c>
      <c r="K24" s="22">
        <v>43266</v>
      </c>
      <c r="L24" s="21">
        <v>2</v>
      </c>
      <c r="M24" s="21">
        <v>1</v>
      </c>
      <c r="N24" s="21" t="s">
        <v>44</v>
      </c>
      <c r="O24" s="21" t="s">
        <v>203</v>
      </c>
      <c r="P24" s="21" t="s">
        <v>202</v>
      </c>
      <c r="Q24" s="21" t="s">
        <v>203</v>
      </c>
      <c r="R24" s="21" t="s">
        <v>19</v>
      </c>
      <c r="S24" s="21" t="s">
        <v>203</v>
      </c>
      <c r="T24" s="21">
        <v>3150</v>
      </c>
      <c r="U24" s="21">
        <v>4502.98</v>
      </c>
      <c r="V24" s="21">
        <f t="shared" si="0"/>
        <v>5300.00746</v>
      </c>
      <c r="W24" s="21">
        <f t="shared" si="1"/>
        <v>4</v>
      </c>
      <c r="X24" s="21">
        <f t="shared" si="2"/>
        <v>1000</v>
      </c>
      <c r="Y24" s="21">
        <f t="shared" si="3"/>
        <v>6300.00746</v>
      </c>
      <c r="Z24" s="25">
        <v>6300</v>
      </c>
      <c r="AA24" s="21">
        <v>4821493</v>
      </c>
      <c r="AB24" s="21">
        <v>1316123</v>
      </c>
      <c r="AG24" s="18"/>
    </row>
    <row r="25" s="13" customFormat="1" spans="1:33">
      <c r="A25" s="13" t="s">
        <v>202</v>
      </c>
      <c r="B25" s="13">
        <v>200</v>
      </c>
      <c r="C25" s="13">
        <v>246</v>
      </c>
      <c r="D25" s="13">
        <v>101</v>
      </c>
      <c r="E25" s="13">
        <v>598343.48</v>
      </c>
      <c r="F25" s="13" t="s">
        <v>203</v>
      </c>
      <c r="G25" s="21" t="s">
        <v>228</v>
      </c>
      <c r="H25" s="21">
        <v>2</v>
      </c>
      <c r="I25" s="22">
        <v>43264</v>
      </c>
      <c r="J25" s="21" t="s">
        <v>203</v>
      </c>
      <c r="K25" s="22">
        <v>43267</v>
      </c>
      <c r="L25" s="21">
        <v>3</v>
      </c>
      <c r="M25" s="21">
        <v>1</v>
      </c>
      <c r="N25" s="21" t="s">
        <v>48</v>
      </c>
      <c r="O25" s="21" t="s">
        <v>203</v>
      </c>
      <c r="P25" s="21" t="s">
        <v>202</v>
      </c>
      <c r="Q25" s="21" t="s">
        <v>203</v>
      </c>
      <c r="R25" s="21" t="s">
        <v>19</v>
      </c>
      <c r="S25" s="21" t="s">
        <v>203</v>
      </c>
      <c r="T25" s="21">
        <v>3450</v>
      </c>
      <c r="U25" s="21">
        <v>7009.35</v>
      </c>
      <c r="V25" s="21">
        <f t="shared" si="0"/>
        <v>8250.00495</v>
      </c>
      <c r="W25" s="21">
        <f t="shared" si="1"/>
        <v>6</v>
      </c>
      <c r="X25" s="21">
        <f t="shared" si="2"/>
        <v>1500</v>
      </c>
      <c r="Y25" s="21">
        <f t="shared" si="3"/>
        <v>9750.00495</v>
      </c>
      <c r="Z25" s="25">
        <v>9750</v>
      </c>
      <c r="AA25" s="21">
        <v>3040259</v>
      </c>
      <c r="AB25" s="21">
        <v>1305450</v>
      </c>
      <c r="AG25" s="18"/>
    </row>
    <row r="26" s="13" customFormat="1" spans="1:33">
      <c r="A26" s="13" t="s">
        <v>202</v>
      </c>
      <c r="B26" s="13">
        <v>200</v>
      </c>
      <c r="C26" s="13">
        <v>246</v>
      </c>
      <c r="D26" s="13">
        <v>101</v>
      </c>
      <c r="E26" s="13">
        <v>598343.48</v>
      </c>
      <c r="F26" s="13" t="s">
        <v>203</v>
      </c>
      <c r="G26" s="21" t="s">
        <v>229</v>
      </c>
      <c r="H26" s="21">
        <v>2</v>
      </c>
      <c r="I26" s="22">
        <v>43264</v>
      </c>
      <c r="J26" s="21" t="s">
        <v>203</v>
      </c>
      <c r="K26" s="22">
        <v>43267</v>
      </c>
      <c r="L26" s="21">
        <v>3</v>
      </c>
      <c r="M26" s="21">
        <v>1</v>
      </c>
      <c r="N26" s="21" t="s">
        <v>44</v>
      </c>
      <c r="O26" s="21" t="s">
        <v>203</v>
      </c>
      <c r="P26" s="21" t="s">
        <v>202</v>
      </c>
      <c r="Q26" s="21" t="s">
        <v>203</v>
      </c>
      <c r="R26" s="21" t="s">
        <v>19</v>
      </c>
      <c r="S26" s="21" t="s">
        <v>203</v>
      </c>
      <c r="T26" s="21">
        <v>3450</v>
      </c>
      <c r="U26" s="21">
        <v>7009.35</v>
      </c>
      <c r="V26" s="21">
        <f t="shared" si="0"/>
        <v>8250.00495</v>
      </c>
      <c r="W26" s="21">
        <f t="shared" si="1"/>
        <v>6</v>
      </c>
      <c r="X26" s="21">
        <f t="shared" si="2"/>
        <v>1500</v>
      </c>
      <c r="Y26" s="21">
        <f t="shared" si="3"/>
        <v>9750.00495</v>
      </c>
      <c r="Z26" s="25">
        <v>9750</v>
      </c>
      <c r="AA26" s="21">
        <v>525605</v>
      </c>
      <c r="AB26" s="21">
        <v>1293091</v>
      </c>
      <c r="AG26" s="18"/>
    </row>
    <row r="27" s="13" customFormat="1" spans="1:33">
      <c r="A27" s="13" t="s">
        <v>202</v>
      </c>
      <c r="B27" s="13">
        <v>200</v>
      </c>
      <c r="C27" s="13">
        <v>246</v>
      </c>
      <c r="D27" s="13">
        <v>101</v>
      </c>
      <c r="E27" s="13">
        <v>598343.48</v>
      </c>
      <c r="F27" s="13" t="s">
        <v>203</v>
      </c>
      <c r="G27" s="21" t="s">
        <v>230</v>
      </c>
      <c r="H27" s="21">
        <v>2</v>
      </c>
      <c r="I27" s="22">
        <v>43264</v>
      </c>
      <c r="J27" s="21" t="s">
        <v>203</v>
      </c>
      <c r="K27" s="22">
        <v>43267</v>
      </c>
      <c r="L27" s="21">
        <v>3</v>
      </c>
      <c r="M27" s="21">
        <v>1</v>
      </c>
      <c r="N27" s="21" t="s">
        <v>44</v>
      </c>
      <c r="O27" s="21" t="s">
        <v>203</v>
      </c>
      <c r="P27" s="21" t="s">
        <v>202</v>
      </c>
      <c r="Q27" s="21" t="s">
        <v>203</v>
      </c>
      <c r="R27" s="21" t="s">
        <v>19</v>
      </c>
      <c r="S27" s="21" t="s">
        <v>203</v>
      </c>
      <c r="T27" s="21">
        <v>3450</v>
      </c>
      <c r="U27" s="21">
        <v>7009.35</v>
      </c>
      <c r="V27" s="21">
        <f t="shared" si="0"/>
        <v>8250.00495</v>
      </c>
      <c r="W27" s="21">
        <f t="shared" si="1"/>
        <v>6</v>
      </c>
      <c r="X27" s="21">
        <f t="shared" si="2"/>
        <v>1500</v>
      </c>
      <c r="Y27" s="21">
        <f t="shared" si="3"/>
        <v>9750.00495</v>
      </c>
      <c r="Z27" s="25">
        <v>9750</v>
      </c>
      <c r="AA27" s="21">
        <v>525383</v>
      </c>
      <c r="AB27" s="21">
        <v>1293088</v>
      </c>
      <c r="AG27" s="18"/>
    </row>
    <row r="28" s="13" customFormat="1" spans="1:33">
      <c r="A28" s="13" t="s">
        <v>202</v>
      </c>
      <c r="B28" s="13">
        <v>200</v>
      </c>
      <c r="C28" s="13">
        <v>246</v>
      </c>
      <c r="D28" s="13">
        <v>101</v>
      </c>
      <c r="E28" s="13">
        <v>598343.48</v>
      </c>
      <c r="F28" s="13" t="s">
        <v>203</v>
      </c>
      <c r="G28" s="21" t="s">
        <v>231</v>
      </c>
      <c r="H28" s="21">
        <v>2</v>
      </c>
      <c r="I28" s="22">
        <v>43264</v>
      </c>
      <c r="J28" s="21" t="s">
        <v>203</v>
      </c>
      <c r="K28" s="22">
        <v>43266</v>
      </c>
      <c r="L28" s="21">
        <v>2</v>
      </c>
      <c r="M28" s="21">
        <v>1</v>
      </c>
      <c r="N28" s="21" t="s">
        <v>44</v>
      </c>
      <c r="O28" s="21" t="s">
        <v>203</v>
      </c>
      <c r="P28" s="21" t="s">
        <v>202</v>
      </c>
      <c r="Q28" s="21" t="s">
        <v>203</v>
      </c>
      <c r="R28" s="21" t="s">
        <v>19</v>
      </c>
      <c r="S28" s="21" t="s">
        <v>203</v>
      </c>
      <c r="T28" s="21">
        <v>3150</v>
      </c>
      <c r="U28" s="21">
        <v>4502.98</v>
      </c>
      <c r="V28" s="21">
        <f t="shared" si="0"/>
        <v>5300.00746</v>
      </c>
      <c r="W28" s="21">
        <f t="shared" si="1"/>
        <v>4</v>
      </c>
      <c r="X28" s="21">
        <f t="shared" si="2"/>
        <v>1000</v>
      </c>
      <c r="Y28" s="21">
        <f t="shared" si="3"/>
        <v>6300.00746</v>
      </c>
      <c r="Z28" s="25">
        <v>6300</v>
      </c>
      <c r="AA28" s="21">
        <v>35111475</v>
      </c>
      <c r="AB28" s="26">
        <v>1308186</v>
      </c>
      <c r="AG28" s="18"/>
    </row>
    <row r="29" s="13" customFormat="1" spans="1:33">
      <c r="A29" s="13" t="s">
        <v>202</v>
      </c>
      <c r="B29" s="13">
        <v>200</v>
      </c>
      <c r="C29" s="13">
        <v>246</v>
      </c>
      <c r="D29" s="13">
        <v>101</v>
      </c>
      <c r="E29" s="13">
        <v>598343.48</v>
      </c>
      <c r="F29" s="13" t="s">
        <v>203</v>
      </c>
      <c r="G29" s="21" t="s">
        <v>232</v>
      </c>
      <c r="H29" s="21">
        <v>2</v>
      </c>
      <c r="I29" s="22">
        <v>43264</v>
      </c>
      <c r="J29" s="21" t="s">
        <v>203</v>
      </c>
      <c r="K29" s="22">
        <v>43267</v>
      </c>
      <c r="L29" s="21">
        <v>3</v>
      </c>
      <c r="M29" s="21">
        <v>1</v>
      </c>
      <c r="N29" s="21" t="s">
        <v>44</v>
      </c>
      <c r="O29" s="21" t="s">
        <v>203</v>
      </c>
      <c r="P29" s="21" t="s">
        <v>202</v>
      </c>
      <c r="Q29" s="21" t="s">
        <v>203</v>
      </c>
      <c r="R29" s="21" t="s">
        <v>19</v>
      </c>
      <c r="S29" s="21" t="s">
        <v>203</v>
      </c>
      <c r="T29" s="21">
        <v>3450</v>
      </c>
      <c r="U29" s="21">
        <v>7009.35</v>
      </c>
      <c r="V29" s="21">
        <f t="shared" si="0"/>
        <v>8250.00495</v>
      </c>
      <c r="W29" s="21">
        <f t="shared" si="1"/>
        <v>6</v>
      </c>
      <c r="X29" s="21">
        <f t="shared" si="2"/>
        <v>1500</v>
      </c>
      <c r="Y29" s="21">
        <f t="shared" si="3"/>
        <v>9750.00495</v>
      </c>
      <c r="Z29" s="25">
        <v>9750</v>
      </c>
      <c r="AA29" s="21">
        <v>2352030</v>
      </c>
      <c r="AB29" s="21">
        <v>1301979</v>
      </c>
      <c r="AG29" s="18"/>
    </row>
    <row r="30" s="13" customFormat="1" spans="1:33">
      <c r="A30" s="13" t="s">
        <v>202</v>
      </c>
      <c r="B30" s="13">
        <v>200</v>
      </c>
      <c r="C30" s="13">
        <v>246</v>
      </c>
      <c r="D30" s="13">
        <v>101</v>
      </c>
      <c r="E30" s="13">
        <v>598343.48</v>
      </c>
      <c r="F30" s="13" t="s">
        <v>203</v>
      </c>
      <c r="G30" s="21" t="s">
        <v>233</v>
      </c>
      <c r="H30" s="21">
        <v>2</v>
      </c>
      <c r="I30" s="22">
        <v>43264</v>
      </c>
      <c r="J30" s="21" t="s">
        <v>203</v>
      </c>
      <c r="K30" s="22">
        <v>43267</v>
      </c>
      <c r="L30" s="21">
        <v>3</v>
      </c>
      <c r="M30" s="21">
        <v>1</v>
      </c>
      <c r="N30" s="21" t="s">
        <v>48</v>
      </c>
      <c r="O30" s="21" t="s">
        <v>203</v>
      </c>
      <c r="P30" s="21" t="s">
        <v>202</v>
      </c>
      <c r="Q30" s="21" t="s">
        <v>203</v>
      </c>
      <c r="R30" s="21" t="s">
        <v>19</v>
      </c>
      <c r="S30" s="21" t="s">
        <v>203</v>
      </c>
      <c r="T30" s="21">
        <v>3450</v>
      </c>
      <c r="U30" s="21">
        <v>7009.35</v>
      </c>
      <c r="V30" s="21">
        <f t="shared" si="0"/>
        <v>8250.00495</v>
      </c>
      <c r="W30" s="21">
        <f t="shared" si="1"/>
        <v>6</v>
      </c>
      <c r="X30" s="21">
        <f t="shared" si="2"/>
        <v>1500</v>
      </c>
      <c r="Y30" s="21">
        <f t="shared" si="3"/>
        <v>9750.00495</v>
      </c>
      <c r="Z30" s="25">
        <v>9750</v>
      </c>
      <c r="AA30" s="21">
        <v>3591417</v>
      </c>
      <c r="AB30" s="21">
        <v>1308478</v>
      </c>
      <c r="AG30" s="18"/>
    </row>
    <row r="31" s="13" customFormat="1" spans="1:33">
      <c r="A31" s="13" t="s">
        <v>202</v>
      </c>
      <c r="B31" s="13">
        <v>200</v>
      </c>
      <c r="C31" s="13">
        <v>246</v>
      </c>
      <c r="D31" s="13">
        <v>101</v>
      </c>
      <c r="E31" s="13">
        <v>598343.48</v>
      </c>
      <c r="F31" s="13" t="s">
        <v>203</v>
      </c>
      <c r="G31" s="21" t="s">
        <v>234</v>
      </c>
      <c r="H31" s="21">
        <v>2</v>
      </c>
      <c r="I31" s="22">
        <v>43264</v>
      </c>
      <c r="J31" s="21" t="s">
        <v>203</v>
      </c>
      <c r="K31" s="22">
        <v>43266</v>
      </c>
      <c r="L31" s="21">
        <v>2</v>
      </c>
      <c r="M31" s="21">
        <v>1</v>
      </c>
      <c r="N31" s="21" t="s">
        <v>48</v>
      </c>
      <c r="O31" s="21" t="s">
        <v>203</v>
      </c>
      <c r="P31" s="21" t="s">
        <v>202</v>
      </c>
      <c r="Q31" s="21" t="s">
        <v>203</v>
      </c>
      <c r="R31" s="21" t="s">
        <v>19</v>
      </c>
      <c r="S31" s="21" t="s">
        <v>203</v>
      </c>
      <c r="T31" s="21">
        <v>3150</v>
      </c>
      <c r="U31" s="21">
        <v>4502.98</v>
      </c>
      <c r="V31" s="21">
        <f t="shared" si="0"/>
        <v>5300.00746</v>
      </c>
      <c r="W31" s="21">
        <f t="shared" si="1"/>
        <v>4</v>
      </c>
      <c r="X31" s="21">
        <f t="shared" si="2"/>
        <v>1000</v>
      </c>
      <c r="Y31" s="21">
        <f t="shared" si="3"/>
        <v>6300.00746</v>
      </c>
      <c r="Z31" s="25">
        <v>6300</v>
      </c>
      <c r="AA31" s="21">
        <v>4821493</v>
      </c>
      <c r="AB31" s="21">
        <v>1316123</v>
      </c>
      <c r="AG31" s="18"/>
    </row>
    <row r="32" s="13" customFormat="1" spans="1:33">
      <c r="A32" s="13" t="s">
        <v>202</v>
      </c>
      <c r="B32" s="13">
        <v>200</v>
      </c>
      <c r="C32" s="13">
        <v>246</v>
      </c>
      <c r="D32" s="13">
        <v>101</v>
      </c>
      <c r="E32" s="13">
        <v>598343.48</v>
      </c>
      <c r="F32" s="13" t="s">
        <v>203</v>
      </c>
      <c r="G32" s="21" t="s">
        <v>235</v>
      </c>
      <c r="H32" s="21">
        <v>2</v>
      </c>
      <c r="I32" s="22">
        <v>43265</v>
      </c>
      <c r="J32" s="21" t="s">
        <v>203</v>
      </c>
      <c r="K32" s="22">
        <v>43267</v>
      </c>
      <c r="L32" s="21">
        <v>2</v>
      </c>
      <c r="M32" s="21">
        <v>1</v>
      </c>
      <c r="N32" s="21" t="s">
        <v>48</v>
      </c>
      <c r="O32" s="21" t="s">
        <v>203</v>
      </c>
      <c r="P32" s="21" t="s">
        <v>202</v>
      </c>
      <c r="Q32" s="21" t="s">
        <v>203</v>
      </c>
      <c r="R32" s="21" t="s">
        <v>19</v>
      </c>
      <c r="S32" s="21" t="s">
        <v>203</v>
      </c>
      <c r="T32" s="21">
        <v>3450</v>
      </c>
      <c r="U32" s="21">
        <v>4757.86</v>
      </c>
      <c r="V32" s="21">
        <f t="shared" si="0"/>
        <v>5600.00122</v>
      </c>
      <c r="W32" s="21">
        <f t="shared" si="1"/>
        <v>4</v>
      </c>
      <c r="X32" s="21">
        <f t="shared" si="2"/>
        <v>1000</v>
      </c>
      <c r="Y32" s="21">
        <f t="shared" si="3"/>
        <v>6600.00122</v>
      </c>
      <c r="Z32" s="25">
        <v>6600</v>
      </c>
      <c r="AA32" s="21">
        <v>5170497</v>
      </c>
      <c r="AB32" s="21">
        <v>1318331</v>
      </c>
      <c r="AG32" s="18"/>
    </row>
    <row r="33" s="13" customFormat="1" spans="1:33">
      <c r="A33" s="13" t="s">
        <v>202</v>
      </c>
      <c r="B33" s="13">
        <v>200</v>
      </c>
      <c r="C33" s="13">
        <v>246</v>
      </c>
      <c r="D33" s="13">
        <v>101</v>
      </c>
      <c r="E33" s="13">
        <v>598343.48</v>
      </c>
      <c r="F33" s="13" t="s">
        <v>203</v>
      </c>
      <c r="G33" s="21" t="s">
        <v>236</v>
      </c>
      <c r="H33" s="21">
        <v>2</v>
      </c>
      <c r="I33" s="22">
        <v>43265</v>
      </c>
      <c r="J33" s="21" t="s">
        <v>203</v>
      </c>
      <c r="K33" s="22">
        <v>43268</v>
      </c>
      <c r="L33" s="21">
        <v>3</v>
      </c>
      <c r="M33" s="21">
        <v>1</v>
      </c>
      <c r="N33" s="21" t="s">
        <v>44</v>
      </c>
      <c r="O33" s="21" t="s">
        <v>203</v>
      </c>
      <c r="P33" s="21" t="s">
        <v>202</v>
      </c>
      <c r="Q33" s="21" t="s">
        <v>203</v>
      </c>
      <c r="R33" s="21" t="s">
        <v>19</v>
      </c>
      <c r="S33" s="21" t="s">
        <v>203</v>
      </c>
      <c r="T33" s="21">
        <v>3450</v>
      </c>
      <c r="U33" s="21">
        <v>7264.23</v>
      </c>
      <c r="V33" s="21">
        <f t="shared" si="0"/>
        <v>8549.99871</v>
      </c>
      <c r="W33" s="21">
        <f t="shared" si="1"/>
        <v>6</v>
      </c>
      <c r="X33" s="21">
        <f t="shared" si="2"/>
        <v>1500</v>
      </c>
      <c r="Y33" s="21">
        <f t="shared" si="3"/>
        <v>10049.99871</v>
      </c>
      <c r="Z33" s="25">
        <v>10050</v>
      </c>
      <c r="AA33" s="21">
        <v>3601682</v>
      </c>
      <c r="AB33" s="21">
        <v>1308619</v>
      </c>
      <c r="AG33" s="18"/>
    </row>
    <row r="34" s="13" customFormat="1" spans="1:33">
      <c r="A34" s="13" t="s">
        <v>202</v>
      </c>
      <c r="B34" s="13">
        <v>200</v>
      </c>
      <c r="C34" s="13">
        <v>246</v>
      </c>
      <c r="D34" s="13">
        <v>101</v>
      </c>
      <c r="E34" s="13">
        <v>598343.48</v>
      </c>
      <c r="F34" s="13" t="s">
        <v>203</v>
      </c>
      <c r="G34" s="21" t="s">
        <v>237</v>
      </c>
      <c r="H34" s="21">
        <v>2</v>
      </c>
      <c r="I34" s="22">
        <v>43265</v>
      </c>
      <c r="J34" s="21" t="s">
        <v>203</v>
      </c>
      <c r="K34" s="22">
        <v>43267</v>
      </c>
      <c r="L34" s="21">
        <v>2</v>
      </c>
      <c r="M34" s="21">
        <v>1</v>
      </c>
      <c r="N34" s="21" t="s">
        <v>48</v>
      </c>
      <c r="O34" s="21" t="s">
        <v>203</v>
      </c>
      <c r="P34" s="21" t="s">
        <v>202</v>
      </c>
      <c r="Q34" s="21" t="s">
        <v>203</v>
      </c>
      <c r="R34" s="21" t="s">
        <v>19</v>
      </c>
      <c r="S34" s="21" t="s">
        <v>203</v>
      </c>
      <c r="T34" s="21">
        <v>3450</v>
      </c>
      <c r="U34" s="21">
        <v>4757.86</v>
      </c>
      <c r="V34" s="21">
        <f t="shared" si="0"/>
        <v>5600.00122</v>
      </c>
      <c r="W34" s="21">
        <f t="shared" si="1"/>
        <v>4</v>
      </c>
      <c r="X34" s="21">
        <f t="shared" si="2"/>
        <v>1000</v>
      </c>
      <c r="Y34" s="21">
        <f t="shared" si="3"/>
        <v>6600.00122</v>
      </c>
      <c r="Z34" s="25">
        <v>6600</v>
      </c>
      <c r="AA34" s="21">
        <v>4456895</v>
      </c>
      <c r="AB34" s="21">
        <v>1313791</v>
      </c>
      <c r="AG34" s="18"/>
    </row>
    <row r="35" s="13" customFormat="1" spans="1:33">
      <c r="A35" s="13" t="s">
        <v>202</v>
      </c>
      <c r="B35" s="13">
        <v>200</v>
      </c>
      <c r="C35" s="13">
        <v>246</v>
      </c>
      <c r="D35" s="13">
        <v>101</v>
      </c>
      <c r="E35" s="13">
        <v>598343.48</v>
      </c>
      <c r="F35" s="13" t="s">
        <v>203</v>
      </c>
      <c r="G35" s="21" t="s">
        <v>238</v>
      </c>
      <c r="H35" s="21">
        <v>2</v>
      </c>
      <c r="I35" s="22">
        <v>43265</v>
      </c>
      <c r="J35" s="21" t="s">
        <v>203</v>
      </c>
      <c r="K35" s="22">
        <v>43267</v>
      </c>
      <c r="L35" s="21">
        <v>2</v>
      </c>
      <c r="M35" s="21">
        <v>1</v>
      </c>
      <c r="N35" s="21" t="s">
        <v>44</v>
      </c>
      <c r="O35" s="21" t="s">
        <v>203</v>
      </c>
      <c r="P35" s="21" t="s">
        <v>202</v>
      </c>
      <c r="Q35" s="21" t="s">
        <v>203</v>
      </c>
      <c r="R35" s="21" t="s">
        <v>19</v>
      </c>
      <c r="S35" s="21" t="s">
        <v>203</v>
      </c>
      <c r="T35" s="21">
        <v>3450</v>
      </c>
      <c r="U35" s="21">
        <v>4757.86</v>
      </c>
      <c r="V35" s="21">
        <f t="shared" si="0"/>
        <v>5600.00122</v>
      </c>
      <c r="W35" s="21">
        <f t="shared" si="1"/>
        <v>4</v>
      </c>
      <c r="X35" s="21">
        <f t="shared" si="2"/>
        <v>1000</v>
      </c>
      <c r="Y35" s="21">
        <f t="shared" si="3"/>
        <v>6600.00122</v>
      </c>
      <c r="Z35" s="25">
        <v>6600</v>
      </c>
      <c r="AA35" s="21">
        <v>3875977</v>
      </c>
      <c r="AB35" s="28">
        <v>1310405</v>
      </c>
      <c r="AG35" s="18"/>
    </row>
    <row r="36" s="13" customFormat="1" spans="1:33">
      <c r="A36" s="13" t="s">
        <v>202</v>
      </c>
      <c r="B36" s="13">
        <v>200</v>
      </c>
      <c r="C36" s="13">
        <v>246</v>
      </c>
      <c r="D36" s="13">
        <v>101</v>
      </c>
      <c r="E36" s="13">
        <v>598343.48</v>
      </c>
      <c r="F36" s="13" t="s">
        <v>203</v>
      </c>
      <c r="G36" s="21" t="s">
        <v>239</v>
      </c>
      <c r="H36" s="21">
        <v>2</v>
      </c>
      <c r="I36" s="22">
        <v>43266</v>
      </c>
      <c r="J36" s="21" t="s">
        <v>203</v>
      </c>
      <c r="K36" s="22">
        <v>43267</v>
      </c>
      <c r="L36" s="21">
        <v>1</v>
      </c>
      <c r="M36" s="21">
        <v>1</v>
      </c>
      <c r="N36" s="21" t="s">
        <v>44</v>
      </c>
      <c r="O36" s="21" t="s">
        <v>203</v>
      </c>
      <c r="P36" s="21" t="s">
        <v>202</v>
      </c>
      <c r="Q36" s="21" t="s">
        <v>203</v>
      </c>
      <c r="R36" s="21" t="s">
        <v>19</v>
      </c>
      <c r="S36" s="21" t="s">
        <v>203</v>
      </c>
      <c r="T36" s="21">
        <v>3450</v>
      </c>
      <c r="U36" s="21">
        <v>2506.37</v>
      </c>
      <c r="V36" s="21">
        <f t="shared" si="0"/>
        <v>2949.99749</v>
      </c>
      <c r="W36" s="21">
        <f t="shared" si="1"/>
        <v>2</v>
      </c>
      <c r="X36" s="21">
        <f t="shared" si="2"/>
        <v>500</v>
      </c>
      <c r="Y36" s="21">
        <f t="shared" si="3"/>
        <v>3449.99749</v>
      </c>
      <c r="Z36" s="25">
        <v>3450</v>
      </c>
      <c r="AA36" s="21">
        <v>5690283</v>
      </c>
      <c r="AB36" s="21">
        <v>1321483</v>
      </c>
      <c r="AG36" s="18"/>
    </row>
    <row r="37" s="13" customFormat="1" spans="1:33">
      <c r="A37" s="13" t="s">
        <v>202</v>
      </c>
      <c r="B37" s="13">
        <v>200</v>
      </c>
      <c r="C37" s="13">
        <v>246</v>
      </c>
      <c r="D37" s="13">
        <v>101</v>
      </c>
      <c r="E37" s="13">
        <v>598343.48</v>
      </c>
      <c r="F37" s="13" t="s">
        <v>203</v>
      </c>
      <c r="G37" s="21" t="s">
        <v>240</v>
      </c>
      <c r="H37" s="21">
        <v>2</v>
      </c>
      <c r="I37" s="22">
        <v>43266</v>
      </c>
      <c r="J37" s="21" t="s">
        <v>203</v>
      </c>
      <c r="K37" s="22">
        <v>43268</v>
      </c>
      <c r="L37" s="21">
        <v>2</v>
      </c>
      <c r="M37" s="21">
        <v>1</v>
      </c>
      <c r="N37" s="21" t="s">
        <v>48</v>
      </c>
      <c r="O37" s="21" t="s">
        <v>203</v>
      </c>
      <c r="P37" s="21" t="s">
        <v>202</v>
      </c>
      <c r="Q37" s="21" t="s">
        <v>203</v>
      </c>
      <c r="R37" s="21" t="s">
        <v>19</v>
      </c>
      <c r="S37" s="21" t="s">
        <v>203</v>
      </c>
      <c r="T37" s="21">
        <v>3450</v>
      </c>
      <c r="U37" s="21">
        <v>5012.74</v>
      </c>
      <c r="V37" s="21">
        <f t="shared" si="0"/>
        <v>5899.99498</v>
      </c>
      <c r="W37" s="21">
        <f t="shared" si="1"/>
        <v>4</v>
      </c>
      <c r="X37" s="21">
        <f t="shared" si="2"/>
        <v>1000</v>
      </c>
      <c r="Y37" s="21">
        <f t="shared" si="3"/>
        <v>6899.99498</v>
      </c>
      <c r="Z37" s="25">
        <v>6900</v>
      </c>
      <c r="AA37" s="21">
        <v>5706395</v>
      </c>
      <c r="AB37" s="21">
        <v>1321835</v>
      </c>
      <c r="AG37" s="18"/>
    </row>
    <row r="38" s="13" customFormat="1" spans="1:33">
      <c r="A38" s="13" t="s">
        <v>202</v>
      </c>
      <c r="B38" s="13">
        <v>200</v>
      </c>
      <c r="C38" s="13">
        <v>246</v>
      </c>
      <c r="D38" s="13">
        <v>101</v>
      </c>
      <c r="E38" s="13">
        <v>598343.48</v>
      </c>
      <c r="F38" s="13" t="s">
        <v>203</v>
      </c>
      <c r="G38" s="21" t="s">
        <v>241</v>
      </c>
      <c r="H38" s="21">
        <v>2</v>
      </c>
      <c r="I38" s="22">
        <v>43266</v>
      </c>
      <c r="J38" s="21" t="s">
        <v>203</v>
      </c>
      <c r="K38" s="22">
        <v>43268</v>
      </c>
      <c r="L38" s="21">
        <v>2</v>
      </c>
      <c r="M38" s="21">
        <v>1</v>
      </c>
      <c r="N38" s="21" t="s">
        <v>48</v>
      </c>
      <c r="O38" s="21" t="s">
        <v>203</v>
      </c>
      <c r="P38" s="21" t="s">
        <v>202</v>
      </c>
      <c r="Q38" s="21" t="s">
        <v>203</v>
      </c>
      <c r="R38" s="21" t="s">
        <v>19</v>
      </c>
      <c r="S38" s="21" t="s">
        <v>203</v>
      </c>
      <c r="T38" s="21">
        <v>3450</v>
      </c>
      <c r="U38" s="21">
        <v>5012.74</v>
      </c>
      <c r="V38" s="21">
        <f t="shared" si="0"/>
        <v>5899.99498</v>
      </c>
      <c r="W38" s="21">
        <f t="shared" si="1"/>
        <v>4</v>
      </c>
      <c r="X38" s="21">
        <f t="shared" si="2"/>
        <v>1000</v>
      </c>
      <c r="Y38" s="21">
        <f t="shared" si="3"/>
        <v>6899.99498</v>
      </c>
      <c r="Z38" s="25">
        <v>6900</v>
      </c>
      <c r="AA38" s="21">
        <v>5690184</v>
      </c>
      <c r="AB38" s="21">
        <v>1321436</v>
      </c>
      <c r="AG38" s="18"/>
    </row>
    <row r="39" s="13" customFormat="1" spans="1:33">
      <c r="A39" s="13" t="s">
        <v>202</v>
      </c>
      <c r="B39" s="13">
        <v>200</v>
      </c>
      <c r="C39" s="13">
        <v>246</v>
      </c>
      <c r="D39" s="13">
        <v>101</v>
      </c>
      <c r="E39" s="13">
        <v>598343.48</v>
      </c>
      <c r="F39" s="13" t="s">
        <v>203</v>
      </c>
      <c r="G39" s="21" t="s">
        <v>242</v>
      </c>
      <c r="H39" s="21">
        <v>2</v>
      </c>
      <c r="I39" s="22">
        <v>43266</v>
      </c>
      <c r="J39" s="21" t="s">
        <v>203</v>
      </c>
      <c r="K39" s="22">
        <v>43268</v>
      </c>
      <c r="L39" s="21">
        <v>2</v>
      </c>
      <c r="M39" s="21">
        <v>1</v>
      </c>
      <c r="N39" s="21" t="s">
        <v>48</v>
      </c>
      <c r="O39" s="21" t="s">
        <v>203</v>
      </c>
      <c r="P39" s="21" t="s">
        <v>202</v>
      </c>
      <c r="Q39" s="21" t="s">
        <v>203</v>
      </c>
      <c r="R39" s="21" t="s">
        <v>19</v>
      </c>
      <c r="S39" s="21" t="s">
        <v>203</v>
      </c>
      <c r="T39" s="21">
        <v>3450</v>
      </c>
      <c r="U39" s="21">
        <v>5012.74</v>
      </c>
      <c r="V39" s="21">
        <f t="shared" si="0"/>
        <v>5899.99498</v>
      </c>
      <c r="W39" s="21">
        <f t="shared" si="1"/>
        <v>4</v>
      </c>
      <c r="X39" s="21">
        <f t="shared" si="2"/>
        <v>1000</v>
      </c>
      <c r="Y39" s="21">
        <f t="shared" si="3"/>
        <v>6899.99498</v>
      </c>
      <c r="Z39" s="25">
        <v>6900</v>
      </c>
      <c r="AA39" s="21">
        <v>3679278</v>
      </c>
      <c r="AB39" s="21" t="s">
        <v>243</v>
      </c>
      <c r="AG39" s="18"/>
    </row>
    <row r="40" s="13" customFormat="1" spans="1:33">
      <c r="A40" s="13" t="s">
        <v>202</v>
      </c>
      <c r="B40" s="13">
        <v>200</v>
      </c>
      <c r="C40" s="13">
        <v>246</v>
      </c>
      <c r="D40" s="13">
        <v>101</v>
      </c>
      <c r="E40" s="13">
        <v>598343.48</v>
      </c>
      <c r="F40" s="13" t="s">
        <v>203</v>
      </c>
      <c r="G40" s="21" t="s">
        <v>244</v>
      </c>
      <c r="H40" s="21">
        <v>3</v>
      </c>
      <c r="I40" s="22">
        <v>43266</v>
      </c>
      <c r="J40" s="21" t="s">
        <v>203</v>
      </c>
      <c r="K40" s="22">
        <v>43269</v>
      </c>
      <c r="L40" s="21">
        <v>3</v>
      </c>
      <c r="M40" s="21">
        <v>1</v>
      </c>
      <c r="N40" s="21" t="s">
        <v>32</v>
      </c>
      <c r="O40" s="21" t="s">
        <v>203</v>
      </c>
      <c r="P40" s="21" t="s">
        <v>202</v>
      </c>
      <c r="Q40" s="21" t="s">
        <v>203</v>
      </c>
      <c r="R40" s="21" t="s">
        <v>19</v>
      </c>
      <c r="S40" s="21" t="s">
        <v>203</v>
      </c>
      <c r="T40" s="21">
        <v>5650</v>
      </c>
      <c r="U40" s="21">
        <v>12999.15</v>
      </c>
      <c r="V40" s="21">
        <f t="shared" si="0"/>
        <v>15299.99955</v>
      </c>
      <c r="W40" s="21">
        <f t="shared" si="1"/>
        <v>9</v>
      </c>
      <c r="X40" s="21">
        <f t="shared" si="2"/>
        <v>2250</v>
      </c>
      <c r="Y40" s="21">
        <f t="shared" si="3"/>
        <v>17549.99955</v>
      </c>
      <c r="Z40" s="25">
        <v>17550</v>
      </c>
      <c r="AA40" s="21">
        <v>4810432</v>
      </c>
      <c r="AB40" s="27">
        <v>1315887</v>
      </c>
      <c r="AG40" s="18"/>
    </row>
    <row r="41" s="13" customFormat="1" spans="1:33">
      <c r="A41" s="13" t="s">
        <v>202</v>
      </c>
      <c r="B41" s="13">
        <v>200</v>
      </c>
      <c r="C41" s="13">
        <v>246</v>
      </c>
      <c r="D41" s="13">
        <v>101</v>
      </c>
      <c r="E41" s="13">
        <v>598343.48</v>
      </c>
      <c r="F41" s="13" t="s">
        <v>203</v>
      </c>
      <c r="G41" s="21" t="s">
        <v>245</v>
      </c>
      <c r="H41" s="21">
        <v>2</v>
      </c>
      <c r="I41" s="22">
        <v>43266</v>
      </c>
      <c r="J41" s="21" t="s">
        <v>203</v>
      </c>
      <c r="K41" s="22">
        <v>43268</v>
      </c>
      <c r="L41" s="21">
        <v>2</v>
      </c>
      <c r="M41" s="21">
        <v>1</v>
      </c>
      <c r="N41" s="21" t="s">
        <v>44</v>
      </c>
      <c r="O41" s="21" t="s">
        <v>203</v>
      </c>
      <c r="P41" s="21" t="s">
        <v>202</v>
      </c>
      <c r="Q41" s="21" t="s">
        <v>203</v>
      </c>
      <c r="R41" s="21" t="s">
        <v>19</v>
      </c>
      <c r="S41" s="21" t="s">
        <v>203</v>
      </c>
      <c r="T41" s="21">
        <v>3450</v>
      </c>
      <c r="U41" s="21">
        <v>5012.74</v>
      </c>
      <c r="V41" s="21">
        <f t="shared" si="0"/>
        <v>5899.99498</v>
      </c>
      <c r="W41" s="21">
        <f t="shared" si="1"/>
        <v>4</v>
      </c>
      <c r="X41" s="21">
        <f t="shared" si="2"/>
        <v>1000</v>
      </c>
      <c r="Y41" s="21">
        <f t="shared" si="3"/>
        <v>6899.99498</v>
      </c>
      <c r="Z41" s="25">
        <v>6900</v>
      </c>
      <c r="AA41" s="21">
        <v>2780944</v>
      </c>
      <c r="AB41" s="21">
        <v>1304187</v>
      </c>
      <c r="AG41" s="18"/>
    </row>
    <row r="42" s="13" customFormat="1" spans="1:33">
      <c r="A42" s="13" t="s">
        <v>202</v>
      </c>
      <c r="B42" s="13">
        <v>200</v>
      </c>
      <c r="C42" s="13">
        <v>246</v>
      </c>
      <c r="D42" s="13">
        <v>101</v>
      </c>
      <c r="E42" s="13">
        <v>598343.48</v>
      </c>
      <c r="F42" s="13" t="s">
        <v>203</v>
      </c>
      <c r="G42" s="21" t="s">
        <v>246</v>
      </c>
      <c r="H42" s="21">
        <v>2</v>
      </c>
      <c r="I42" s="22">
        <v>43266</v>
      </c>
      <c r="J42" s="21" t="s">
        <v>203</v>
      </c>
      <c r="K42" s="22">
        <v>43268</v>
      </c>
      <c r="L42" s="21">
        <v>2</v>
      </c>
      <c r="M42" s="21">
        <v>1</v>
      </c>
      <c r="N42" s="21" t="s">
        <v>44</v>
      </c>
      <c r="O42" s="21" t="s">
        <v>203</v>
      </c>
      <c r="P42" s="21" t="s">
        <v>202</v>
      </c>
      <c r="Q42" s="21" t="s">
        <v>203</v>
      </c>
      <c r="R42" s="21" t="s">
        <v>19</v>
      </c>
      <c r="S42" s="21" t="s">
        <v>203</v>
      </c>
      <c r="T42" s="21">
        <v>3450</v>
      </c>
      <c r="U42" s="21">
        <v>5012.74</v>
      </c>
      <c r="V42" s="21">
        <f t="shared" si="0"/>
        <v>5899.99498</v>
      </c>
      <c r="W42" s="21">
        <f t="shared" si="1"/>
        <v>4</v>
      </c>
      <c r="X42" s="21">
        <f t="shared" si="2"/>
        <v>1000</v>
      </c>
      <c r="Y42" s="21">
        <f t="shared" si="3"/>
        <v>6899.99498</v>
      </c>
      <c r="Z42" s="25">
        <v>6900</v>
      </c>
      <c r="AA42" s="21">
        <v>2780944</v>
      </c>
      <c r="AB42" s="21">
        <v>1304187</v>
      </c>
      <c r="AG42" s="18"/>
    </row>
    <row r="43" s="13" customFormat="1" spans="1:33">
      <c r="A43" s="13" t="s">
        <v>202</v>
      </c>
      <c r="B43" s="13">
        <v>200</v>
      </c>
      <c r="C43" s="13">
        <v>246</v>
      </c>
      <c r="D43" s="13">
        <v>101</v>
      </c>
      <c r="E43" s="13">
        <v>598343.48</v>
      </c>
      <c r="F43" s="13" t="s">
        <v>203</v>
      </c>
      <c r="G43" s="21" t="s">
        <v>247</v>
      </c>
      <c r="H43" s="21">
        <v>2</v>
      </c>
      <c r="I43" s="22">
        <v>43266</v>
      </c>
      <c r="J43" s="21" t="s">
        <v>203</v>
      </c>
      <c r="K43" s="22">
        <v>43268</v>
      </c>
      <c r="L43" s="21">
        <v>2</v>
      </c>
      <c r="M43" s="21">
        <v>1</v>
      </c>
      <c r="N43" s="21" t="s">
        <v>44</v>
      </c>
      <c r="O43" s="21" t="s">
        <v>203</v>
      </c>
      <c r="P43" s="21" t="s">
        <v>202</v>
      </c>
      <c r="Q43" s="21" t="s">
        <v>203</v>
      </c>
      <c r="R43" s="21" t="s">
        <v>19</v>
      </c>
      <c r="S43" s="21" t="s">
        <v>203</v>
      </c>
      <c r="T43" s="21">
        <v>3450</v>
      </c>
      <c r="U43" s="21">
        <v>5012.74</v>
      </c>
      <c r="V43" s="21">
        <f t="shared" si="0"/>
        <v>5899.99498</v>
      </c>
      <c r="W43" s="21">
        <f t="shared" si="1"/>
        <v>4</v>
      </c>
      <c r="X43" s="21">
        <f t="shared" si="2"/>
        <v>1000</v>
      </c>
      <c r="Y43" s="21">
        <f t="shared" si="3"/>
        <v>6899.99498</v>
      </c>
      <c r="Z43" s="25">
        <v>6900</v>
      </c>
      <c r="AA43" s="21">
        <v>2780944</v>
      </c>
      <c r="AB43" s="21">
        <v>1304187</v>
      </c>
      <c r="AG43" s="18"/>
    </row>
    <row r="44" s="13" customFormat="1" spans="1:33">
      <c r="A44" s="13" t="s">
        <v>202</v>
      </c>
      <c r="B44" s="13">
        <v>200</v>
      </c>
      <c r="C44" s="13">
        <v>246</v>
      </c>
      <c r="D44" s="13">
        <v>101</v>
      </c>
      <c r="E44" s="13">
        <v>598343.48</v>
      </c>
      <c r="F44" s="13" t="s">
        <v>203</v>
      </c>
      <c r="G44" s="21" t="s">
        <v>248</v>
      </c>
      <c r="H44" s="21">
        <v>2</v>
      </c>
      <c r="I44" s="22">
        <v>43267</v>
      </c>
      <c r="J44" s="21" t="s">
        <v>203</v>
      </c>
      <c r="K44" s="22">
        <v>43269</v>
      </c>
      <c r="L44" s="21">
        <v>2</v>
      </c>
      <c r="M44" s="21">
        <v>1</v>
      </c>
      <c r="N44" s="21" t="s">
        <v>44</v>
      </c>
      <c r="O44" s="21" t="s">
        <v>203</v>
      </c>
      <c r="P44" s="21" t="s">
        <v>202</v>
      </c>
      <c r="Q44" s="21" t="s">
        <v>203</v>
      </c>
      <c r="R44" s="21" t="s">
        <v>19</v>
      </c>
      <c r="S44" s="21" t="s">
        <v>203</v>
      </c>
      <c r="T44" s="21">
        <v>3150</v>
      </c>
      <c r="U44" s="21">
        <v>4757.86</v>
      </c>
      <c r="V44" s="21">
        <f t="shared" si="0"/>
        <v>5600.00122</v>
      </c>
      <c r="W44" s="21">
        <f t="shared" si="1"/>
        <v>4</v>
      </c>
      <c r="X44" s="21">
        <f t="shared" si="2"/>
        <v>1000</v>
      </c>
      <c r="Y44" s="21">
        <f t="shared" si="3"/>
        <v>6600.00122</v>
      </c>
      <c r="Z44" s="25">
        <v>6600</v>
      </c>
      <c r="AA44" s="21">
        <v>5250187</v>
      </c>
      <c r="AB44" s="21">
        <v>1318783</v>
      </c>
      <c r="AG44" s="18"/>
    </row>
    <row r="45" s="13" customFormat="1" spans="1:33">
      <c r="A45" s="13" t="s">
        <v>202</v>
      </c>
      <c r="B45" s="13">
        <v>200</v>
      </c>
      <c r="C45" s="13">
        <v>246</v>
      </c>
      <c r="D45" s="13">
        <v>101</v>
      </c>
      <c r="E45" s="13">
        <v>598343.48</v>
      </c>
      <c r="F45" s="13" t="s">
        <v>203</v>
      </c>
      <c r="G45" s="21" t="s">
        <v>249</v>
      </c>
      <c r="H45" s="21">
        <v>2</v>
      </c>
      <c r="I45" s="22">
        <v>43267</v>
      </c>
      <c r="J45" s="21" t="s">
        <v>203</v>
      </c>
      <c r="K45" s="22">
        <v>43269</v>
      </c>
      <c r="L45" s="21">
        <v>2</v>
      </c>
      <c r="M45" s="21">
        <v>1</v>
      </c>
      <c r="N45" s="21" t="s">
        <v>48</v>
      </c>
      <c r="O45" s="21" t="s">
        <v>203</v>
      </c>
      <c r="P45" s="21" t="s">
        <v>202</v>
      </c>
      <c r="Q45" s="21" t="s">
        <v>203</v>
      </c>
      <c r="R45" s="21" t="s">
        <v>19</v>
      </c>
      <c r="S45" s="21" t="s">
        <v>203</v>
      </c>
      <c r="T45" s="21">
        <v>3150</v>
      </c>
      <c r="U45" s="21">
        <v>4757.86</v>
      </c>
      <c r="V45" s="21">
        <f t="shared" si="0"/>
        <v>5600.00122</v>
      </c>
      <c r="W45" s="21">
        <f t="shared" si="1"/>
        <v>4</v>
      </c>
      <c r="X45" s="21">
        <f t="shared" si="2"/>
        <v>1000</v>
      </c>
      <c r="Y45" s="21">
        <f t="shared" si="3"/>
        <v>6600.00122</v>
      </c>
      <c r="Z45" s="25">
        <v>6600</v>
      </c>
      <c r="AA45" s="21">
        <v>5340026</v>
      </c>
      <c r="AB45" s="21">
        <v>1319532</v>
      </c>
      <c r="AG45" s="18"/>
    </row>
    <row r="46" s="13" customFormat="1" spans="1:33">
      <c r="A46" s="13" t="s">
        <v>202</v>
      </c>
      <c r="B46" s="13">
        <v>200</v>
      </c>
      <c r="C46" s="13">
        <v>246</v>
      </c>
      <c r="D46" s="13">
        <v>101</v>
      </c>
      <c r="E46" s="13">
        <v>598343.48</v>
      </c>
      <c r="F46" s="13" t="s">
        <v>203</v>
      </c>
      <c r="G46" s="21" t="s">
        <v>250</v>
      </c>
      <c r="H46" s="21">
        <v>2</v>
      </c>
      <c r="I46" s="22">
        <v>43267</v>
      </c>
      <c r="J46" s="21" t="s">
        <v>203</v>
      </c>
      <c r="K46" s="22">
        <v>43269</v>
      </c>
      <c r="L46" s="21">
        <v>2</v>
      </c>
      <c r="M46" s="21">
        <v>1</v>
      </c>
      <c r="N46" s="21" t="s">
        <v>44</v>
      </c>
      <c r="O46" s="21" t="s">
        <v>203</v>
      </c>
      <c r="P46" s="21" t="s">
        <v>202</v>
      </c>
      <c r="Q46" s="21" t="s">
        <v>203</v>
      </c>
      <c r="R46" s="21" t="s">
        <v>19</v>
      </c>
      <c r="S46" s="21" t="s">
        <v>203</v>
      </c>
      <c r="T46" s="21">
        <v>3150</v>
      </c>
      <c r="U46" s="21">
        <v>4757.86</v>
      </c>
      <c r="V46" s="21">
        <f t="shared" si="0"/>
        <v>5600.00122</v>
      </c>
      <c r="W46" s="21">
        <f t="shared" si="1"/>
        <v>4</v>
      </c>
      <c r="X46" s="21">
        <f t="shared" si="2"/>
        <v>1000</v>
      </c>
      <c r="Y46" s="21">
        <f t="shared" si="3"/>
        <v>6600.00122</v>
      </c>
      <c r="Z46" s="25">
        <v>6600</v>
      </c>
      <c r="AA46" s="21">
        <v>4735090</v>
      </c>
      <c r="AB46" s="21">
        <v>1315442</v>
      </c>
      <c r="AG46" s="18"/>
    </row>
    <row r="47" s="13" customFormat="1" spans="1:33">
      <c r="A47" s="13" t="s">
        <v>202</v>
      </c>
      <c r="B47" s="13">
        <v>200</v>
      </c>
      <c r="C47" s="13">
        <v>246</v>
      </c>
      <c r="D47" s="13">
        <v>101</v>
      </c>
      <c r="E47" s="13">
        <v>598343.48</v>
      </c>
      <c r="F47" s="13" t="s">
        <v>203</v>
      </c>
      <c r="G47" s="21" t="s">
        <v>251</v>
      </c>
      <c r="H47" s="21">
        <v>2</v>
      </c>
      <c r="I47" s="22">
        <v>43267</v>
      </c>
      <c r="J47" s="21" t="s">
        <v>203</v>
      </c>
      <c r="K47" s="22">
        <v>43270</v>
      </c>
      <c r="L47" s="21">
        <v>3</v>
      </c>
      <c r="M47" s="21">
        <v>1</v>
      </c>
      <c r="N47" s="21" t="s">
        <v>48</v>
      </c>
      <c r="O47" s="21" t="s">
        <v>203</v>
      </c>
      <c r="P47" s="21" t="s">
        <v>202</v>
      </c>
      <c r="Q47" s="21" t="s">
        <v>203</v>
      </c>
      <c r="R47" s="21" t="s">
        <v>19</v>
      </c>
      <c r="S47" s="21" t="s">
        <v>203</v>
      </c>
      <c r="T47" s="21">
        <v>3150</v>
      </c>
      <c r="U47" s="21">
        <v>7009.35</v>
      </c>
      <c r="V47" s="21">
        <f t="shared" si="0"/>
        <v>8250.00495</v>
      </c>
      <c r="W47" s="21">
        <f t="shared" si="1"/>
        <v>6</v>
      </c>
      <c r="X47" s="21">
        <f t="shared" si="2"/>
        <v>1500</v>
      </c>
      <c r="Y47" s="21">
        <f t="shared" si="3"/>
        <v>9750.00495</v>
      </c>
      <c r="Z47" s="25">
        <v>9750</v>
      </c>
      <c r="AA47" s="21">
        <v>3763891</v>
      </c>
      <c r="AB47" s="21">
        <v>1309555</v>
      </c>
      <c r="AG47" s="18"/>
    </row>
    <row r="48" s="13" customFormat="1" spans="1:33">
      <c r="A48" s="13" t="s">
        <v>202</v>
      </c>
      <c r="B48" s="13">
        <v>200</v>
      </c>
      <c r="C48" s="13">
        <v>246</v>
      </c>
      <c r="D48" s="13">
        <v>101</v>
      </c>
      <c r="E48" s="13">
        <v>598343.48</v>
      </c>
      <c r="F48" s="13" t="s">
        <v>203</v>
      </c>
      <c r="G48" s="21" t="s">
        <v>252</v>
      </c>
      <c r="H48" s="21">
        <v>2</v>
      </c>
      <c r="I48" s="22">
        <v>43267</v>
      </c>
      <c r="J48" s="21" t="s">
        <v>203</v>
      </c>
      <c r="K48" s="22">
        <v>43268</v>
      </c>
      <c r="L48" s="21">
        <v>1</v>
      </c>
      <c r="M48" s="21">
        <v>1</v>
      </c>
      <c r="N48" s="21" t="s">
        <v>44</v>
      </c>
      <c r="O48" s="21" t="s">
        <v>203</v>
      </c>
      <c r="P48" s="21" t="s">
        <v>202</v>
      </c>
      <c r="Q48" s="21" t="s">
        <v>203</v>
      </c>
      <c r="R48" s="21" t="s">
        <v>19</v>
      </c>
      <c r="S48" s="21" t="s">
        <v>203</v>
      </c>
      <c r="T48" s="21">
        <v>3450</v>
      </c>
      <c r="U48" s="21">
        <v>2506.37</v>
      </c>
      <c r="V48" s="21">
        <f t="shared" si="0"/>
        <v>2949.99749</v>
      </c>
      <c r="W48" s="21">
        <f t="shared" si="1"/>
        <v>2</v>
      </c>
      <c r="X48" s="21">
        <f t="shared" si="2"/>
        <v>500</v>
      </c>
      <c r="Y48" s="21">
        <f t="shared" si="3"/>
        <v>3449.99749</v>
      </c>
      <c r="Z48" s="25">
        <v>3450</v>
      </c>
      <c r="AA48" s="21">
        <v>5784389</v>
      </c>
      <c r="AB48" s="21">
        <v>1322258</v>
      </c>
      <c r="AG48" s="18"/>
    </row>
    <row r="49" s="13" customFormat="1" spans="1:33">
      <c r="A49" s="13" t="s">
        <v>202</v>
      </c>
      <c r="B49" s="13">
        <v>200</v>
      </c>
      <c r="C49" s="13">
        <v>246</v>
      </c>
      <c r="D49" s="13">
        <v>101</v>
      </c>
      <c r="E49" s="13">
        <v>598343.48</v>
      </c>
      <c r="F49" s="13" t="s">
        <v>203</v>
      </c>
      <c r="G49" s="21" t="s">
        <v>253</v>
      </c>
      <c r="H49" s="21">
        <v>2</v>
      </c>
      <c r="I49" s="22">
        <v>43267</v>
      </c>
      <c r="J49" s="21" t="s">
        <v>203</v>
      </c>
      <c r="K49" s="22">
        <v>43269</v>
      </c>
      <c r="L49" s="21">
        <v>2</v>
      </c>
      <c r="M49" s="21">
        <v>1</v>
      </c>
      <c r="N49" s="21" t="s">
        <v>44</v>
      </c>
      <c r="O49" s="21" t="s">
        <v>203</v>
      </c>
      <c r="P49" s="21" t="s">
        <v>202</v>
      </c>
      <c r="Q49" s="21" t="s">
        <v>203</v>
      </c>
      <c r="R49" s="21" t="s">
        <v>19</v>
      </c>
      <c r="S49" s="21" t="s">
        <v>203</v>
      </c>
      <c r="T49" s="21">
        <v>3150</v>
      </c>
      <c r="U49" s="21">
        <v>4757.86</v>
      </c>
      <c r="V49" s="21">
        <f t="shared" si="0"/>
        <v>5600.00122</v>
      </c>
      <c r="W49" s="21">
        <f t="shared" si="1"/>
        <v>4</v>
      </c>
      <c r="X49" s="21">
        <f t="shared" si="2"/>
        <v>1000</v>
      </c>
      <c r="Y49" s="21">
        <f t="shared" si="3"/>
        <v>6600.00122</v>
      </c>
      <c r="Z49" s="25">
        <v>6600</v>
      </c>
      <c r="AA49" s="21">
        <v>4735144</v>
      </c>
      <c r="AB49" s="21">
        <v>1315444</v>
      </c>
      <c r="AG49" s="18"/>
    </row>
    <row r="50" s="13" customFormat="1" spans="1:33">
      <c r="A50" s="13" t="s">
        <v>202</v>
      </c>
      <c r="B50" s="13">
        <v>200</v>
      </c>
      <c r="C50" s="13">
        <v>246</v>
      </c>
      <c r="D50" s="13">
        <v>101</v>
      </c>
      <c r="E50" s="13">
        <v>598343.48</v>
      </c>
      <c r="F50" s="13" t="s">
        <v>203</v>
      </c>
      <c r="G50" s="21" t="s">
        <v>254</v>
      </c>
      <c r="H50" s="21">
        <v>2</v>
      </c>
      <c r="I50" s="22">
        <v>43267</v>
      </c>
      <c r="J50" s="21" t="s">
        <v>203</v>
      </c>
      <c r="K50" s="22">
        <v>43270</v>
      </c>
      <c r="L50" s="21">
        <v>3</v>
      </c>
      <c r="M50" s="21">
        <v>1</v>
      </c>
      <c r="N50" s="21" t="s">
        <v>48</v>
      </c>
      <c r="O50" s="21" t="s">
        <v>203</v>
      </c>
      <c r="P50" s="21" t="s">
        <v>202</v>
      </c>
      <c r="Q50" s="21" t="s">
        <v>203</v>
      </c>
      <c r="R50" s="21" t="s">
        <v>19</v>
      </c>
      <c r="S50" s="21" t="s">
        <v>203</v>
      </c>
      <c r="T50" s="21">
        <v>3150</v>
      </c>
      <c r="U50" s="21">
        <v>7009.35</v>
      </c>
      <c r="V50" s="21">
        <f t="shared" si="0"/>
        <v>8250.00495</v>
      </c>
      <c r="W50" s="21">
        <f t="shared" si="1"/>
        <v>6</v>
      </c>
      <c r="X50" s="21">
        <f t="shared" si="2"/>
        <v>1500</v>
      </c>
      <c r="Y50" s="21">
        <f t="shared" si="3"/>
        <v>9750.00495</v>
      </c>
      <c r="Z50" s="25">
        <v>9750</v>
      </c>
      <c r="AA50" s="21">
        <v>5621126</v>
      </c>
      <c r="AB50" s="21">
        <v>1321310</v>
      </c>
      <c r="AG50" s="18"/>
    </row>
    <row r="51" s="13" customFormat="1" spans="1:33">
      <c r="A51" s="13" t="s">
        <v>202</v>
      </c>
      <c r="B51" s="13">
        <v>200</v>
      </c>
      <c r="C51" s="13">
        <v>246</v>
      </c>
      <c r="D51" s="13">
        <v>101</v>
      </c>
      <c r="E51" s="13">
        <v>598343.48</v>
      </c>
      <c r="F51" s="13" t="s">
        <v>203</v>
      </c>
      <c r="G51" s="21" t="s">
        <v>255</v>
      </c>
      <c r="H51" s="21">
        <v>2</v>
      </c>
      <c r="I51" s="22">
        <v>43268</v>
      </c>
      <c r="J51" s="21" t="s">
        <v>203</v>
      </c>
      <c r="K51" s="22">
        <v>43271</v>
      </c>
      <c r="L51" s="21">
        <v>3</v>
      </c>
      <c r="M51" s="21">
        <v>1</v>
      </c>
      <c r="N51" s="21" t="s">
        <v>48</v>
      </c>
      <c r="O51" s="21" t="s">
        <v>203</v>
      </c>
      <c r="P51" s="21" t="s">
        <v>202</v>
      </c>
      <c r="Q51" s="21" t="s">
        <v>203</v>
      </c>
      <c r="R51" s="21" t="s">
        <v>19</v>
      </c>
      <c r="S51" s="21" t="s">
        <v>203</v>
      </c>
      <c r="T51" s="21">
        <v>3150</v>
      </c>
      <c r="U51" s="21">
        <v>6754.47</v>
      </c>
      <c r="V51" s="21">
        <f t="shared" si="0"/>
        <v>7950.01119</v>
      </c>
      <c r="W51" s="21">
        <f t="shared" si="1"/>
        <v>6</v>
      </c>
      <c r="X51" s="21">
        <f t="shared" si="2"/>
        <v>1500</v>
      </c>
      <c r="Y51" s="21">
        <f t="shared" si="3"/>
        <v>9450.01119</v>
      </c>
      <c r="Z51" s="25">
        <v>9450</v>
      </c>
      <c r="AA51" s="21">
        <v>5172378</v>
      </c>
      <c r="AB51" s="21">
        <v>1318343</v>
      </c>
      <c r="AG51" s="18"/>
    </row>
    <row r="52" s="13" customFormat="1" spans="1:33">
      <c r="A52" s="13" t="s">
        <v>202</v>
      </c>
      <c r="B52" s="13">
        <v>200</v>
      </c>
      <c r="C52" s="13">
        <v>246</v>
      </c>
      <c r="D52" s="13">
        <v>101</v>
      </c>
      <c r="E52" s="13">
        <v>598343.48</v>
      </c>
      <c r="F52" s="13" t="s">
        <v>203</v>
      </c>
      <c r="G52" s="21" t="s">
        <v>256</v>
      </c>
      <c r="H52" s="21">
        <v>2</v>
      </c>
      <c r="I52" s="22">
        <v>43268</v>
      </c>
      <c r="J52" s="21" t="s">
        <v>203</v>
      </c>
      <c r="K52" s="22">
        <v>43272</v>
      </c>
      <c r="L52" s="21">
        <v>4</v>
      </c>
      <c r="M52" s="21">
        <v>1</v>
      </c>
      <c r="N52" s="21" t="s">
        <v>44</v>
      </c>
      <c r="O52" s="21" t="s">
        <v>203</v>
      </c>
      <c r="P52" s="21" t="s">
        <v>202</v>
      </c>
      <c r="Q52" s="21" t="s">
        <v>203</v>
      </c>
      <c r="R52" s="21" t="s">
        <v>19</v>
      </c>
      <c r="S52" s="21" t="s">
        <v>203</v>
      </c>
      <c r="T52" s="21">
        <v>3150</v>
      </c>
      <c r="U52" s="21">
        <v>9005.96</v>
      </c>
      <c r="V52" s="21">
        <f t="shared" si="0"/>
        <v>10600.01492</v>
      </c>
      <c r="W52" s="21">
        <f t="shared" si="1"/>
        <v>8</v>
      </c>
      <c r="X52" s="21">
        <f t="shared" si="2"/>
        <v>2000</v>
      </c>
      <c r="Y52" s="21">
        <f t="shared" si="3"/>
        <v>12600.01492</v>
      </c>
      <c r="Z52" s="25">
        <v>12600</v>
      </c>
      <c r="AA52" s="21">
        <v>4470883</v>
      </c>
      <c r="AB52" s="21">
        <v>1314038</v>
      </c>
      <c r="AG52" s="18"/>
    </row>
    <row r="53" s="13" customFormat="1" spans="1:33">
      <c r="A53" s="13" t="s">
        <v>202</v>
      </c>
      <c r="B53" s="13">
        <v>200</v>
      </c>
      <c r="C53" s="13">
        <v>246</v>
      </c>
      <c r="D53" s="13">
        <v>101</v>
      </c>
      <c r="E53" s="13">
        <v>598343.48</v>
      </c>
      <c r="F53" s="13" t="s">
        <v>203</v>
      </c>
      <c r="G53" s="21" t="s">
        <v>257</v>
      </c>
      <c r="H53" s="21">
        <v>2</v>
      </c>
      <c r="I53" s="22">
        <v>43268</v>
      </c>
      <c r="J53" s="21" t="s">
        <v>203</v>
      </c>
      <c r="K53" s="22">
        <v>43270</v>
      </c>
      <c r="L53" s="21">
        <v>2</v>
      </c>
      <c r="M53" s="21">
        <v>1</v>
      </c>
      <c r="N53" s="21" t="s">
        <v>44</v>
      </c>
      <c r="O53" s="21" t="s">
        <v>203</v>
      </c>
      <c r="P53" s="21" t="s">
        <v>202</v>
      </c>
      <c r="Q53" s="21" t="s">
        <v>203</v>
      </c>
      <c r="R53" s="21" t="s">
        <v>19</v>
      </c>
      <c r="S53" s="21" t="s">
        <v>203</v>
      </c>
      <c r="T53" s="21">
        <v>3150</v>
      </c>
      <c r="U53" s="21">
        <v>4502.98</v>
      </c>
      <c r="V53" s="21">
        <f t="shared" si="0"/>
        <v>5300.00746</v>
      </c>
      <c r="W53" s="21">
        <f t="shared" si="1"/>
        <v>4</v>
      </c>
      <c r="X53" s="21">
        <f t="shared" si="2"/>
        <v>1000</v>
      </c>
      <c r="Y53" s="21">
        <f t="shared" si="3"/>
        <v>6300.00746</v>
      </c>
      <c r="Z53" s="25">
        <v>6300</v>
      </c>
      <c r="AA53" s="21">
        <v>3206625</v>
      </c>
      <c r="AB53" s="21">
        <v>1306484</v>
      </c>
      <c r="AG53" s="18"/>
    </row>
    <row r="54" s="13" customFormat="1" spans="1:33">
      <c r="A54" s="13" t="s">
        <v>202</v>
      </c>
      <c r="B54" s="13">
        <v>200</v>
      </c>
      <c r="C54" s="13">
        <v>246</v>
      </c>
      <c r="D54" s="13">
        <v>101</v>
      </c>
      <c r="E54" s="13">
        <v>598343.48</v>
      </c>
      <c r="F54" s="13" t="s">
        <v>203</v>
      </c>
      <c r="G54" s="21" t="s">
        <v>258</v>
      </c>
      <c r="H54" s="21">
        <v>2</v>
      </c>
      <c r="I54" s="22">
        <v>43268</v>
      </c>
      <c r="J54" s="21" t="s">
        <v>203</v>
      </c>
      <c r="K54" s="22">
        <v>43271</v>
      </c>
      <c r="L54" s="21">
        <v>3</v>
      </c>
      <c r="M54" s="21">
        <v>1</v>
      </c>
      <c r="N54" s="21" t="s">
        <v>48</v>
      </c>
      <c r="O54" s="21" t="s">
        <v>203</v>
      </c>
      <c r="P54" s="21" t="s">
        <v>202</v>
      </c>
      <c r="Q54" s="21" t="s">
        <v>203</v>
      </c>
      <c r="R54" s="21" t="s">
        <v>19</v>
      </c>
      <c r="S54" s="21" t="s">
        <v>203</v>
      </c>
      <c r="T54" s="21">
        <v>3150</v>
      </c>
      <c r="U54" s="21">
        <v>6754.47</v>
      </c>
      <c r="V54" s="21">
        <f t="shared" si="0"/>
        <v>7950.01119</v>
      </c>
      <c r="W54" s="21">
        <f t="shared" si="1"/>
        <v>6</v>
      </c>
      <c r="X54" s="21">
        <f t="shared" si="2"/>
        <v>1500</v>
      </c>
      <c r="Y54" s="21">
        <f t="shared" si="3"/>
        <v>9450.01119</v>
      </c>
      <c r="Z54" s="25">
        <v>9450</v>
      </c>
      <c r="AA54" s="21">
        <v>5172378</v>
      </c>
      <c r="AB54" s="21">
        <v>1318343</v>
      </c>
      <c r="AG54" s="18"/>
    </row>
    <row r="55" s="13" customFormat="1" spans="1:33">
      <c r="A55" s="13" t="s">
        <v>202</v>
      </c>
      <c r="B55" s="13">
        <v>200</v>
      </c>
      <c r="C55" s="13">
        <v>246</v>
      </c>
      <c r="D55" s="13">
        <v>101</v>
      </c>
      <c r="E55" s="13">
        <v>598343.48</v>
      </c>
      <c r="F55" s="13" t="s">
        <v>203</v>
      </c>
      <c r="G55" s="21" t="s">
        <v>259</v>
      </c>
      <c r="H55" s="21">
        <v>2</v>
      </c>
      <c r="I55" s="22">
        <v>43268</v>
      </c>
      <c r="J55" s="21" t="s">
        <v>203</v>
      </c>
      <c r="K55" s="22">
        <v>43271</v>
      </c>
      <c r="L55" s="21">
        <v>3</v>
      </c>
      <c r="M55" s="21">
        <v>1</v>
      </c>
      <c r="N55" s="21" t="s">
        <v>48</v>
      </c>
      <c r="O55" s="21" t="s">
        <v>203</v>
      </c>
      <c r="P55" s="21" t="s">
        <v>202</v>
      </c>
      <c r="Q55" s="21" t="s">
        <v>203</v>
      </c>
      <c r="R55" s="21" t="s">
        <v>19</v>
      </c>
      <c r="S55" s="21" t="s">
        <v>203</v>
      </c>
      <c r="T55" s="21">
        <v>3150</v>
      </c>
      <c r="U55" s="21">
        <v>6754.47</v>
      </c>
      <c r="V55" s="21">
        <f t="shared" si="0"/>
        <v>7950.01119</v>
      </c>
      <c r="W55" s="21">
        <f t="shared" si="1"/>
        <v>6</v>
      </c>
      <c r="X55" s="21">
        <f t="shared" si="2"/>
        <v>1500</v>
      </c>
      <c r="Y55" s="21">
        <f t="shared" si="3"/>
        <v>9450.01119</v>
      </c>
      <c r="Z55" s="25">
        <v>9450</v>
      </c>
      <c r="AA55" s="21">
        <v>5172378</v>
      </c>
      <c r="AB55" s="21">
        <v>1318343</v>
      </c>
      <c r="AG55" s="18"/>
    </row>
    <row r="56" s="13" customFormat="1" ht="14.25" customHeight="1" spans="1:33">
      <c r="A56" s="13" t="s">
        <v>202</v>
      </c>
      <c r="B56" s="13">
        <v>200</v>
      </c>
      <c r="C56" s="13">
        <v>246</v>
      </c>
      <c r="D56" s="13">
        <v>101</v>
      </c>
      <c r="E56" s="13">
        <v>598343.48</v>
      </c>
      <c r="F56" s="13" t="s">
        <v>203</v>
      </c>
      <c r="G56" s="21" t="s">
        <v>260</v>
      </c>
      <c r="H56" s="21">
        <v>2</v>
      </c>
      <c r="I56" s="22">
        <v>43268</v>
      </c>
      <c r="J56" s="21" t="s">
        <v>203</v>
      </c>
      <c r="K56" s="22">
        <v>43272</v>
      </c>
      <c r="L56" s="21">
        <v>4</v>
      </c>
      <c r="M56" s="21">
        <v>1</v>
      </c>
      <c r="N56" s="21" t="s">
        <v>48</v>
      </c>
      <c r="O56" s="21" t="s">
        <v>203</v>
      </c>
      <c r="P56" s="21" t="s">
        <v>202</v>
      </c>
      <c r="Q56" s="21" t="s">
        <v>203</v>
      </c>
      <c r="R56" s="21" t="s">
        <v>19</v>
      </c>
      <c r="S56" s="21" t="s">
        <v>203</v>
      </c>
      <c r="T56" s="21">
        <v>3150</v>
      </c>
      <c r="U56" s="21">
        <v>9005.96</v>
      </c>
      <c r="V56" s="21">
        <f t="shared" si="0"/>
        <v>10600.01492</v>
      </c>
      <c r="W56" s="21">
        <f t="shared" si="1"/>
        <v>8</v>
      </c>
      <c r="X56" s="21">
        <f t="shared" si="2"/>
        <v>2000</v>
      </c>
      <c r="Y56" s="21">
        <f t="shared" si="3"/>
        <v>12600.01492</v>
      </c>
      <c r="Z56" s="25">
        <v>12600</v>
      </c>
      <c r="AA56" s="21">
        <v>2606707</v>
      </c>
      <c r="AB56" s="21">
        <v>1303203</v>
      </c>
      <c r="AG56" s="18"/>
    </row>
    <row r="57" s="13" customFormat="1" spans="1:33">
      <c r="A57" s="13" t="s">
        <v>202</v>
      </c>
      <c r="B57" s="13">
        <v>200</v>
      </c>
      <c r="C57" s="13">
        <v>246</v>
      </c>
      <c r="D57" s="13">
        <v>101</v>
      </c>
      <c r="E57" s="13">
        <v>598343.48</v>
      </c>
      <c r="F57" s="13" t="s">
        <v>203</v>
      </c>
      <c r="G57" s="21" t="s">
        <v>261</v>
      </c>
      <c r="H57" s="21">
        <v>2</v>
      </c>
      <c r="I57" s="22">
        <v>43269</v>
      </c>
      <c r="J57" s="21" t="s">
        <v>203</v>
      </c>
      <c r="K57" s="22">
        <v>43271</v>
      </c>
      <c r="L57" s="21">
        <v>2</v>
      </c>
      <c r="M57" s="21">
        <v>1</v>
      </c>
      <c r="N57" s="21" t="s">
        <v>48</v>
      </c>
      <c r="O57" s="21" t="s">
        <v>203</v>
      </c>
      <c r="P57" s="21" t="s">
        <v>202</v>
      </c>
      <c r="Q57" s="21" t="s">
        <v>203</v>
      </c>
      <c r="R57" s="21" t="s">
        <v>19</v>
      </c>
      <c r="S57" s="21" t="s">
        <v>203</v>
      </c>
      <c r="T57" s="21">
        <v>3150</v>
      </c>
      <c r="U57" s="21">
        <v>4502.98</v>
      </c>
      <c r="V57" s="21">
        <f t="shared" si="0"/>
        <v>5300.00746</v>
      </c>
      <c r="W57" s="21">
        <f t="shared" si="1"/>
        <v>4</v>
      </c>
      <c r="X57" s="21">
        <f t="shared" si="2"/>
        <v>1000</v>
      </c>
      <c r="Y57" s="21">
        <f t="shared" si="3"/>
        <v>6300.00746</v>
      </c>
      <c r="Z57" s="25">
        <v>6300</v>
      </c>
      <c r="AA57" s="21">
        <v>4900114</v>
      </c>
      <c r="AB57" s="21">
        <v>1316574</v>
      </c>
      <c r="AG57" s="18"/>
    </row>
    <row r="58" s="13" customFormat="1" spans="1:33">
      <c r="A58" s="13" t="s">
        <v>202</v>
      </c>
      <c r="B58" s="13">
        <v>200</v>
      </c>
      <c r="C58" s="13">
        <v>246</v>
      </c>
      <c r="D58" s="13">
        <v>101</v>
      </c>
      <c r="E58" s="13">
        <v>598343.48</v>
      </c>
      <c r="F58" s="13" t="s">
        <v>203</v>
      </c>
      <c r="G58" s="21" t="s">
        <v>262</v>
      </c>
      <c r="H58" s="21">
        <v>2</v>
      </c>
      <c r="I58" s="22">
        <v>43269</v>
      </c>
      <c r="J58" s="21" t="s">
        <v>203</v>
      </c>
      <c r="K58" s="22">
        <v>43270</v>
      </c>
      <c r="L58" s="21">
        <v>1</v>
      </c>
      <c r="M58" s="21">
        <v>1</v>
      </c>
      <c r="N58" s="21" t="s">
        <v>48</v>
      </c>
      <c r="O58" s="21" t="s">
        <v>203</v>
      </c>
      <c r="P58" s="21" t="s">
        <v>202</v>
      </c>
      <c r="Q58" s="21" t="s">
        <v>203</v>
      </c>
      <c r="R58" s="21" t="s">
        <v>19</v>
      </c>
      <c r="S58" s="21" t="s">
        <v>203</v>
      </c>
      <c r="T58" s="21">
        <v>3150</v>
      </c>
      <c r="U58" s="21">
        <v>2251.49</v>
      </c>
      <c r="V58" s="21">
        <f t="shared" si="0"/>
        <v>2650.00373</v>
      </c>
      <c r="W58" s="21">
        <f t="shared" si="1"/>
        <v>2</v>
      </c>
      <c r="X58" s="21">
        <f t="shared" si="2"/>
        <v>500</v>
      </c>
      <c r="Y58" s="21">
        <f t="shared" si="3"/>
        <v>3150.00373</v>
      </c>
      <c r="Z58" s="25">
        <v>3150</v>
      </c>
      <c r="AA58" s="21">
        <v>2784196</v>
      </c>
      <c r="AB58" s="21">
        <v>1304190</v>
      </c>
      <c r="AG58" s="18"/>
    </row>
    <row r="59" s="13" customFormat="1" spans="1:33">
      <c r="A59" s="13" t="s">
        <v>202</v>
      </c>
      <c r="B59" s="13">
        <v>200</v>
      </c>
      <c r="C59" s="13">
        <v>246</v>
      </c>
      <c r="D59" s="13">
        <v>101</v>
      </c>
      <c r="E59" s="13">
        <v>598343.48</v>
      </c>
      <c r="F59" s="13" t="s">
        <v>203</v>
      </c>
      <c r="G59" s="21" t="s">
        <v>263</v>
      </c>
      <c r="H59" s="21">
        <v>2</v>
      </c>
      <c r="I59" s="22">
        <v>43270</v>
      </c>
      <c r="J59" s="21" t="s">
        <v>203</v>
      </c>
      <c r="K59" s="22">
        <v>43274</v>
      </c>
      <c r="L59" s="21">
        <v>4</v>
      </c>
      <c r="M59" s="21">
        <v>1</v>
      </c>
      <c r="N59" s="21" t="s">
        <v>44</v>
      </c>
      <c r="O59" s="21" t="s">
        <v>203</v>
      </c>
      <c r="P59" s="21" t="s">
        <v>202</v>
      </c>
      <c r="Q59" s="21" t="s">
        <v>203</v>
      </c>
      <c r="R59" s="21" t="s">
        <v>19</v>
      </c>
      <c r="S59" s="21" t="s">
        <v>203</v>
      </c>
      <c r="T59" s="21">
        <v>3450</v>
      </c>
      <c r="U59" s="21">
        <v>9260.84</v>
      </c>
      <c r="V59" s="21">
        <f t="shared" si="0"/>
        <v>10900.00868</v>
      </c>
      <c r="W59" s="21">
        <f t="shared" si="1"/>
        <v>8</v>
      </c>
      <c r="X59" s="21">
        <f t="shared" si="2"/>
        <v>2000</v>
      </c>
      <c r="Y59" s="21">
        <f t="shared" si="3"/>
        <v>12900.00868</v>
      </c>
      <c r="Z59" s="25">
        <v>12900</v>
      </c>
      <c r="AA59" s="21">
        <v>1457180</v>
      </c>
      <c r="AB59" s="21">
        <v>1297547</v>
      </c>
      <c r="AG59" s="18"/>
    </row>
    <row r="60" s="13" customFormat="1" spans="1:33">
      <c r="A60" s="13" t="s">
        <v>202</v>
      </c>
      <c r="B60" s="13">
        <v>200</v>
      </c>
      <c r="C60" s="13">
        <v>246</v>
      </c>
      <c r="D60" s="13">
        <v>101</v>
      </c>
      <c r="E60" s="13">
        <v>598343.48</v>
      </c>
      <c r="F60" s="13" t="s">
        <v>203</v>
      </c>
      <c r="G60" s="21" t="s">
        <v>264</v>
      </c>
      <c r="H60" s="21">
        <v>2</v>
      </c>
      <c r="I60" s="22">
        <v>43270</v>
      </c>
      <c r="J60" s="21" t="s">
        <v>203</v>
      </c>
      <c r="K60" s="22">
        <v>43273</v>
      </c>
      <c r="L60" s="21">
        <v>3</v>
      </c>
      <c r="M60" s="21">
        <v>1</v>
      </c>
      <c r="N60" s="21" t="s">
        <v>48</v>
      </c>
      <c r="O60" s="21" t="s">
        <v>203</v>
      </c>
      <c r="P60" s="21" t="s">
        <v>202</v>
      </c>
      <c r="Q60" s="21" t="s">
        <v>203</v>
      </c>
      <c r="R60" s="21" t="s">
        <v>19</v>
      </c>
      <c r="S60" s="21" t="s">
        <v>203</v>
      </c>
      <c r="T60" s="21">
        <v>3150</v>
      </c>
      <c r="U60" s="21">
        <v>6754.47</v>
      </c>
      <c r="V60" s="21">
        <f t="shared" si="0"/>
        <v>7950.01119</v>
      </c>
      <c r="W60" s="21">
        <f t="shared" si="1"/>
        <v>6</v>
      </c>
      <c r="X60" s="21">
        <f t="shared" si="2"/>
        <v>1500</v>
      </c>
      <c r="Y60" s="21">
        <f t="shared" si="3"/>
        <v>9450.01119</v>
      </c>
      <c r="Z60" s="25">
        <v>9450</v>
      </c>
      <c r="AA60" s="21">
        <v>4153281</v>
      </c>
      <c r="AB60" s="21">
        <v>1311790</v>
      </c>
      <c r="AG60" s="18"/>
    </row>
    <row r="61" s="13" customFormat="1" spans="1:33">
      <c r="A61" s="13" t="s">
        <v>202</v>
      </c>
      <c r="B61" s="13">
        <v>200</v>
      </c>
      <c r="C61" s="13">
        <v>246</v>
      </c>
      <c r="D61" s="13">
        <v>101</v>
      </c>
      <c r="E61" s="13">
        <v>598343.48</v>
      </c>
      <c r="F61" s="13" t="s">
        <v>203</v>
      </c>
      <c r="G61" s="21" t="s">
        <v>265</v>
      </c>
      <c r="H61" s="21">
        <v>3</v>
      </c>
      <c r="I61" s="22">
        <v>43271</v>
      </c>
      <c r="J61" s="21" t="s">
        <v>203</v>
      </c>
      <c r="K61" s="22">
        <v>43273</v>
      </c>
      <c r="L61" s="21">
        <v>2</v>
      </c>
      <c r="M61" s="21">
        <v>1</v>
      </c>
      <c r="N61" s="21" t="s">
        <v>44</v>
      </c>
      <c r="O61" s="21" t="s">
        <v>203</v>
      </c>
      <c r="P61" s="21" t="s">
        <v>202</v>
      </c>
      <c r="Q61" s="21" t="s">
        <v>203</v>
      </c>
      <c r="R61" s="21" t="s">
        <v>19</v>
      </c>
      <c r="S61" s="21" t="s">
        <v>203</v>
      </c>
      <c r="T61" s="21">
        <v>3150</v>
      </c>
      <c r="U61" s="21">
        <v>4078.16</v>
      </c>
      <c r="V61" s="21">
        <f t="shared" si="0"/>
        <v>4799.99432</v>
      </c>
      <c r="W61" s="21">
        <f t="shared" si="1"/>
        <v>6</v>
      </c>
      <c r="X61" s="21">
        <f t="shared" si="2"/>
        <v>1500</v>
      </c>
      <c r="Y61" s="21">
        <f t="shared" si="3"/>
        <v>6299.99432</v>
      </c>
      <c r="Z61" s="25">
        <v>6300</v>
      </c>
      <c r="AA61" s="21">
        <v>5522059</v>
      </c>
      <c r="AB61" s="21">
        <v>1320634</v>
      </c>
      <c r="AG61" s="18"/>
    </row>
    <row r="62" s="13" customFormat="1" spans="1:33">
      <c r="A62" s="13" t="s">
        <v>202</v>
      </c>
      <c r="B62" s="13">
        <v>200</v>
      </c>
      <c r="C62" s="13">
        <v>246</v>
      </c>
      <c r="D62" s="13">
        <v>101</v>
      </c>
      <c r="E62" s="13">
        <v>598343.48</v>
      </c>
      <c r="F62" s="13" t="s">
        <v>203</v>
      </c>
      <c r="G62" s="21" t="s">
        <v>266</v>
      </c>
      <c r="H62" s="21">
        <v>2</v>
      </c>
      <c r="I62" s="22">
        <v>43271</v>
      </c>
      <c r="J62" s="21" t="s">
        <v>203</v>
      </c>
      <c r="K62" s="22">
        <v>43273</v>
      </c>
      <c r="L62" s="21">
        <v>2</v>
      </c>
      <c r="M62" s="21">
        <v>1</v>
      </c>
      <c r="N62" s="21" t="s">
        <v>44</v>
      </c>
      <c r="O62" s="21" t="s">
        <v>203</v>
      </c>
      <c r="P62" s="21" t="s">
        <v>202</v>
      </c>
      <c r="Q62" s="21" t="s">
        <v>203</v>
      </c>
      <c r="R62" s="21" t="s">
        <v>19</v>
      </c>
      <c r="S62" s="21" t="s">
        <v>203</v>
      </c>
      <c r="T62" s="21">
        <v>3150</v>
      </c>
      <c r="U62" s="21">
        <v>4502.98</v>
      </c>
      <c r="V62" s="21">
        <f t="shared" si="0"/>
        <v>5300.00746</v>
      </c>
      <c r="W62" s="21">
        <f t="shared" si="1"/>
        <v>4</v>
      </c>
      <c r="X62" s="21">
        <f t="shared" si="2"/>
        <v>1000</v>
      </c>
      <c r="Y62" s="21">
        <f t="shared" si="3"/>
        <v>6300.00746</v>
      </c>
      <c r="Z62" s="25">
        <v>6300</v>
      </c>
      <c r="AA62" s="21">
        <v>4806914</v>
      </c>
      <c r="AB62" s="21">
        <v>1315772</v>
      </c>
      <c r="AG62" s="18"/>
    </row>
    <row r="63" s="13" customFormat="1" spans="1:33">
      <c r="A63" s="13" t="s">
        <v>202</v>
      </c>
      <c r="B63" s="13">
        <v>200</v>
      </c>
      <c r="C63" s="13">
        <v>246</v>
      </c>
      <c r="D63" s="13">
        <v>101</v>
      </c>
      <c r="E63" s="13">
        <v>598343.48</v>
      </c>
      <c r="F63" s="13" t="s">
        <v>203</v>
      </c>
      <c r="G63" s="21" t="s">
        <v>267</v>
      </c>
      <c r="H63" s="21">
        <v>1</v>
      </c>
      <c r="I63" s="22">
        <v>43271</v>
      </c>
      <c r="J63" s="21" t="s">
        <v>203</v>
      </c>
      <c r="K63" s="22">
        <v>43273</v>
      </c>
      <c r="L63" s="21">
        <v>2</v>
      </c>
      <c r="M63" s="21">
        <v>1</v>
      </c>
      <c r="N63" s="21" t="s">
        <v>48</v>
      </c>
      <c r="O63" s="21" t="s">
        <v>203</v>
      </c>
      <c r="P63" s="21" t="s">
        <v>202</v>
      </c>
      <c r="Q63" s="21" t="s">
        <v>203</v>
      </c>
      <c r="R63" s="21" t="s">
        <v>19</v>
      </c>
      <c r="S63" s="21" t="s">
        <v>203</v>
      </c>
      <c r="T63" s="21">
        <v>3150</v>
      </c>
      <c r="U63" s="21">
        <v>4927.78</v>
      </c>
      <c r="V63" s="21">
        <f t="shared" si="0"/>
        <v>5799.99706</v>
      </c>
      <c r="W63" s="21">
        <f t="shared" si="1"/>
        <v>2</v>
      </c>
      <c r="X63" s="21">
        <f t="shared" si="2"/>
        <v>500</v>
      </c>
      <c r="Y63" s="21">
        <f t="shared" si="3"/>
        <v>6299.99706</v>
      </c>
      <c r="Z63" s="25">
        <v>6300</v>
      </c>
      <c r="AA63" s="21">
        <v>4810714</v>
      </c>
      <c r="AB63" s="21">
        <v>1315799</v>
      </c>
      <c r="AG63" s="18"/>
    </row>
    <row r="64" s="13" customFormat="1" spans="1:33">
      <c r="A64" s="13" t="s">
        <v>202</v>
      </c>
      <c r="B64" s="13">
        <v>200</v>
      </c>
      <c r="C64" s="13">
        <v>246</v>
      </c>
      <c r="D64" s="13">
        <v>101</v>
      </c>
      <c r="E64" s="13">
        <v>598343.48</v>
      </c>
      <c r="F64" s="13" t="s">
        <v>203</v>
      </c>
      <c r="G64" s="21" t="s">
        <v>268</v>
      </c>
      <c r="H64" s="21">
        <v>2</v>
      </c>
      <c r="I64" s="22">
        <v>43272</v>
      </c>
      <c r="J64" s="21" t="s">
        <v>203</v>
      </c>
      <c r="K64" s="22">
        <v>43273</v>
      </c>
      <c r="L64" s="21">
        <v>1</v>
      </c>
      <c r="M64" s="21">
        <v>1</v>
      </c>
      <c r="N64" s="21" t="s">
        <v>48</v>
      </c>
      <c r="O64" s="21" t="s">
        <v>203</v>
      </c>
      <c r="P64" s="21" t="s">
        <v>202</v>
      </c>
      <c r="Q64" s="21" t="s">
        <v>203</v>
      </c>
      <c r="R64" s="21" t="s">
        <v>19</v>
      </c>
      <c r="S64" s="21" t="s">
        <v>203</v>
      </c>
      <c r="T64" s="21">
        <v>3150</v>
      </c>
      <c r="U64" s="21">
        <v>2251.49</v>
      </c>
      <c r="V64" s="21">
        <f t="shared" si="0"/>
        <v>2650.00373</v>
      </c>
      <c r="W64" s="21">
        <f t="shared" si="1"/>
        <v>2</v>
      </c>
      <c r="X64" s="21">
        <f t="shared" si="2"/>
        <v>500</v>
      </c>
      <c r="Y64" s="21">
        <f t="shared" si="3"/>
        <v>3150.00373</v>
      </c>
      <c r="Z64" s="25">
        <v>3150</v>
      </c>
      <c r="AA64" s="21">
        <v>3598429</v>
      </c>
      <c r="AB64" s="21">
        <v>1308576</v>
      </c>
      <c r="AG64" s="18"/>
    </row>
    <row r="65" s="13" customFormat="1" spans="1:33">
      <c r="A65" s="13" t="s">
        <v>202</v>
      </c>
      <c r="B65" s="13">
        <v>200</v>
      </c>
      <c r="C65" s="13">
        <v>246</v>
      </c>
      <c r="D65" s="13">
        <v>101</v>
      </c>
      <c r="E65" s="13">
        <v>598343.48</v>
      </c>
      <c r="F65" s="13" t="s">
        <v>203</v>
      </c>
      <c r="G65" s="21" t="s">
        <v>269</v>
      </c>
      <c r="H65" s="21">
        <v>2</v>
      </c>
      <c r="I65" s="22">
        <v>43272</v>
      </c>
      <c r="J65" s="21" t="s">
        <v>203</v>
      </c>
      <c r="K65" s="22">
        <v>43273</v>
      </c>
      <c r="L65" s="21">
        <v>1</v>
      </c>
      <c r="M65" s="21">
        <v>1</v>
      </c>
      <c r="N65" s="21" t="s">
        <v>48</v>
      </c>
      <c r="O65" s="21" t="s">
        <v>203</v>
      </c>
      <c r="P65" s="21" t="s">
        <v>202</v>
      </c>
      <c r="Q65" s="21" t="s">
        <v>203</v>
      </c>
      <c r="R65" s="21" t="s">
        <v>19</v>
      </c>
      <c r="S65" s="21" t="s">
        <v>203</v>
      </c>
      <c r="T65" s="21">
        <v>3150</v>
      </c>
      <c r="U65" s="21">
        <v>2251.49</v>
      </c>
      <c r="V65" s="21">
        <f t="shared" si="0"/>
        <v>2650.00373</v>
      </c>
      <c r="W65" s="21">
        <f t="shared" si="1"/>
        <v>2</v>
      </c>
      <c r="X65" s="21">
        <f t="shared" si="2"/>
        <v>500</v>
      </c>
      <c r="Y65" s="21">
        <f t="shared" si="3"/>
        <v>3150.00373</v>
      </c>
      <c r="Z65" s="25">
        <v>3150</v>
      </c>
      <c r="AA65" s="21">
        <v>3598429</v>
      </c>
      <c r="AB65" s="21">
        <v>1308576</v>
      </c>
      <c r="AG65" s="18"/>
    </row>
    <row r="66" s="13" customFormat="1" spans="1:33">
      <c r="A66" s="13" t="s">
        <v>202</v>
      </c>
      <c r="B66" s="13">
        <v>200</v>
      </c>
      <c r="C66" s="13">
        <v>246</v>
      </c>
      <c r="D66" s="13">
        <v>101</v>
      </c>
      <c r="E66" s="13">
        <v>598343.48</v>
      </c>
      <c r="F66" s="13" t="s">
        <v>203</v>
      </c>
      <c r="G66" s="21" t="s">
        <v>270</v>
      </c>
      <c r="H66" s="21">
        <v>2</v>
      </c>
      <c r="I66" s="22">
        <v>43272</v>
      </c>
      <c r="J66" s="21" t="s">
        <v>203</v>
      </c>
      <c r="K66" s="22">
        <v>43274</v>
      </c>
      <c r="L66" s="21">
        <v>2</v>
      </c>
      <c r="M66" s="21">
        <v>1</v>
      </c>
      <c r="N66" s="21" t="s">
        <v>48</v>
      </c>
      <c r="O66" s="21" t="s">
        <v>203</v>
      </c>
      <c r="P66" s="21" t="s">
        <v>202</v>
      </c>
      <c r="Q66" s="21" t="s">
        <v>203</v>
      </c>
      <c r="R66" s="21" t="s">
        <v>19</v>
      </c>
      <c r="S66" s="21" t="s">
        <v>203</v>
      </c>
      <c r="T66" s="21">
        <v>3450</v>
      </c>
      <c r="U66" s="21">
        <v>4757.86</v>
      </c>
      <c r="V66" s="21">
        <f t="shared" ref="V66:V109" si="4">U66*1.177</f>
        <v>5600.00122</v>
      </c>
      <c r="W66" s="21">
        <f t="shared" ref="W66:W109" si="5">H66*L66</f>
        <v>4</v>
      </c>
      <c r="X66" s="21">
        <f t="shared" ref="X66:X109" si="6">W66*250</f>
        <v>1000</v>
      </c>
      <c r="Y66" s="21">
        <f t="shared" ref="Y66:Y109" si="7">X66+V66</f>
        <v>6600.00122</v>
      </c>
      <c r="Z66" s="25">
        <v>6600</v>
      </c>
      <c r="AA66" s="21">
        <v>5862020</v>
      </c>
      <c r="AB66" s="21">
        <v>1322860</v>
      </c>
      <c r="AG66" s="18"/>
    </row>
    <row r="67" s="13" customFormat="1" spans="1:33">
      <c r="A67" s="13" t="s">
        <v>202</v>
      </c>
      <c r="B67" s="13">
        <v>200</v>
      </c>
      <c r="C67" s="13">
        <v>246</v>
      </c>
      <c r="D67" s="13">
        <v>101</v>
      </c>
      <c r="E67" s="13">
        <v>598343.48</v>
      </c>
      <c r="F67" s="13" t="s">
        <v>203</v>
      </c>
      <c r="G67" s="21" t="s">
        <v>271</v>
      </c>
      <c r="H67" s="21">
        <v>2</v>
      </c>
      <c r="I67" s="22">
        <v>43272</v>
      </c>
      <c r="J67" s="21" t="s">
        <v>203</v>
      </c>
      <c r="K67" s="22">
        <v>43273</v>
      </c>
      <c r="L67" s="21">
        <v>1</v>
      </c>
      <c r="M67" s="21">
        <v>1</v>
      </c>
      <c r="N67" s="21" t="s">
        <v>44</v>
      </c>
      <c r="O67" s="21" t="s">
        <v>203</v>
      </c>
      <c r="P67" s="21" t="s">
        <v>202</v>
      </c>
      <c r="Q67" s="21" t="s">
        <v>203</v>
      </c>
      <c r="R67" s="21" t="s">
        <v>19</v>
      </c>
      <c r="S67" s="21" t="s">
        <v>203</v>
      </c>
      <c r="T67" s="21">
        <v>3150</v>
      </c>
      <c r="U67" s="21">
        <v>2251.49</v>
      </c>
      <c r="V67" s="21">
        <f t="shared" si="4"/>
        <v>2650.00373</v>
      </c>
      <c r="W67" s="21">
        <f t="shared" si="5"/>
        <v>2</v>
      </c>
      <c r="X67" s="21">
        <f t="shared" si="6"/>
        <v>500</v>
      </c>
      <c r="Y67" s="21">
        <f t="shared" si="7"/>
        <v>3150.00373</v>
      </c>
      <c r="Z67" s="25">
        <v>3150</v>
      </c>
      <c r="AA67" s="21">
        <v>3598429</v>
      </c>
      <c r="AB67" s="21">
        <v>1308576</v>
      </c>
      <c r="AG67" s="18"/>
    </row>
    <row r="68" s="13" customFormat="1" spans="1:33">
      <c r="A68" s="13" t="s">
        <v>202</v>
      </c>
      <c r="B68" s="13">
        <v>200</v>
      </c>
      <c r="C68" s="13">
        <v>246</v>
      </c>
      <c r="D68" s="13">
        <v>101</v>
      </c>
      <c r="E68" s="13">
        <v>598343.48</v>
      </c>
      <c r="F68" s="13" t="s">
        <v>203</v>
      </c>
      <c r="G68" s="21" t="s">
        <v>272</v>
      </c>
      <c r="H68" s="21">
        <v>2</v>
      </c>
      <c r="I68" s="22">
        <v>43272</v>
      </c>
      <c r="J68" s="21" t="s">
        <v>203</v>
      </c>
      <c r="K68" s="22">
        <v>43273</v>
      </c>
      <c r="L68" s="21">
        <v>1</v>
      </c>
      <c r="M68" s="21">
        <v>1</v>
      </c>
      <c r="N68" s="21" t="s">
        <v>44</v>
      </c>
      <c r="O68" s="21" t="s">
        <v>203</v>
      </c>
      <c r="P68" s="21" t="s">
        <v>202</v>
      </c>
      <c r="Q68" s="21" t="s">
        <v>203</v>
      </c>
      <c r="R68" s="21" t="s">
        <v>19</v>
      </c>
      <c r="S68" s="21" t="s">
        <v>203</v>
      </c>
      <c r="T68" s="21">
        <v>3150</v>
      </c>
      <c r="U68" s="21">
        <v>2251.49</v>
      </c>
      <c r="V68" s="21">
        <f t="shared" si="4"/>
        <v>2650.00373</v>
      </c>
      <c r="W68" s="21">
        <f t="shared" si="5"/>
        <v>2</v>
      </c>
      <c r="X68" s="21">
        <f t="shared" si="6"/>
        <v>500</v>
      </c>
      <c r="Y68" s="21">
        <f t="shared" si="7"/>
        <v>3150.00373</v>
      </c>
      <c r="Z68" s="25">
        <v>3150</v>
      </c>
      <c r="AA68" s="21">
        <v>3598429</v>
      </c>
      <c r="AB68" s="21">
        <v>1308576</v>
      </c>
      <c r="AG68" s="18"/>
    </row>
    <row r="69" s="13" customFormat="1" spans="1:33">
      <c r="A69" s="13" t="s">
        <v>202</v>
      </c>
      <c r="B69" s="13">
        <v>200</v>
      </c>
      <c r="C69" s="13">
        <v>246</v>
      </c>
      <c r="D69" s="13">
        <v>101</v>
      </c>
      <c r="E69" s="13">
        <v>598343.48</v>
      </c>
      <c r="F69" s="13" t="s">
        <v>203</v>
      </c>
      <c r="G69" s="21" t="s">
        <v>273</v>
      </c>
      <c r="H69" s="21">
        <v>2</v>
      </c>
      <c r="I69" s="22">
        <v>43272</v>
      </c>
      <c r="J69" s="21" t="s">
        <v>203</v>
      </c>
      <c r="K69" s="22">
        <v>43273</v>
      </c>
      <c r="L69" s="21">
        <v>1</v>
      </c>
      <c r="M69" s="21">
        <v>1</v>
      </c>
      <c r="N69" s="21" t="s">
        <v>48</v>
      </c>
      <c r="O69" s="21" t="s">
        <v>203</v>
      </c>
      <c r="P69" s="21" t="s">
        <v>202</v>
      </c>
      <c r="Q69" s="21" t="s">
        <v>203</v>
      </c>
      <c r="R69" s="21" t="s">
        <v>19</v>
      </c>
      <c r="S69" s="21" t="s">
        <v>203</v>
      </c>
      <c r="T69" s="21">
        <v>3150</v>
      </c>
      <c r="U69" s="21">
        <v>2251.49</v>
      </c>
      <c r="V69" s="21">
        <f t="shared" si="4"/>
        <v>2650.00373</v>
      </c>
      <c r="W69" s="21">
        <f t="shared" si="5"/>
        <v>2</v>
      </c>
      <c r="X69" s="21">
        <f t="shared" si="6"/>
        <v>500</v>
      </c>
      <c r="Y69" s="21">
        <f t="shared" si="7"/>
        <v>3150.00373</v>
      </c>
      <c r="Z69" s="25">
        <v>3150</v>
      </c>
      <c r="AA69" s="21">
        <v>5854136</v>
      </c>
      <c r="AB69" s="21">
        <v>1322689</v>
      </c>
      <c r="AG69" s="18"/>
    </row>
    <row r="70" s="13" customFormat="1" spans="1:33">
      <c r="A70" s="13" t="s">
        <v>202</v>
      </c>
      <c r="B70" s="13">
        <v>200</v>
      </c>
      <c r="C70" s="13">
        <v>246</v>
      </c>
      <c r="D70" s="13">
        <v>101</v>
      </c>
      <c r="E70" s="13">
        <v>598343.48</v>
      </c>
      <c r="F70" s="13" t="s">
        <v>203</v>
      </c>
      <c r="G70" s="21" t="s">
        <v>274</v>
      </c>
      <c r="H70" s="21">
        <v>2</v>
      </c>
      <c r="I70" s="22">
        <v>43273</v>
      </c>
      <c r="J70" s="21" t="s">
        <v>203</v>
      </c>
      <c r="K70" s="22">
        <v>43275</v>
      </c>
      <c r="L70" s="21">
        <v>2</v>
      </c>
      <c r="M70" s="21">
        <v>1</v>
      </c>
      <c r="N70" s="21" t="s">
        <v>48</v>
      </c>
      <c r="O70" s="21" t="s">
        <v>203</v>
      </c>
      <c r="P70" s="21" t="s">
        <v>202</v>
      </c>
      <c r="Q70" s="21" t="s">
        <v>203</v>
      </c>
      <c r="R70" s="21" t="s">
        <v>19</v>
      </c>
      <c r="S70" s="21" t="s">
        <v>203</v>
      </c>
      <c r="T70" s="21">
        <v>3450</v>
      </c>
      <c r="U70" s="21">
        <v>5012.74</v>
      </c>
      <c r="V70" s="21">
        <f t="shared" si="4"/>
        <v>5899.99498</v>
      </c>
      <c r="W70" s="21">
        <f t="shared" si="5"/>
        <v>4</v>
      </c>
      <c r="X70" s="21">
        <f t="shared" si="6"/>
        <v>1000</v>
      </c>
      <c r="Y70" s="21">
        <f t="shared" si="7"/>
        <v>6899.99498</v>
      </c>
      <c r="Z70" s="25">
        <v>6900</v>
      </c>
      <c r="AA70" s="21">
        <v>6215066</v>
      </c>
      <c r="AB70" s="21">
        <v>1324493</v>
      </c>
      <c r="AG70" s="18"/>
    </row>
    <row r="71" s="13" customFormat="1" spans="1:33">
      <c r="A71" s="13" t="s">
        <v>202</v>
      </c>
      <c r="B71" s="13">
        <v>200</v>
      </c>
      <c r="C71" s="13">
        <v>246</v>
      </c>
      <c r="D71" s="13">
        <v>101</v>
      </c>
      <c r="E71" s="13">
        <v>598343.48</v>
      </c>
      <c r="F71" s="13" t="s">
        <v>203</v>
      </c>
      <c r="G71" s="21" t="s">
        <v>275</v>
      </c>
      <c r="H71" s="21">
        <v>2</v>
      </c>
      <c r="I71" s="22">
        <v>43274</v>
      </c>
      <c r="J71" s="21" t="s">
        <v>203</v>
      </c>
      <c r="K71" s="22">
        <v>43278</v>
      </c>
      <c r="L71" s="21">
        <v>4</v>
      </c>
      <c r="M71" s="21">
        <v>1</v>
      </c>
      <c r="N71" s="21" t="s">
        <v>44</v>
      </c>
      <c r="O71" s="21" t="s">
        <v>203</v>
      </c>
      <c r="P71" s="21" t="s">
        <v>202</v>
      </c>
      <c r="Q71" s="21" t="s">
        <v>203</v>
      </c>
      <c r="R71" s="21" t="s">
        <v>19</v>
      </c>
      <c r="S71" s="21" t="s">
        <v>203</v>
      </c>
      <c r="T71" s="21">
        <v>3150</v>
      </c>
      <c r="U71" s="21">
        <v>9260.84</v>
      </c>
      <c r="V71" s="21">
        <f t="shared" si="4"/>
        <v>10900.00868</v>
      </c>
      <c r="W71" s="21">
        <f t="shared" si="5"/>
        <v>8</v>
      </c>
      <c r="X71" s="21">
        <f t="shared" si="6"/>
        <v>2000</v>
      </c>
      <c r="Y71" s="21">
        <f t="shared" si="7"/>
        <v>12900.00868</v>
      </c>
      <c r="Z71" s="25">
        <v>12900</v>
      </c>
      <c r="AA71" s="21">
        <v>4825475</v>
      </c>
      <c r="AB71" s="21">
        <v>1316247</v>
      </c>
      <c r="AG71" s="18"/>
    </row>
    <row r="72" s="13" customFormat="1" spans="1:33">
      <c r="A72" s="13" t="s">
        <v>202</v>
      </c>
      <c r="B72" s="13">
        <v>200</v>
      </c>
      <c r="C72" s="13">
        <v>246</v>
      </c>
      <c r="D72" s="13">
        <v>101</v>
      </c>
      <c r="E72" s="13">
        <v>598343.48</v>
      </c>
      <c r="F72" s="13" t="s">
        <v>203</v>
      </c>
      <c r="G72" s="21" t="s">
        <v>276</v>
      </c>
      <c r="H72" s="21">
        <v>2</v>
      </c>
      <c r="I72" s="22">
        <v>43274</v>
      </c>
      <c r="J72" s="21" t="s">
        <v>203</v>
      </c>
      <c r="K72" s="22">
        <v>43278</v>
      </c>
      <c r="L72" s="21">
        <v>4</v>
      </c>
      <c r="M72" s="21">
        <v>1</v>
      </c>
      <c r="N72" s="21" t="s">
        <v>48</v>
      </c>
      <c r="O72" s="21" t="s">
        <v>203</v>
      </c>
      <c r="P72" s="21" t="s">
        <v>202</v>
      </c>
      <c r="Q72" s="21" t="s">
        <v>203</v>
      </c>
      <c r="R72" s="21" t="s">
        <v>19</v>
      </c>
      <c r="S72" s="21" t="s">
        <v>203</v>
      </c>
      <c r="T72" s="21">
        <v>3150</v>
      </c>
      <c r="U72" s="21">
        <v>9260.84</v>
      </c>
      <c r="V72" s="21">
        <f t="shared" si="4"/>
        <v>10900.00868</v>
      </c>
      <c r="W72" s="21">
        <f t="shared" si="5"/>
        <v>8</v>
      </c>
      <c r="X72" s="21">
        <f t="shared" si="6"/>
        <v>2000</v>
      </c>
      <c r="Y72" s="21">
        <f t="shared" si="7"/>
        <v>12900.00868</v>
      </c>
      <c r="Z72" s="25">
        <v>12900</v>
      </c>
      <c r="AA72" s="21">
        <v>4825395</v>
      </c>
      <c r="AB72" s="21">
        <v>1316246</v>
      </c>
      <c r="AG72" s="18"/>
    </row>
    <row r="73" s="13" customFormat="1" spans="1:33">
      <c r="A73" s="13" t="s">
        <v>202</v>
      </c>
      <c r="B73" s="13">
        <v>200</v>
      </c>
      <c r="C73" s="13">
        <v>246</v>
      </c>
      <c r="D73" s="13">
        <v>101</v>
      </c>
      <c r="E73" s="13">
        <v>598343.48</v>
      </c>
      <c r="F73" s="13" t="s">
        <v>203</v>
      </c>
      <c r="G73" s="21" t="s">
        <v>277</v>
      </c>
      <c r="H73" s="21">
        <v>2</v>
      </c>
      <c r="I73" s="22">
        <v>43274</v>
      </c>
      <c r="J73" s="21" t="s">
        <v>203</v>
      </c>
      <c r="K73" s="22">
        <v>43276</v>
      </c>
      <c r="L73" s="21">
        <v>2</v>
      </c>
      <c r="M73" s="21">
        <v>1</v>
      </c>
      <c r="N73" s="21" t="s">
        <v>44</v>
      </c>
      <c r="O73" s="21" t="s">
        <v>203</v>
      </c>
      <c r="P73" s="21" t="s">
        <v>202</v>
      </c>
      <c r="Q73" s="21" t="s">
        <v>203</v>
      </c>
      <c r="R73" s="21" t="s">
        <v>19</v>
      </c>
      <c r="S73" s="21" t="s">
        <v>203</v>
      </c>
      <c r="T73" s="21">
        <v>3150</v>
      </c>
      <c r="U73" s="21">
        <v>4757.86</v>
      </c>
      <c r="V73" s="21">
        <f t="shared" si="4"/>
        <v>5600.00122</v>
      </c>
      <c r="W73" s="21">
        <f t="shared" si="5"/>
        <v>4</v>
      </c>
      <c r="X73" s="21">
        <f t="shared" si="6"/>
        <v>1000</v>
      </c>
      <c r="Y73" s="21">
        <f t="shared" si="7"/>
        <v>6600.00122</v>
      </c>
      <c r="Z73" s="25">
        <v>6600</v>
      </c>
      <c r="AA73" s="21">
        <v>4303017</v>
      </c>
      <c r="AB73" s="21">
        <v>1312603</v>
      </c>
      <c r="AG73" s="18"/>
    </row>
    <row r="74" s="13" customFormat="1" spans="1:33">
      <c r="A74" s="13" t="s">
        <v>202</v>
      </c>
      <c r="B74" s="13">
        <v>200</v>
      </c>
      <c r="C74" s="13">
        <v>246</v>
      </c>
      <c r="D74" s="13">
        <v>101</v>
      </c>
      <c r="E74" s="13">
        <v>598343.48</v>
      </c>
      <c r="F74" s="13" t="s">
        <v>203</v>
      </c>
      <c r="G74" s="21" t="s">
        <v>278</v>
      </c>
      <c r="H74" s="21">
        <v>2</v>
      </c>
      <c r="I74" s="22">
        <v>43274</v>
      </c>
      <c r="J74" s="21" t="s">
        <v>203</v>
      </c>
      <c r="K74" s="22">
        <v>43276</v>
      </c>
      <c r="L74" s="21">
        <v>2</v>
      </c>
      <c r="M74" s="21">
        <v>1</v>
      </c>
      <c r="N74" s="21" t="s">
        <v>44</v>
      </c>
      <c r="O74" s="21" t="s">
        <v>203</v>
      </c>
      <c r="P74" s="21" t="s">
        <v>202</v>
      </c>
      <c r="Q74" s="21" t="s">
        <v>203</v>
      </c>
      <c r="R74" s="21" t="s">
        <v>19</v>
      </c>
      <c r="S74" s="21" t="s">
        <v>203</v>
      </c>
      <c r="T74" s="21">
        <v>3150</v>
      </c>
      <c r="U74" s="21">
        <v>4757.86</v>
      </c>
      <c r="V74" s="21">
        <f t="shared" si="4"/>
        <v>5600.00122</v>
      </c>
      <c r="W74" s="21">
        <f t="shared" si="5"/>
        <v>4</v>
      </c>
      <c r="X74" s="21">
        <f t="shared" si="6"/>
        <v>1000</v>
      </c>
      <c r="Y74" s="21">
        <f t="shared" si="7"/>
        <v>6600.00122</v>
      </c>
      <c r="Z74" s="25">
        <v>6600</v>
      </c>
      <c r="AA74" s="21">
        <v>4303017</v>
      </c>
      <c r="AB74" s="21">
        <v>1312603</v>
      </c>
      <c r="AG74" s="18"/>
    </row>
    <row r="75" s="13" customFormat="1" spans="1:33">
      <c r="A75" s="13" t="s">
        <v>202</v>
      </c>
      <c r="B75" s="13">
        <v>200</v>
      </c>
      <c r="C75" s="13">
        <v>246</v>
      </c>
      <c r="D75" s="13">
        <v>101</v>
      </c>
      <c r="E75" s="13">
        <v>598343.48</v>
      </c>
      <c r="F75" s="13" t="s">
        <v>203</v>
      </c>
      <c r="G75" s="21" t="s">
        <v>279</v>
      </c>
      <c r="H75" s="21">
        <v>2</v>
      </c>
      <c r="I75" s="22">
        <v>43274</v>
      </c>
      <c r="J75" s="21" t="s">
        <v>203</v>
      </c>
      <c r="K75" s="22">
        <v>43276</v>
      </c>
      <c r="L75" s="21">
        <v>2</v>
      </c>
      <c r="M75" s="21">
        <v>1</v>
      </c>
      <c r="N75" s="21" t="s">
        <v>44</v>
      </c>
      <c r="O75" s="21" t="s">
        <v>203</v>
      </c>
      <c r="P75" s="21" t="s">
        <v>202</v>
      </c>
      <c r="Q75" s="21" t="s">
        <v>203</v>
      </c>
      <c r="R75" s="21" t="s">
        <v>19</v>
      </c>
      <c r="S75" s="21" t="s">
        <v>203</v>
      </c>
      <c r="T75" s="21">
        <v>3150</v>
      </c>
      <c r="U75" s="21">
        <v>4757.86</v>
      </c>
      <c r="V75" s="21">
        <f t="shared" si="4"/>
        <v>5600.00122</v>
      </c>
      <c r="W75" s="21">
        <f t="shared" si="5"/>
        <v>4</v>
      </c>
      <c r="X75" s="21">
        <f t="shared" si="6"/>
        <v>1000</v>
      </c>
      <c r="Y75" s="21">
        <f t="shared" si="7"/>
        <v>6600.00122</v>
      </c>
      <c r="Z75" s="25">
        <v>6600</v>
      </c>
      <c r="AA75" s="21">
        <v>5604055</v>
      </c>
      <c r="AB75" s="21">
        <v>1320988</v>
      </c>
      <c r="AG75" s="18"/>
    </row>
    <row r="76" s="13" customFormat="1" spans="1:33">
      <c r="A76" s="13" t="s">
        <v>202</v>
      </c>
      <c r="B76" s="13">
        <v>200</v>
      </c>
      <c r="C76" s="13">
        <v>246</v>
      </c>
      <c r="D76" s="13">
        <v>101</v>
      </c>
      <c r="E76" s="13">
        <v>598343.48</v>
      </c>
      <c r="F76" s="13" t="s">
        <v>203</v>
      </c>
      <c r="G76" s="21" t="s">
        <v>280</v>
      </c>
      <c r="H76" s="21">
        <v>2</v>
      </c>
      <c r="I76" s="22">
        <v>43274</v>
      </c>
      <c r="J76" s="21" t="s">
        <v>203</v>
      </c>
      <c r="K76" s="22">
        <v>43278</v>
      </c>
      <c r="L76" s="21">
        <v>4</v>
      </c>
      <c r="M76" s="21">
        <v>1</v>
      </c>
      <c r="N76" s="21" t="s">
        <v>44</v>
      </c>
      <c r="O76" s="21" t="s">
        <v>203</v>
      </c>
      <c r="P76" s="21" t="s">
        <v>202</v>
      </c>
      <c r="Q76" s="21" t="s">
        <v>203</v>
      </c>
      <c r="R76" s="21" t="s">
        <v>19</v>
      </c>
      <c r="S76" s="21" t="s">
        <v>203</v>
      </c>
      <c r="T76" s="21">
        <v>3150</v>
      </c>
      <c r="U76" s="21">
        <v>9260.84</v>
      </c>
      <c r="V76" s="21">
        <f t="shared" si="4"/>
        <v>10900.00868</v>
      </c>
      <c r="W76" s="21">
        <f t="shared" si="5"/>
        <v>8</v>
      </c>
      <c r="X76" s="21">
        <f t="shared" si="6"/>
        <v>2000</v>
      </c>
      <c r="Y76" s="21">
        <f t="shared" si="7"/>
        <v>12900.00868</v>
      </c>
      <c r="Z76" s="25">
        <v>12900</v>
      </c>
      <c r="AA76" s="21">
        <v>4825598</v>
      </c>
      <c r="AB76" s="21">
        <v>1316249</v>
      </c>
      <c r="AG76" s="18"/>
    </row>
    <row r="77" s="13" customFormat="1" spans="1:33">
      <c r="A77" s="13" t="s">
        <v>202</v>
      </c>
      <c r="B77" s="13">
        <v>200</v>
      </c>
      <c r="C77" s="13">
        <v>246</v>
      </c>
      <c r="D77" s="13">
        <v>101</v>
      </c>
      <c r="E77" s="13">
        <v>598343.48</v>
      </c>
      <c r="F77" s="13" t="s">
        <v>203</v>
      </c>
      <c r="G77" s="21" t="s">
        <v>281</v>
      </c>
      <c r="H77" s="21">
        <v>2</v>
      </c>
      <c r="I77" s="22">
        <v>43274</v>
      </c>
      <c r="J77" s="21" t="s">
        <v>203</v>
      </c>
      <c r="K77" s="22">
        <v>43278</v>
      </c>
      <c r="L77" s="21">
        <v>4</v>
      </c>
      <c r="M77" s="21">
        <v>1</v>
      </c>
      <c r="N77" s="21" t="s">
        <v>48</v>
      </c>
      <c r="O77" s="21" t="s">
        <v>203</v>
      </c>
      <c r="P77" s="21" t="s">
        <v>202</v>
      </c>
      <c r="Q77" s="21" t="s">
        <v>203</v>
      </c>
      <c r="R77" s="21" t="s">
        <v>19</v>
      </c>
      <c r="S77" s="21" t="s">
        <v>203</v>
      </c>
      <c r="T77" s="21">
        <v>3150</v>
      </c>
      <c r="U77" s="21">
        <v>9260.84</v>
      </c>
      <c r="V77" s="21">
        <f t="shared" si="4"/>
        <v>10900.00868</v>
      </c>
      <c r="W77" s="21">
        <f t="shared" si="5"/>
        <v>8</v>
      </c>
      <c r="X77" s="21">
        <f t="shared" si="6"/>
        <v>2000</v>
      </c>
      <c r="Y77" s="21">
        <f t="shared" si="7"/>
        <v>12900.00868</v>
      </c>
      <c r="Z77" s="25">
        <v>12900</v>
      </c>
      <c r="AA77" s="21">
        <v>4825546</v>
      </c>
      <c r="AB77" s="21">
        <v>1316248</v>
      </c>
      <c r="AG77" s="18"/>
    </row>
    <row r="78" s="13" customFormat="1" spans="1:33">
      <c r="A78" s="13" t="s">
        <v>202</v>
      </c>
      <c r="B78" s="13">
        <v>200</v>
      </c>
      <c r="C78" s="13">
        <v>246</v>
      </c>
      <c r="D78" s="13">
        <v>101</v>
      </c>
      <c r="E78" s="13">
        <v>598343.48</v>
      </c>
      <c r="F78" s="13" t="s">
        <v>203</v>
      </c>
      <c r="G78" s="21" t="s">
        <v>282</v>
      </c>
      <c r="H78" s="21">
        <v>2</v>
      </c>
      <c r="I78" s="22">
        <v>43275</v>
      </c>
      <c r="J78" s="21" t="s">
        <v>203</v>
      </c>
      <c r="K78" s="22">
        <v>43278</v>
      </c>
      <c r="L78" s="21">
        <v>3</v>
      </c>
      <c r="M78" s="21">
        <v>1</v>
      </c>
      <c r="N78" s="21" t="s">
        <v>48</v>
      </c>
      <c r="O78" s="21" t="s">
        <v>203</v>
      </c>
      <c r="P78" s="21" t="s">
        <v>202</v>
      </c>
      <c r="Q78" s="21" t="s">
        <v>203</v>
      </c>
      <c r="R78" s="21" t="s">
        <v>19</v>
      </c>
      <c r="S78" s="21" t="s">
        <v>203</v>
      </c>
      <c r="T78" s="21">
        <v>3150</v>
      </c>
      <c r="U78" s="21">
        <v>7009.35</v>
      </c>
      <c r="V78" s="21">
        <f t="shared" si="4"/>
        <v>8250.00495</v>
      </c>
      <c r="W78" s="21">
        <f t="shared" si="5"/>
        <v>6</v>
      </c>
      <c r="X78" s="21">
        <f t="shared" si="6"/>
        <v>1500</v>
      </c>
      <c r="Y78" s="21">
        <f t="shared" si="7"/>
        <v>9750.00495</v>
      </c>
      <c r="Z78" s="25">
        <v>3150</v>
      </c>
      <c r="AA78" s="21">
        <v>1460261</v>
      </c>
      <c r="AB78" s="21">
        <v>1320210</v>
      </c>
      <c r="AG78" s="18"/>
    </row>
    <row r="79" s="13" customFormat="1" spans="1:33">
      <c r="A79" s="13" t="s">
        <v>202</v>
      </c>
      <c r="B79" s="13">
        <v>200</v>
      </c>
      <c r="C79" s="13">
        <v>246</v>
      </c>
      <c r="D79" s="13">
        <v>101</v>
      </c>
      <c r="E79" s="13">
        <v>598343.48</v>
      </c>
      <c r="F79" s="13" t="s">
        <v>203</v>
      </c>
      <c r="G79" s="21" t="s">
        <v>283</v>
      </c>
      <c r="H79" s="21">
        <v>2</v>
      </c>
      <c r="I79" s="22">
        <v>43275</v>
      </c>
      <c r="J79" s="21" t="s">
        <v>203</v>
      </c>
      <c r="K79" s="22">
        <v>43278</v>
      </c>
      <c r="L79" s="21">
        <v>3</v>
      </c>
      <c r="M79" s="21">
        <v>1</v>
      </c>
      <c r="N79" s="21" t="s">
        <v>48</v>
      </c>
      <c r="O79" s="21" t="s">
        <v>203</v>
      </c>
      <c r="P79" s="21" t="s">
        <v>202</v>
      </c>
      <c r="Q79" s="21" t="s">
        <v>203</v>
      </c>
      <c r="R79" s="21" t="s">
        <v>19</v>
      </c>
      <c r="S79" s="21" t="s">
        <v>203</v>
      </c>
      <c r="T79" s="21">
        <v>3150</v>
      </c>
      <c r="U79" s="21">
        <v>7009.35</v>
      </c>
      <c r="V79" s="21">
        <f t="shared" si="4"/>
        <v>8250.00495</v>
      </c>
      <c r="W79" s="21">
        <f t="shared" si="5"/>
        <v>6</v>
      </c>
      <c r="X79" s="21">
        <f t="shared" si="6"/>
        <v>1500</v>
      </c>
      <c r="Y79" s="21">
        <f t="shared" si="7"/>
        <v>9750.00495</v>
      </c>
      <c r="Z79" s="25">
        <v>3150</v>
      </c>
      <c r="AA79" s="21">
        <v>1460261</v>
      </c>
      <c r="AB79" s="21">
        <v>1320210</v>
      </c>
      <c r="AG79" s="18"/>
    </row>
    <row r="80" s="13" customFormat="1" spans="1:33">
      <c r="A80" s="13" t="s">
        <v>202</v>
      </c>
      <c r="B80" s="13">
        <v>200</v>
      </c>
      <c r="C80" s="13">
        <v>246</v>
      </c>
      <c r="D80" s="13">
        <v>101</v>
      </c>
      <c r="E80" s="13">
        <v>598343.48</v>
      </c>
      <c r="F80" s="13" t="s">
        <v>203</v>
      </c>
      <c r="G80" s="21" t="s">
        <v>284</v>
      </c>
      <c r="H80" s="21">
        <v>2</v>
      </c>
      <c r="I80" s="22">
        <v>43275</v>
      </c>
      <c r="J80" s="21" t="s">
        <v>203</v>
      </c>
      <c r="K80" s="22">
        <v>43278</v>
      </c>
      <c r="L80" s="21">
        <v>3</v>
      </c>
      <c r="M80" s="21">
        <v>1</v>
      </c>
      <c r="N80" s="21" t="s">
        <v>48</v>
      </c>
      <c r="O80" s="21" t="s">
        <v>203</v>
      </c>
      <c r="P80" s="21" t="s">
        <v>202</v>
      </c>
      <c r="Q80" s="21" t="s">
        <v>203</v>
      </c>
      <c r="R80" s="21" t="s">
        <v>19</v>
      </c>
      <c r="S80" s="21" t="s">
        <v>203</v>
      </c>
      <c r="T80" s="21">
        <v>3150</v>
      </c>
      <c r="U80" s="21">
        <v>7009.35</v>
      </c>
      <c r="V80" s="21">
        <f t="shared" si="4"/>
        <v>8250.00495</v>
      </c>
      <c r="W80" s="21">
        <f t="shared" si="5"/>
        <v>6</v>
      </c>
      <c r="X80" s="21">
        <f t="shared" si="6"/>
        <v>1500</v>
      </c>
      <c r="Y80" s="21">
        <f t="shared" si="7"/>
        <v>9750.00495</v>
      </c>
      <c r="Z80" s="25">
        <v>3150</v>
      </c>
      <c r="AA80" s="21">
        <v>1460261</v>
      </c>
      <c r="AB80" s="21">
        <v>1320210</v>
      </c>
      <c r="AG80" s="18"/>
    </row>
    <row r="81" s="13" customFormat="1" spans="1:33">
      <c r="A81" s="13" t="s">
        <v>202</v>
      </c>
      <c r="B81" s="13">
        <v>200</v>
      </c>
      <c r="C81" s="13">
        <v>246</v>
      </c>
      <c r="D81" s="13">
        <v>101</v>
      </c>
      <c r="E81" s="13">
        <v>598343.48</v>
      </c>
      <c r="F81" s="13" t="s">
        <v>203</v>
      </c>
      <c r="G81" s="21" t="s">
        <v>285</v>
      </c>
      <c r="H81" s="21">
        <v>2</v>
      </c>
      <c r="I81" s="22">
        <v>43275</v>
      </c>
      <c r="J81" s="21" t="s">
        <v>203</v>
      </c>
      <c r="K81" s="22">
        <v>43276</v>
      </c>
      <c r="L81" s="21">
        <v>1</v>
      </c>
      <c r="M81" s="21">
        <v>1</v>
      </c>
      <c r="N81" s="21" t="s">
        <v>44</v>
      </c>
      <c r="O81" s="21" t="s">
        <v>203</v>
      </c>
      <c r="P81" s="21" t="s">
        <v>202</v>
      </c>
      <c r="Q81" s="21" t="s">
        <v>203</v>
      </c>
      <c r="R81" s="21" t="s">
        <v>19</v>
      </c>
      <c r="S81" s="21" t="s">
        <v>203</v>
      </c>
      <c r="T81" s="21">
        <v>3150</v>
      </c>
      <c r="U81" s="21">
        <v>2251.49</v>
      </c>
      <c r="V81" s="21">
        <f t="shared" si="4"/>
        <v>2650.00373</v>
      </c>
      <c r="W81" s="21">
        <f t="shared" si="5"/>
        <v>2</v>
      </c>
      <c r="X81" s="21">
        <f t="shared" si="6"/>
        <v>500</v>
      </c>
      <c r="Y81" s="21">
        <f t="shared" si="7"/>
        <v>3150.00373</v>
      </c>
      <c r="Z81" s="25">
        <v>3150</v>
      </c>
      <c r="AA81" s="21">
        <v>6231175</v>
      </c>
      <c r="AB81" s="21">
        <v>1324684</v>
      </c>
      <c r="AG81" s="18"/>
    </row>
    <row r="82" s="13" customFormat="1" spans="1:33">
      <c r="A82" s="13" t="s">
        <v>202</v>
      </c>
      <c r="B82" s="13">
        <v>14</v>
      </c>
      <c r="C82" s="13">
        <v>13</v>
      </c>
      <c r="D82" s="13">
        <v>7</v>
      </c>
      <c r="E82" s="13">
        <v>27145.27</v>
      </c>
      <c r="F82" s="13" t="s">
        <v>203</v>
      </c>
      <c r="G82" s="21" t="s">
        <v>286</v>
      </c>
      <c r="H82" s="21">
        <v>2</v>
      </c>
      <c r="I82" s="22">
        <v>43276</v>
      </c>
      <c r="J82" s="21" t="s">
        <v>203</v>
      </c>
      <c r="K82" s="22">
        <v>43278</v>
      </c>
      <c r="L82" s="21">
        <v>2</v>
      </c>
      <c r="M82" s="21">
        <v>1</v>
      </c>
      <c r="N82" s="21" t="s">
        <v>44</v>
      </c>
      <c r="O82" s="21" t="s">
        <v>203</v>
      </c>
      <c r="P82" s="21" t="s">
        <v>202</v>
      </c>
      <c r="Q82" s="21" t="s">
        <v>203</v>
      </c>
      <c r="R82" s="21" t="s">
        <v>287</v>
      </c>
      <c r="S82" s="21" t="s">
        <v>203</v>
      </c>
      <c r="T82" s="21">
        <v>2900</v>
      </c>
      <c r="U82" s="21">
        <v>4078.16</v>
      </c>
      <c r="V82" s="21">
        <f t="shared" si="4"/>
        <v>4799.99432</v>
      </c>
      <c r="W82" s="21">
        <f t="shared" si="5"/>
        <v>4</v>
      </c>
      <c r="X82" s="21">
        <f t="shared" si="6"/>
        <v>1000</v>
      </c>
      <c r="Y82" s="21">
        <f t="shared" si="7"/>
        <v>5799.99432</v>
      </c>
      <c r="Z82" s="25">
        <v>5800</v>
      </c>
      <c r="AA82" s="21">
        <v>6394450</v>
      </c>
      <c r="AB82" s="21" t="s">
        <v>288</v>
      </c>
      <c r="AG82" s="18"/>
    </row>
    <row r="83" s="13" customFormat="1" spans="1:33">
      <c r="A83" s="13" t="s">
        <v>202</v>
      </c>
      <c r="B83" s="13">
        <v>200</v>
      </c>
      <c r="C83" s="13">
        <v>246</v>
      </c>
      <c r="D83" s="13">
        <v>101</v>
      </c>
      <c r="E83" s="13">
        <v>598343.48</v>
      </c>
      <c r="F83" s="13" t="s">
        <v>203</v>
      </c>
      <c r="G83" s="21" t="s">
        <v>289</v>
      </c>
      <c r="H83" s="21">
        <v>2</v>
      </c>
      <c r="I83" s="22">
        <v>43277</v>
      </c>
      <c r="J83" s="21" t="s">
        <v>203</v>
      </c>
      <c r="K83" s="22">
        <v>43281</v>
      </c>
      <c r="L83" s="21">
        <v>4</v>
      </c>
      <c r="M83" s="21">
        <v>1</v>
      </c>
      <c r="N83" s="21" t="s">
        <v>44</v>
      </c>
      <c r="O83" s="21" t="s">
        <v>203</v>
      </c>
      <c r="P83" s="21" t="s">
        <v>202</v>
      </c>
      <c r="Q83" s="21" t="s">
        <v>203</v>
      </c>
      <c r="R83" s="21" t="s">
        <v>19</v>
      </c>
      <c r="S83" s="21" t="s">
        <v>203</v>
      </c>
      <c r="T83" s="21">
        <v>3450</v>
      </c>
      <c r="U83" s="21">
        <v>9260.84</v>
      </c>
      <c r="V83" s="21">
        <f t="shared" si="4"/>
        <v>10900.00868</v>
      </c>
      <c r="W83" s="21">
        <f t="shared" si="5"/>
        <v>8</v>
      </c>
      <c r="X83" s="21">
        <f t="shared" si="6"/>
        <v>2000</v>
      </c>
      <c r="Y83" s="21">
        <f t="shared" si="7"/>
        <v>12900.00868</v>
      </c>
      <c r="Z83" s="25">
        <v>12900</v>
      </c>
      <c r="AA83" s="21">
        <v>6040178</v>
      </c>
      <c r="AB83" s="21">
        <v>1323554</v>
      </c>
      <c r="AG83" s="18"/>
    </row>
    <row r="84" s="13" customFormat="1" spans="1:33">
      <c r="A84" s="13" t="s">
        <v>202</v>
      </c>
      <c r="B84" s="13">
        <v>200</v>
      </c>
      <c r="C84" s="13">
        <v>246</v>
      </c>
      <c r="D84" s="13">
        <v>101</v>
      </c>
      <c r="E84" s="13">
        <v>598343.48</v>
      </c>
      <c r="F84" s="13" t="s">
        <v>203</v>
      </c>
      <c r="G84" s="21" t="s">
        <v>290</v>
      </c>
      <c r="H84" s="21">
        <v>2</v>
      </c>
      <c r="I84" s="22">
        <v>43277</v>
      </c>
      <c r="J84" s="21" t="s">
        <v>203</v>
      </c>
      <c r="K84" s="22">
        <v>43279</v>
      </c>
      <c r="L84" s="21">
        <v>2</v>
      </c>
      <c r="M84" s="21">
        <v>1</v>
      </c>
      <c r="N84" s="21" t="s">
        <v>48</v>
      </c>
      <c r="O84" s="21" t="s">
        <v>203</v>
      </c>
      <c r="P84" s="21" t="s">
        <v>202</v>
      </c>
      <c r="Q84" s="21" t="s">
        <v>203</v>
      </c>
      <c r="R84" s="21" t="s">
        <v>19</v>
      </c>
      <c r="S84" s="21" t="s">
        <v>203</v>
      </c>
      <c r="T84" s="21">
        <v>3150</v>
      </c>
      <c r="U84" s="21">
        <v>4502.98</v>
      </c>
      <c r="V84" s="21">
        <f t="shared" si="4"/>
        <v>5300.00746</v>
      </c>
      <c r="W84" s="21">
        <f t="shared" si="5"/>
        <v>4</v>
      </c>
      <c r="X84" s="21">
        <f t="shared" si="6"/>
        <v>1000</v>
      </c>
      <c r="Y84" s="21">
        <f t="shared" si="7"/>
        <v>6300.00746</v>
      </c>
      <c r="Z84" s="25">
        <v>6300</v>
      </c>
      <c r="AA84" s="21">
        <v>5306541</v>
      </c>
      <c r="AB84" s="21">
        <v>1319222</v>
      </c>
      <c r="AG84" s="18"/>
    </row>
    <row r="85" s="13" customFormat="1" spans="1:33">
      <c r="A85" s="13" t="s">
        <v>202</v>
      </c>
      <c r="B85" s="13">
        <v>200</v>
      </c>
      <c r="C85" s="13">
        <v>246</v>
      </c>
      <c r="D85" s="13">
        <v>101</v>
      </c>
      <c r="E85" s="13">
        <v>598343.48</v>
      </c>
      <c r="F85" s="13" t="s">
        <v>203</v>
      </c>
      <c r="G85" s="21" t="s">
        <v>291</v>
      </c>
      <c r="H85" s="21">
        <v>1</v>
      </c>
      <c r="I85" s="22">
        <v>43277</v>
      </c>
      <c r="J85" s="21" t="s">
        <v>203</v>
      </c>
      <c r="K85" s="22">
        <v>43281</v>
      </c>
      <c r="L85" s="21">
        <v>4</v>
      </c>
      <c r="M85" s="21">
        <v>1</v>
      </c>
      <c r="N85" s="21" t="s">
        <v>48</v>
      </c>
      <c r="O85" s="21" t="s">
        <v>203</v>
      </c>
      <c r="P85" s="21" t="s">
        <v>202</v>
      </c>
      <c r="Q85" s="21" t="s">
        <v>203</v>
      </c>
      <c r="R85" s="21" t="s">
        <v>19</v>
      </c>
      <c r="S85" s="21" t="s">
        <v>203</v>
      </c>
      <c r="T85" s="21">
        <v>3450</v>
      </c>
      <c r="U85" s="21">
        <v>10110.45</v>
      </c>
      <c r="V85" s="21">
        <f t="shared" si="4"/>
        <v>11899.99965</v>
      </c>
      <c r="W85" s="21">
        <f t="shared" si="5"/>
        <v>4</v>
      </c>
      <c r="X85" s="21">
        <f t="shared" si="6"/>
        <v>1000</v>
      </c>
      <c r="Y85" s="21">
        <f t="shared" si="7"/>
        <v>12899.99965</v>
      </c>
      <c r="Z85" s="25">
        <v>12900</v>
      </c>
      <c r="AA85" s="21">
        <v>6040748</v>
      </c>
      <c r="AB85" s="21">
        <v>1323554</v>
      </c>
      <c r="AG85" s="18"/>
    </row>
    <row r="86" s="13" customFormat="1" spans="1:33">
      <c r="A86" s="13" t="s">
        <v>202</v>
      </c>
      <c r="B86" s="13">
        <v>200</v>
      </c>
      <c r="C86" s="13">
        <v>246</v>
      </c>
      <c r="D86" s="13">
        <v>101</v>
      </c>
      <c r="E86" s="13">
        <v>598343.48</v>
      </c>
      <c r="F86" s="13" t="s">
        <v>203</v>
      </c>
      <c r="G86" s="21" t="s">
        <v>292</v>
      </c>
      <c r="H86" s="21">
        <v>2</v>
      </c>
      <c r="I86" s="22">
        <v>43277</v>
      </c>
      <c r="J86" s="21" t="s">
        <v>203</v>
      </c>
      <c r="K86" s="22">
        <v>43280</v>
      </c>
      <c r="L86" s="21">
        <v>3</v>
      </c>
      <c r="M86" s="21">
        <v>1</v>
      </c>
      <c r="N86" s="21" t="s">
        <v>42</v>
      </c>
      <c r="O86" s="21" t="s">
        <v>203</v>
      </c>
      <c r="P86" s="21" t="s">
        <v>202</v>
      </c>
      <c r="Q86" s="21" t="s">
        <v>203</v>
      </c>
      <c r="R86" s="21" t="s">
        <v>19</v>
      </c>
      <c r="S86" s="21" t="s">
        <v>203</v>
      </c>
      <c r="T86" s="21">
        <v>4150</v>
      </c>
      <c r="U86" s="21">
        <v>9303.3</v>
      </c>
      <c r="V86" s="21">
        <f t="shared" si="4"/>
        <v>10949.9841</v>
      </c>
      <c r="W86" s="21">
        <f t="shared" si="5"/>
        <v>6</v>
      </c>
      <c r="X86" s="21">
        <f t="shared" si="6"/>
        <v>1500</v>
      </c>
      <c r="Y86" s="21">
        <f t="shared" si="7"/>
        <v>12449.9841</v>
      </c>
      <c r="Z86" s="25">
        <v>12450</v>
      </c>
      <c r="AA86" s="21">
        <v>5193447</v>
      </c>
      <c r="AB86" s="21">
        <v>1318678</v>
      </c>
      <c r="AG86" s="18"/>
    </row>
    <row r="87" s="13" customFormat="1" spans="1:33">
      <c r="A87" s="13" t="s">
        <v>202</v>
      </c>
      <c r="B87" s="13">
        <v>200</v>
      </c>
      <c r="C87" s="13">
        <v>246</v>
      </c>
      <c r="D87" s="13">
        <v>101</v>
      </c>
      <c r="E87" s="13">
        <v>598343.48</v>
      </c>
      <c r="F87" s="13" t="s">
        <v>203</v>
      </c>
      <c r="G87" s="21" t="s">
        <v>293</v>
      </c>
      <c r="H87" s="21">
        <v>2</v>
      </c>
      <c r="I87" s="22">
        <v>43277</v>
      </c>
      <c r="J87" s="21" t="s">
        <v>203</v>
      </c>
      <c r="K87" s="22">
        <v>43281</v>
      </c>
      <c r="L87" s="21">
        <v>4</v>
      </c>
      <c r="M87" s="21">
        <v>1</v>
      </c>
      <c r="N87" s="21" t="s">
        <v>44</v>
      </c>
      <c r="O87" s="21" t="s">
        <v>203</v>
      </c>
      <c r="P87" s="21" t="s">
        <v>202</v>
      </c>
      <c r="Q87" s="21" t="s">
        <v>203</v>
      </c>
      <c r="R87" s="21" t="s">
        <v>19</v>
      </c>
      <c r="S87" s="21" t="s">
        <v>203</v>
      </c>
      <c r="T87" s="21">
        <v>3450</v>
      </c>
      <c r="U87" s="21">
        <v>9260.84</v>
      </c>
      <c r="V87" s="21">
        <f t="shared" si="4"/>
        <v>10900.00868</v>
      </c>
      <c r="W87" s="21">
        <f t="shared" si="5"/>
        <v>8</v>
      </c>
      <c r="X87" s="21">
        <f t="shared" si="6"/>
        <v>2000</v>
      </c>
      <c r="Y87" s="21">
        <f t="shared" si="7"/>
        <v>12900.00868</v>
      </c>
      <c r="Z87" s="25">
        <v>12900</v>
      </c>
      <c r="AA87" s="21">
        <v>6040748</v>
      </c>
      <c r="AB87" s="21">
        <v>1323554</v>
      </c>
      <c r="AG87" s="18"/>
    </row>
    <row r="88" s="13" customFormat="1" spans="1:33">
      <c r="A88" s="13" t="s">
        <v>202</v>
      </c>
      <c r="B88" s="13">
        <v>14</v>
      </c>
      <c r="C88" s="13">
        <v>13</v>
      </c>
      <c r="D88" s="13">
        <v>7</v>
      </c>
      <c r="E88" s="13">
        <v>27145.27</v>
      </c>
      <c r="F88" s="13" t="s">
        <v>203</v>
      </c>
      <c r="G88" s="21" t="s">
        <v>294</v>
      </c>
      <c r="H88" s="21">
        <v>2</v>
      </c>
      <c r="I88" s="22">
        <v>43277</v>
      </c>
      <c r="J88" s="21" t="s">
        <v>203</v>
      </c>
      <c r="K88" s="22">
        <v>43281</v>
      </c>
      <c r="L88" s="21">
        <v>4</v>
      </c>
      <c r="M88" s="21">
        <v>1</v>
      </c>
      <c r="N88" s="21" t="s">
        <v>48</v>
      </c>
      <c r="O88" s="21" t="s">
        <v>203</v>
      </c>
      <c r="P88" s="21" t="s">
        <v>202</v>
      </c>
      <c r="Q88" s="21" t="s">
        <v>203</v>
      </c>
      <c r="R88" s="21" t="s">
        <v>287</v>
      </c>
      <c r="S88" s="21" t="s">
        <v>203</v>
      </c>
      <c r="T88" s="21">
        <v>2900</v>
      </c>
      <c r="U88" s="21">
        <v>8793.55</v>
      </c>
      <c r="V88" s="21">
        <f t="shared" si="4"/>
        <v>10350.00835</v>
      </c>
      <c r="W88" s="21">
        <f t="shared" si="5"/>
        <v>8</v>
      </c>
      <c r="X88" s="21">
        <f t="shared" si="6"/>
        <v>2000</v>
      </c>
      <c r="Y88" s="21">
        <f t="shared" si="7"/>
        <v>12350.00835</v>
      </c>
      <c r="Z88" s="25">
        <v>12350</v>
      </c>
      <c r="AA88" s="21">
        <v>5780287</v>
      </c>
      <c r="AB88" s="21" t="s">
        <v>295</v>
      </c>
      <c r="AG88" s="18"/>
    </row>
    <row r="89" s="13" customFormat="1" spans="1:33">
      <c r="A89" s="13" t="s">
        <v>202</v>
      </c>
      <c r="B89" s="13">
        <v>200</v>
      </c>
      <c r="C89" s="13">
        <v>246</v>
      </c>
      <c r="D89" s="13">
        <v>101</v>
      </c>
      <c r="E89" s="13">
        <v>598343.48</v>
      </c>
      <c r="F89" s="13" t="s">
        <v>203</v>
      </c>
      <c r="G89" s="21" t="s">
        <v>296</v>
      </c>
      <c r="H89" s="21">
        <v>2</v>
      </c>
      <c r="I89" s="22">
        <v>43278</v>
      </c>
      <c r="J89" s="21" t="s">
        <v>203</v>
      </c>
      <c r="K89" s="22">
        <v>43280</v>
      </c>
      <c r="L89" s="21">
        <v>2</v>
      </c>
      <c r="M89" s="21">
        <v>1</v>
      </c>
      <c r="N89" s="21" t="s">
        <v>44</v>
      </c>
      <c r="O89" s="21" t="s">
        <v>203</v>
      </c>
      <c r="P89" s="21" t="s">
        <v>202</v>
      </c>
      <c r="Q89" s="21" t="s">
        <v>203</v>
      </c>
      <c r="R89" s="21" t="s">
        <v>19</v>
      </c>
      <c r="S89" s="21" t="s">
        <v>203</v>
      </c>
      <c r="T89" s="21">
        <v>3150</v>
      </c>
      <c r="U89" s="21">
        <v>4502.98</v>
      </c>
      <c r="V89" s="21">
        <f t="shared" si="4"/>
        <v>5300.00746</v>
      </c>
      <c r="W89" s="21">
        <f t="shared" si="5"/>
        <v>4</v>
      </c>
      <c r="X89" s="21">
        <f t="shared" si="6"/>
        <v>1000</v>
      </c>
      <c r="Y89" s="21">
        <f t="shared" si="7"/>
        <v>6300.00746</v>
      </c>
      <c r="Z89" s="25">
        <v>6300</v>
      </c>
      <c r="AA89" s="21">
        <v>67069611</v>
      </c>
      <c r="AB89" s="21">
        <v>1290491</v>
      </c>
      <c r="AG89" s="18"/>
    </row>
    <row r="90" s="13" customFormat="1" spans="1:33">
      <c r="A90" s="13" t="s">
        <v>202</v>
      </c>
      <c r="B90" s="13">
        <v>200</v>
      </c>
      <c r="C90" s="13">
        <v>246</v>
      </c>
      <c r="D90" s="13">
        <v>101</v>
      </c>
      <c r="E90" s="13">
        <v>598343.48</v>
      </c>
      <c r="F90" s="13" t="s">
        <v>203</v>
      </c>
      <c r="G90" s="21" t="s">
        <v>297</v>
      </c>
      <c r="H90" s="21">
        <v>2</v>
      </c>
      <c r="I90" s="22">
        <v>43279</v>
      </c>
      <c r="J90" s="21" t="s">
        <v>203</v>
      </c>
      <c r="K90" s="22">
        <v>43283</v>
      </c>
      <c r="L90" s="21">
        <v>4</v>
      </c>
      <c r="M90" s="21">
        <v>1</v>
      </c>
      <c r="N90" s="21" t="s">
        <v>44</v>
      </c>
      <c r="O90" s="21" t="s">
        <v>203</v>
      </c>
      <c r="P90" s="21" t="s">
        <v>202</v>
      </c>
      <c r="Q90" s="21" t="s">
        <v>203</v>
      </c>
      <c r="R90" s="21" t="s">
        <v>19</v>
      </c>
      <c r="S90" s="21" t="s">
        <v>203</v>
      </c>
      <c r="T90" s="21">
        <v>3150</v>
      </c>
      <c r="U90" s="21">
        <v>9515.72</v>
      </c>
      <c r="V90" s="21">
        <f t="shared" si="4"/>
        <v>11200.00244</v>
      </c>
      <c r="W90" s="21">
        <f t="shared" si="5"/>
        <v>8</v>
      </c>
      <c r="X90" s="21">
        <f t="shared" si="6"/>
        <v>2000</v>
      </c>
      <c r="Y90" s="21">
        <f t="shared" si="7"/>
        <v>13200.00244</v>
      </c>
      <c r="Z90" s="25">
        <v>13200</v>
      </c>
      <c r="AA90" s="21">
        <v>5265536</v>
      </c>
      <c r="AB90" s="21">
        <v>1319062</v>
      </c>
      <c r="AG90" s="18"/>
    </row>
    <row r="91" s="13" customFormat="1" spans="1:33">
      <c r="A91" s="13" t="s">
        <v>202</v>
      </c>
      <c r="B91" s="13">
        <v>200</v>
      </c>
      <c r="C91" s="13">
        <v>246</v>
      </c>
      <c r="D91" s="13">
        <v>101</v>
      </c>
      <c r="E91" s="13">
        <v>598343.48</v>
      </c>
      <c r="F91" s="13" t="s">
        <v>203</v>
      </c>
      <c r="G91" s="21" t="s">
        <v>298</v>
      </c>
      <c r="H91" s="21">
        <v>2</v>
      </c>
      <c r="I91" s="22">
        <v>43279</v>
      </c>
      <c r="J91" s="21" t="s">
        <v>203</v>
      </c>
      <c r="K91" s="22">
        <v>43281</v>
      </c>
      <c r="L91" s="21">
        <v>2</v>
      </c>
      <c r="M91" s="21">
        <v>1</v>
      </c>
      <c r="N91" s="21" t="s">
        <v>44</v>
      </c>
      <c r="O91" s="21" t="s">
        <v>203</v>
      </c>
      <c r="P91" s="21" t="s">
        <v>202</v>
      </c>
      <c r="Q91" s="21" t="s">
        <v>203</v>
      </c>
      <c r="R91" s="21" t="s">
        <v>19</v>
      </c>
      <c r="S91" s="21" t="s">
        <v>203</v>
      </c>
      <c r="T91" s="21">
        <v>3450</v>
      </c>
      <c r="U91" s="21">
        <v>4757.86</v>
      </c>
      <c r="V91" s="21">
        <f t="shared" si="4"/>
        <v>5600.00122</v>
      </c>
      <c r="W91" s="21">
        <f t="shared" si="5"/>
        <v>4</v>
      </c>
      <c r="X91" s="21">
        <f t="shared" si="6"/>
        <v>1000</v>
      </c>
      <c r="Y91" s="21">
        <f t="shared" si="7"/>
        <v>6600.00122</v>
      </c>
      <c r="Z91" s="25">
        <v>6600</v>
      </c>
      <c r="AA91" s="21">
        <v>3225318</v>
      </c>
      <c r="AB91" s="21">
        <v>1306872</v>
      </c>
      <c r="AG91" s="18"/>
    </row>
    <row r="92" s="13" customFormat="1" spans="1:33">
      <c r="A92" s="13" t="s">
        <v>202</v>
      </c>
      <c r="B92" s="13">
        <v>200</v>
      </c>
      <c r="C92" s="13">
        <v>246</v>
      </c>
      <c r="D92" s="13">
        <v>101</v>
      </c>
      <c r="E92" s="13">
        <v>598343.48</v>
      </c>
      <c r="F92" s="13" t="s">
        <v>203</v>
      </c>
      <c r="G92" s="21" t="s">
        <v>299</v>
      </c>
      <c r="H92" s="21">
        <v>2</v>
      </c>
      <c r="I92" s="22">
        <v>43279</v>
      </c>
      <c r="J92" s="21" t="s">
        <v>203</v>
      </c>
      <c r="K92" s="22">
        <v>43281</v>
      </c>
      <c r="L92" s="21">
        <v>2</v>
      </c>
      <c r="M92" s="21">
        <v>1</v>
      </c>
      <c r="N92" s="21" t="s">
        <v>48</v>
      </c>
      <c r="O92" s="21" t="s">
        <v>203</v>
      </c>
      <c r="P92" s="21" t="s">
        <v>202</v>
      </c>
      <c r="Q92" s="21" t="s">
        <v>203</v>
      </c>
      <c r="R92" s="21" t="s">
        <v>19</v>
      </c>
      <c r="S92" s="21" t="s">
        <v>203</v>
      </c>
      <c r="T92" s="21">
        <v>3450</v>
      </c>
      <c r="U92" s="21">
        <v>4757.86</v>
      </c>
      <c r="V92" s="21">
        <f t="shared" si="4"/>
        <v>5600.00122</v>
      </c>
      <c r="W92" s="21">
        <f t="shared" si="5"/>
        <v>4</v>
      </c>
      <c r="X92" s="21">
        <f t="shared" si="6"/>
        <v>1000</v>
      </c>
      <c r="Y92" s="21">
        <f t="shared" si="7"/>
        <v>6600.00122</v>
      </c>
      <c r="Z92" s="25">
        <v>6600</v>
      </c>
      <c r="AA92" s="21">
        <v>3225073</v>
      </c>
      <c r="AB92" s="21">
        <v>1306871</v>
      </c>
      <c r="AG92" s="18"/>
    </row>
    <row r="93" s="13" customFormat="1" spans="1:33">
      <c r="A93" s="13" t="s">
        <v>202</v>
      </c>
      <c r="B93" s="13">
        <v>14</v>
      </c>
      <c r="C93" s="13">
        <v>13</v>
      </c>
      <c r="D93" s="13">
        <v>7</v>
      </c>
      <c r="E93" s="13">
        <v>27145.27</v>
      </c>
      <c r="F93" s="13" t="s">
        <v>203</v>
      </c>
      <c r="G93" s="21" t="s">
        <v>300</v>
      </c>
      <c r="H93" s="21">
        <v>2</v>
      </c>
      <c r="I93" s="22">
        <v>43279</v>
      </c>
      <c r="J93" s="21" t="s">
        <v>203</v>
      </c>
      <c r="K93" s="22">
        <v>43282</v>
      </c>
      <c r="L93" s="21">
        <v>3</v>
      </c>
      <c r="M93" s="21">
        <v>1</v>
      </c>
      <c r="N93" s="21" t="s">
        <v>44</v>
      </c>
      <c r="O93" s="21" t="s">
        <v>203</v>
      </c>
      <c r="P93" s="21" t="s">
        <v>202</v>
      </c>
      <c r="Q93" s="21" t="s">
        <v>203</v>
      </c>
      <c r="R93" s="21" t="s">
        <v>287</v>
      </c>
      <c r="S93" s="21" t="s">
        <v>203</v>
      </c>
      <c r="T93" s="21">
        <v>2900</v>
      </c>
      <c r="U93" s="21">
        <v>6117.24</v>
      </c>
      <c r="V93" s="21">
        <f t="shared" si="4"/>
        <v>7199.99148</v>
      </c>
      <c r="W93" s="21">
        <f t="shared" si="5"/>
        <v>6</v>
      </c>
      <c r="X93" s="21">
        <f t="shared" si="6"/>
        <v>1500</v>
      </c>
      <c r="Y93" s="21">
        <f t="shared" si="7"/>
        <v>8699.99148</v>
      </c>
      <c r="Z93" s="25">
        <v>8700</v>
      </c>
      <c r="AA93" s="21">
        <v>6675448</v>
      </c>
      <c r="AB93" s="28">
        <v>1327517</v>
      </c>
      <c r="AG93" s="18"/>
    </row>
    <row r="94" s="13" customFormat="1" spans="1:33">
      <c r="A94" s="13" t="s">
        <v>202</v>
      </c>
      <c r="B94" s="13">
        <v>200</v>
      </c>
      <c r="C94" s="13">
        <v>246</v>
      </c>
      <c r="D94" s="13">
        <v>101</v>
      </c>
      <c r="E94" s="13">
        <v>598343.48</v>
      </c>
      <c r="F94" s="13" t="s">
        <v>203</v>
      </c>
      <c r="G94" s="21" t="s">
        <v>301</v>
      </c>
      <c r="H94" s="21">
        <v>1</v>
      </c>
      <c r="I94" s="22">
        <v>43280</v>
      </c>
      <c r="J94" s="21" t="s">
        <v>203</v>
      </c>
      <c r="K94" s="22">
        <v>43282</v>
      </c>
      <c r="L94" s="21">
        <v>2</v>
      </c>
      <c r="M94" s="21">
        <v>1</v>
      </c>
      <c r="N94" s="21" t="s">
        <v>48</v>
      </c>
      <c r="O94" s="21" t="s">
        <v>203</v>
      </c>
      <c r="P94" s="21" t="s">
        <v>202</v>
      </c>
      <c r="Q94" s="21" t="s">
        <v>203</v>
      </c>
      <c r="R94" s="21" t="s">
        <v>19</v>
      </c>
      <c r="S94" s="21" t="s">
        <v>203</v>
      </c>
      <c r="T94" s="21">
        <v>3450</v>
      </c>
      <c r="U94" s="21">
        <v>5437.56</v>
      </c>
      <c r="V94" s="21">
        <f t="shared" si="4"/>
        <v>6400.00812</v>
      </c>
      <c r="W94" s="21">
        <f t="shared" si="5"/>
        <v>2</v>
      </c>
      <c r="X94" s="21">
        <f t="shared" si="6"/>
        <v>500</v>
      </c>
      <c r="Y94" s="21">
        <f t="shared" si="7"/>
        <v>6900.00812</v>
      </c>
      <c r="Z94" s="25">
        <v>6900</v>
      </c>
      <c r="AA94" s="21">
        <v>5690832</v>
      </c>
      <c r="AB94" s="21">
        <v>1321567</v>
      </c>
      <c r="AG94" s="18"/>
    </row>
    <row r="95" s="13" customFormat="1" spans="1:33">
      <c r="A95" s="13" t="s">
        <v>202</v>
      </c>
      <c r="B95" s="13">
        <v>200</v>
      </c>
      <c r="C95" s="13">
        <v>246</v>
      </c>
      <c r="D95" s="13">
        <v>101</v>
      </c>
      <c r="E95" s="13">
        <v>598343.48</v>
      </c>
      <c r="F95" s="13" t="s">
        <v>203</v>
      </c>
      <c r="G95" s="21" t="s">
        <v>302</v>
      </c>
      <c r="H95" s="21">
        <v>2</v>
      </c>
      <c r="I95" s="22">
        <v>43280</v>
      </c>
      <c r="J95" s="21" t="s">
        <v>203</v>
      </c>
      <c r="K95" s="22">
        <v>43282</v>
      </c>
      <c r="L95" s="21">
        <v>2</v>
      </c>
      <c r="M95" s="21">
        <v>1</v>
      </c>
      <c r="N95" s="21" t="s">
        <v>32</v>
      </c>
      <c r="O95" s="21" t="s">
        <v>203</v>
      </c>
      <c r="P95" s="21" t="s">
        <v>202</v>
      </c>
      <c r="Q95" s="21" t="s">
        <v>203</v>
      </c>
      <c r="R95" s="21" t="s">
        <v>19</v>
      </c>
      <c r="S95" s="21" t="s">
        <v>203</v>
      </c>
      <c r="T95" s="21">
        <v>4450</v>
      </c>
      <c r="U95" s="21">
        <v>6711.98</v>
      </c>
      <c r="V95" s="21">
        <f t="shared" si="4"/>
        <v>7900.00046</v>
      </c>
      <c r="W95" s="21">
        <f t="shared" si="5"/>
        <v>4</v>
      </c>
      <c r="X95" s="21">
        <f t="shared" si="6"/>
        <v>1000</v>
      </c>
      <c r="Y95" s="21">
        <f t="shared" si="7"/>
        <v>8900.00046</v>
      </c>
      <c r="Z95" s="25">
        <v>8900</v>
      </c>
      <c r="AA95" s="21">
        <v>5538871</v>
      </c>
      <c r="AB95" s="21">
        <v>1320849</v>
      </c>
      <c r="AG95" s="18"/>
    </row>
    <row r="96" s="13" customFormat="1" spans="1:33">
      <c r="A96" s="13" t="s">
        <v>202</v>
      </c>
      <c r="B96" s="13">
        <v>200</v>
      </c>
      <c r="C96" s="13">
        <v>246</v>
      </c>
      <c r="D96" s="13">
        <v>101</v>
      </c>
      <c r="E96" s="13">
        <v>598343.48</v>
      </c>
      <c r="F96" s="13" t="s">
        <v>203</v>
      </c>
      <c r="G96" s="21" t="s">
        <v>303</v>
      </c>
      <c r="H96" s="21">
        <v>2</v>
      </c>
      <c r="I96" s="22">
        <v>43280</v>
      </c>
      <c r="J96" s="21" t="s">
        <v>203</v>
      </c>
      <c r="K96" s="22">
        <v>43283</v>
      </c>
      <c r="L96" s="21">
        <v>3</v>
      </c>
      <c r="M96" s="21">
        <v>1</v>
      </c>
      <c r="N96" s="21" t="s">
        <v>44</v>
      </c>
      <c r="O96" s="21" t="s">
        <v>203</v>
      </c>
      <c r="P96" s="21" t="s">
        <v>202</v>
      </c>
      <c r="Q96" s="21" t="s">
        <v>203</v>
      </c>
      <c r="R96" s="21" t="s">
        <v>19</v>
      </c>
      <c r="S96" s="21" t="s">
        <v>203</v>
      </c>
      <c r="T96" s="21">
        <v>3150</v>
      </c>
      <c r="U96" s="21">
        <v>7051.83</v>
      </c>
      <c r="V96" s="21">
        <f t="shared" si="4"/>
        <v>8300.00391</v>
      </c>
      <c r="W96" s="21">
        <f t="shared" si="5"/>
        <v>6</v>
      </c>
      <c r="X96" s="21">
        <f t="shared" si="6"/>
        <v>1500</v>
      </c>
      <c r="Y96" s="21">
        <f t="shared" si="7"/>
        <v>9800.00391</v>
      </c>
      <c r="Z96" s="25">
        <v>9800</v>
      </c>
      <c r="AA96" s="21">
        <v>4818109</v>
      </c>
      <c r="AB96" s="21">
        <v>1316097</v>
      </c>
      <c r="AG96" s="18"/>
    </row>
    <row r="97" s="13" customFormat="1" spans="1:33">
      <c r="A97" s="13" t="s">
        <v>202</v>
      </c>
      <c r="B97" s="13">
        <v>200</v>
      </c>
      <c r="C97" s="13">
        <v>246</v>
      </c>
      <c r="D97" s="13">
        <v>101</v>
      </c>
      <c r="E97" s="13">
        <v>598343.48</v>
      </c>
      <c r="F97" s="13" t="s">
        <v>203</v>
      </c>
      <c r="G97" s="21" t="s">
        <v>304</v>
      </c>
      <c r="H97" s="21">
        <v>1</v>
      </c>
      <c r="I97" s="22">
        <v>43280</v>
      </c>
      <c r="J97" s="21" t="s">
        <v>203</v>
      </c>
      <c r="K97" s="22">
        <v>43282</v>
      </c>
      <c r="L97" s="21">
        <v>2</v>
      </c>
      <c r="M97" s="21">
        <v>1</v>
      </c>
      <c r="N97" s="21" t="s">
        <v>44</v>
      </c>
      <c r="O97" s="21" t="s">
        <v>203</v>
      </c>
      <c r="P97" s="21" t="s">
        <v>202</v>
      </c>
      <c r="Q97" s="21" t="s">
        <v>203</v>
      </c>
      <c r="R97" s="21" t="s">
        <v>19</v>
      </c>
      <c r="S97" s="21" t="s">
        <v>203</v>
      </c>
      <c r="T97" s="21">
        <v>3450</v>
      </c>
      <c r="U97" s="21">
        <v>5437.56</v>
      </c>
      <c r="V97" s="21">
        <f t="shared" si="4"/>
        <v>6400.00812</v>
      </c>
      <c r="W97" s="21">
        <f t="shared" si="5"/>
        <v>2</v>
      </c>
      <c r="X97" s="21">
        <f t="shared" si="6"/>
        <v>500</v>
      </c>
      <c r="Y97" s="21">
        <f t="shared" si="7"/>
        <v>6900.00812</v>
      </c>
      <c r="Z97" s="25">
        <v>6900</v>
      </c>
      <c r="AA97" s="21">
        <v>5690832</v>
      </c>
      <c r="AB97" s="21">
        <v>1321567</v>
      </c>
      <c r="AG97" s="18"/>
    </row>
    <row r="98" s="13" customFormat="1" spans="1:33">
      <c r="A98" s="13" t="s">
        <v>202</v>
      </c>
      <c r="B98" s="13">
        <v>200</v>
      </c>
      <c r="C98" s="13">
        <v>246</v>
      </c>
      <c r="D98" s="13">
        <v>101</v>
      </c>
      <c r="E98" s="13">
        <v>598343.48</v>
      </c>
      <c r="F98" s="13" t="s">
        <v>203</v>
      </c>
      <c r="G98" s="21" t="s">
        <v>305</v>
      </c>
      <c r="H98" s="21">
        <v>2</v>
      </c>
      <c r="I98" s="22">
        <v>43280</v>
      </c>
      <c r="J98" s="21" t="s">
        <v>203</v>
      </c>
      <c r="K98" s="22">
        <v>43283</v>
      </c>
      <c r="L98" s="21">
        <v>3</v>
      </c>
      <c r="M98" s="21">
        <v>1</v>
      </c>
      <c r="N98" s="21" t="s">
        <v>48</v>
      </c>
      <c r="O98" s="21" t="s">
        <v>203</v>
      </c>
      <c r="P98" s="21" t="s">
        <v>202</v>
      </c>
      <c r="Q98" s="21" t="s">
        <v>203</v>
      </c>
      <c r="R98" s="21" t="s">
        <v>19</v>
      </c>
      <c r="S98" s="21" t="s">
        <v>203</v>
      </c>
      <c r="T98" s="21">
        <v>3150</v>
      </c>
      <c r="U98" s="21">
        <v>7264.23</v>
      </c>
      <c r="V98" s="21">
        <f t="shared" si="4"/>
        <v>8549.99871</v>
      </c>
      <c r="W98" s="21">
        <f t="shared" si="5"/>
        <v>6</v>
      </c>
      <c r="X98" s="21">
        <f t="shared" si="6"/>
        <v>1500</v>
      </c>
      <c r="Y98" s="21">
        <f t="shared" si="7"/>
        <v>10049.99871</v>
      </c>
      <c r="Z98" s="25">
        <v>10050</v>
      </c>
      <c r="AA98" s="21">
        <v>4818109</v>
      </c>
      <c r="AB98" s="21">
        <v>1316097</v>
      </c>
      <c r="AG98" s="18"/>
    </row>
    <row r="99" s="13" customFormat="1" spans="1:33">
      <c r="A99" s="13" t="s">
        <v>202</v>
      </c>
      <c r="B99" s="13">
        <v>200</v>
      </c>
      <c r="C99" s="13">
        <v>246</v>
      </c>
      <c r="D99" s="13">
        <v>101</v>
      </c>
      <c r="E99" s="13">
        <v>598343.48</v>
      </c>
      <c r="F99" s="13" t="s">
        <v>203</v>
      </c>
      <c r="G99" s="21" t="s">
        <v>306</v>
      </c>
      <c r="H99" s="21">
        <v>2</v>
      </c>
      <c r="I99" s="22">
        <v>43280</v>
      </c>
      <c r="J99" s="21" t="s">
        <v>203</v>
      </c>
      <c r="K99" s="22">
        <v>43283</v>
      </c>
      <c r="L99" s="21">
        <v>3</v>
      </c>
      <c r="M99" s="21">
        <v>1</v>
      </c>
      <c r="N99" s="21" t="s">
        <v>48</v>
      </c>
      <c r="O99" s="21" t="s">
        <v>203</v>
      </c>
      <c r="P99" s="21" t="s">
        <v>202</v>
      </c>
      <c r="Q99" s="21" t="s">
        <v>203</v>
      </c>
      <c r="R99" s="21" t="s">
        <v>19</v>
      </c>
      <c r="S99" s="21" t="s">
        <v>203</v>
      </c>
      <c r="T99" s="21">
        <v>3150</v>
      </c>
      <c r="U99" s="21">
        <v>7476.64</v>
      </c>
      <c r="V99" s="21">
        <f t="shared" si="4"/>
        <v>8800.00528</v>
      </c>
      <c r="W99" s="21">
        <f t="shared" si="5"/>
        <v>6</v>
      </c>
      <c r="X99" s="21">
        <f t="shared" si="6"/>
        <v>1500</v>
      </c>
      <c r="Y99" s="21">
        <f t="shared" si="7"/>
        <v>10300.00528</v>
      </c>
      <c r="Z99" s="25">
        <v>10300</v>
      </c>
      <c r="AA99" s="21">
        <v>4818109</v>
      </c>
      <c r="AB99" s="21">
        <v>1316097</v>
      </c>
      <c r="AG99" s="18"/>
    </row>
    <row r="100" s="13" customFormat="1" spans="1:33">
      <c r="A100" s="13" t="s">
        <v>202</v>
      </c>
      <c r="B100" s="13">
        <v>200</v>
      </c>
      <c r="C100" s="13">
        <v>246</v>
      </c>
      <c r="D100" s="13">
        <v>101</v>
      </c>
      <c r="E100" s="13">
        <v>598343.48</v>
      </c>
      <c r="F100" s="13" t="s">
        <v>203</v>
      </c>
      <c r="G100" s="21" t="s">
        <v>307</v>
      </c>
      <c r="H100" s="21">
        <v>2</v>
      </c>
      <c r="I100" s="22">
        <v>43281</v>
      </c>
      <c r="J100" s="21" t="s">
        <v>203</v>
      </c>
      <c r="K100" s="22">
        <v>43285</v>
      </c>
      <c r="L100" s="21">
        <v>4</v>
      </c>
      <c r="M100" s="21">
        <v>1</v>
      </c>
      <c r="N100" s="21" t="s">
        <v>32</v>
      </c>
      <c r="O100" s="21" t="s">
        <v>203</v>
      </c>
      <c r="P100" s="21" t="s">
        <v>202</v>
      </c>
      <c r="Q100" s="21" t="s">
        <v>203</v>
      </c>
      <c r="R100" s="21" t="s">
        <v>19</v>
      </c>
      <c r="S100" s="21" t="s">
        <v>203</v>
      </c>
      <c r="T100" s="21">
        <v>4150</v>
      </c>
      <c r="U100" s="21">
        <v>12616.81</v>
      </c>
      <c r="V100" s="21">
        <f t="shared" si="4"/>
        <v>14849.98537</v>
      </c>
      <c r="W100" s="21">
        <f t="shared" si="5"/>
        <v>8</v>
      </c>
      <c r="X100" s="21">
        <f t="shared" si="6"/>
        <v>2000</v>
      </c>
      <c r="Y100" s="21">
        <f t="shared" si="7"/>
        <v>16849.98537</v>
      </c>
      <c r="Z100" s="25">
        <v>16350</v>
      </c>
      <c r="AA100" s="21">
        <v>6237991</v>
      </c>
      <c r="AB100" s="27">
        <v>1324775</v>
      </c>
      <c r="AG100" s="18"/>
    </row>
    <row r="101" s="13" customFormat="1" spans="1:33">
      <c r="A101" s="13" t="s">
        <v>202</v>
      </c>
      <c r="B101" s="13">
        <v>200</v>
      </c>
      <c r="C101" s="13">
        <v>246</v>
      </c>
      <c r="D101" s="13">
        <v>101</v>
      </c>
      <c r="E101" s="13">
        <v>598343.48</v>
      </c>
      <c r="F101" s="13" t="s">
        <v>203</v>
      </c>
      <c r="G101" s="21" t="s">
        <v>308</v>
      </c>
      <c r="H101" s="21">
        <v>2</v>
      </c>
      <c r="I101" s="22">
        <v>43281</v>
      </c>
      <c r="J101" s="21" t="s">
        <v>203</v>
      </c>
      <c r="K101" s="22">
        <v>43285</v>
      </c>
      <c r="L101" s="21">
        <v>4</v>
      </c>
      <c r="M101" s="21">
        <v>1</v>
      </c>
      <c r="N101" s="21" t="s">
        <v>44</v>
      </c>
      <c r="O101" s="21" t="s">
        <v>203</v>
      </c>
      <c r="P101" s="21" t="s">
        <v>202</v>
      </c>
      <c r="Q101" s="21" t="s">
        <v>203</v>
      </c>
      <c r="R101" s="21" t="s">
        <v>19</v>
      </c>
      <c r="S101" s="21" t="s">
        <v>203</v>
      </c>
      <c r="T101" s="21">
        <v>3150</v>
      </c>
      <c r="U101" s="21">
        <v>9260.84</v>
      </c>
      <c r="V101" s="21">
        <f t="shared" si="4"/>
        <v>10900.00868</v>
      </c>
      <c r="W101" s="21">
        <f t="shared" si="5"/>
        <v>8</v>
      </c>
      <c r="X101" s="21">
        <f t="shared" si="6"/>
        <v>2000</v>
      </c>
      <c r="Y101" s="21">
        <f t="shared" si="7"/>
        <v>12900.00868</v>
      </c>
      <c r="Z101" s="25">
        <v>12900</v>
      </c>
      <c r="AA101" s="21">
        <v>1926641</v>
      </c>
      <c r="AB101" s="21">
        <v>1299959</v>
      </c>
      <c r="AG101" s="18"/>
    </row>
    <row r="102" s="13" customFormat="1" spans="1:33">
      <c r="A102" s="13" t="s">
        <v>202</v>
      </c>
      <c r="B102" s="13">
        <v>200</v>
      </c>
      <c r="C102" s="13">
        <v>246</v>
      </c>
      <c r="D102" s="13">
        <v>101</v>
      </c>
      <c r="E102" s="13">
        <v>598343.48</v>
      </c>
      <c r="F102" s="13" t="s">
        <v>203</v>
      </c>
      <c r="G102" s="21" t="s">
        <v>308</v>
      </c>
      <c r="H102" s="21">
        <v>2</v>
      </c>
      <c r="I102" s="22">
        <v>43281</v>
      </c>
      <c r="J102" s="21" t="s">
        <v>203</v>
      </c>
      <c r="K102" s="22">
        <v>43285</v>
      </c>
      <c r="L102" s="21">
        <v>4</v>
      </c>
      <c r="M102" s="21">
        <v>1</v>
      </c>
      <c r="N102" s="21" t="s">
        <v>44</v>
      </c>
      <c r="O102" s="21" t="s">
        <v>203</v>
      </c>
      <c r="P102" s="21" t="s">
        <v>202</v>
      </c>
      <c r="Q102" s="21" t="s">
        <v>203</v>
      </c>
      <c r="R102" s="21" t="s">
        <v>19</v>
      </c>
      <c r="S102" s="21" t="s">
        <v>203</v>
      </c>
      <c r="T102" s="21">
        <v>3150</v>
      </c>
      <c r="U102" s="21">
        <v>9260.84</v>
      </c>
      <c r="V102" s="21">
        <f t="shared" si="4"/>
        <v>10900.00868</v>
      </c>
      <c r="W102" s="21">
        <f t="shared" si="5"/>
        <v>8</v>
      </c>
      <c r="X102" s="21">
        <f t="shared" si="6"/>
        <v>2000</v>
      </c>
      <c r="Y102" s="21">
        <f t="shared" si="7"/>
        <v>12900.00868</v>
      </c>
      <c r="Z102" s="25">
        <v>12900</v>
      </c>
      <c r="AA102" s="21">
        <v>1926641</v>
      </c>
      <c r="AB102" s="21">
        <v>1299959</v>
      </c>
      <c r="AG102" s="18"/>
    </row>
    <row r="103" s="13" customFormat="1" spans="1:33">
      <c r="A103" s="13" t="s">
        <v>202</v>
      </c>
      <c r="B103" s="13">
        <v>200</v>
      </c>
      <c r="C103" s="13">
        <v>246</v>
      </c>
      <c r="D103" s="13">
        <v>101</v>
      </c>
      <c r="E103" s="13">
        <v>598343.48</v>
      </c>
      <c r="F103" s="13" t="s">
        <v>203</v>
      </c>
      <c r="G103" s="21" t="s">
        <v>308</v>
      </c>
      <c r="H103" s="21">
        <v>2</v>
      </c>
      <c r="I103" s="22">
        <v>43281</v>
      </c>
      <c r="J103" s="21" t="s">
        <v>203</v>
      </c>
      <c r="K103" s="22">
        <v>43285</v>
      </c>
      <c r="L103" s="21">
        <v>4</v>
      </c>
      <c r="M103" s="21">
        <v>1</v>
      </c>
      <c r="N103" s="21" t="s">
        <v>44</v>
      </c>
      <c r="O103" s="21" t="s">
        <v>203</v>
      </c>
      <c r="P103" s="21" t="s">
        <v>202</v>
      </c>
      <c r="Q103" s="21" t="s">
        <v>203</v>
      </c>
      <c r="R103" s="21" t="s">
        <v>19</v>
      </c>
      <c r="S103" s="21" t="s">
        <v>203</v>
      </c>
      <c r="T103" s="21">
        <v>3150</v>
      </c>
      <c r="U103" s="21">
        <v>9260.84</v>
      </c>
      <c r="V103" s="21">
        <f t="shared" si="4"/>
        <v>10900.00868</v>
      </c>
      <c r="W103" s="21">
        <f t="shared" si="5"/>
        <v>8</v>
      </c>
      <c r="X103" s="21">
        <f t="shared" si="6"/>
        <v>2000</v>
      </c>
      <c r="Y103" s="21">
        <f t="shared" si="7"/>
        <v>12900.00868</v>
      </c>
      <c r="Z103" s="25">
        <v>12900</v>
      </c>
      <c r="AA103" s="21">
        <v>1926641</v>
      </c>
      <c r="AB103" s="21">
        <v>1299959</v>
      </c>
      <c r="AG103" s="18"/>
    </row>
    <row r="104" s="13" customFormat="1" spans="1:33">
      <c r="A104" s="13" t="s">
        <v>202</v>
      </c>
      <c r="B104" s="13">
        <v>200</v>
      </c>
      <c r="C104" s="13">
        <v>246</v>
      </c>
      <c r="D104" s="13">
        <v>101</v>
      </c>
      <c r="E104" s="13">
        <v>598343.48</v>
      </c>
      <c r="F104" s="13" t="s">
        <v>203</v>
      </c>
      <c r="G104" s="21" t="s">
        <v>309</v>
      </c>
      <c r="H104" s="21">
        <v>2</v>
      </c>
      <c r="I104" s="22">
        <v>43281</v>
      </c>
      <c r="J104" s="21" t="s">
        <v>203</v>
      </c>
      <c r="K104" s="22">
        <v>43283</v>
      </c>
      <c r="L104" s="21">
        <v>2</v>
      </c>
      <c r="M104" s="21">
        <v>1</v>
      </c>
      <c r="N104" s="21" t="s">
        <v>44</v>
      </c>
      <c r="O104" s="21" t="s">
        <v>203</v>
      </c>
      <c r="P104" s="21" t="s">
        <v>202</v>
      </c>
      <c r="Q104" s="21" t="s">
        <v>203</v>
      </c>
      <c r="R104" s="21" t="s">
        <v>19</v>
      </c>
      <c r="S104" s="21" t="s">
        <v>203</v>
      </c>
      <c r="T104" s="21">
        <v>3150</v>
      </c>
      <c r="U104" s="21">
        <v>4757.86</v>
      </c>
      <c r="V104" s="21">
        <f t="shared" si="4"/>
        <v>5600.00122</v>
      </c>
      <c r="W104" s="21">
        <f t="shared" si="5"/>
        <v>4</v>
      </c>
      <c r="X104" s="21">
        <f t="shared" si="6"/>
        <v>1000</v>
      </c>
      <c r="Y104" s="21">
        <f t="shared" si="7"/>
        <v>6600.00122</v>
      </c>
      <c r="Z104" s="25">
        <v>6600</v>
      </c>
      <c r="AA104" s="21">
        <v>66510022</v>
      </c>
      <c r="AB104" s="21">
        <v>1288185</v>
      </c>
      <c r="AG104" s="18"/>
    </row>
    <row r="105" s="13" customFormat="1" spans="1:33">
      <c r="A105" s="13" t="s">
        <v>202</v>
      </c>
      <c r="B105" s="13">
        <v>200</v>
      </c>
      <c r="C105" s="13">
        <v>246</v>
      </c>
      <c r="D105" s="13">
        <v>101</v>
      </c>
      <c r="E105" s="13">
        <v>598343.48</v>
      </c>
      <c r="F105" s="13" t="s">
        <v>203</v>
      </c>
      <c r="G105" s="21" t="s">
        <v>310</v>
      </c>
      <c r="H105" s="21">
        <v>2</v>
      </c>
      <c r="I105" s="22">
        <v>43281</v>
      </c>
      <c r="J105" s="21" t="s">
        <v>203</v>
      </c>
      <c r="K105" s="22">
        <v>43283</v>
      </c>
      <c r="L105" s="21">
        <v>2</v>
      </c>
      <c r="M105" s="21">
        <v>1</v>
      </c>
      <c r="N105" s="21" t="s">
        <v>32</v>
      </c>
      <c r="O105" s="21" t="s">
        <v>203</v>
      </c>
      <c r="P105" s="21" t="s">
        <v>202</v>
      </c>
      <c r="Q105" s="21" t="s">
        <v>203</v>
      </c>
      <c r="R105" s="21" t="s">
        <v>19</v>
      </c>
      <c r="S105" s="21" t="s">
        <v>203</v>
      </c>
      <c r="T105" s="21">
        <v>4150</v>
      </c>
      <c r="U105" s="21">
        <v>5989.8</v>
      </c>
      <c r="V105" s="21">
        <f t="shared" si="4"/>
        <v>7049.9946</v>
      </c>
      <c r="W105" s="21">
        <f t="shared" si="5"/>
        <v>4</v>
      </c>
      <c r="X105" s="21">
        <f t="shared" si="6"/>
        <v>1000</v>
      </c>
      <c r="Y105" s="21">
        <f t="shared" si="7"/>
        <v>8049.9946</v>
      </c>
      <c r="Z105" s="25">
        <v>8050</v>
      </c>
      <c r="AA105" s="21">
        <v>6684892</v>
      </c>
      <c r="AB105" s="21">
        <v>1327655</v>
      </c>
      <c r="AG105" s="18"/>
    </row>
    <row r="106" s="13" customFormat="1" spans="1:33">
      <c r="A106" s="13" t="s">
        <v>202</v>
      </c>
      <c r="B106" s="13">
        <v>14</v>
      </c>
      <c r="C106" s="13">
        <v>13</v>
      </c>
      <c r="D106" s="13">
        <v>7</v>
      </c>
      <c r="E106" s="13">
        <v>27145.27</v>
      </c>
      <c r="F106" s="13" t="s">
        <v>203</v>
      </c>
      <c r="G106" s="21" t="s">
        <v>311</v>
      </c>
      <c r="H106" s="21">
        <v>2</v>
      </c>
      <c r="I106" s="22">
        <v>43281</v>
      </c>
      <c r="J106" s="21" t="s">
        <v>203</v>
      </c>
      <c r="K106" s="22">
        <v>43282</v>
      </c>
      <c r="L106" s="21">
        <v>1</v>
      </c>
      <c r="M106" s="21">
        <v>1</v>
      </c>
      <c r="N106" s="21" t="s">
        <v>44</v>
      </c>
      <c r="O106" s="21" t="s">
        <v>203</v>
      </c>
      <c r="P106" s="21" t="s">
        <v>202</v>
      </c>
      <c r="Q106" s="21" t="s">
        <v>203</v>
      </c>
      <c r="R106" s="21" t="s">
        <v>287</v>
      </c>
      <c r="S106" s="21" t="s">
        <v>203</v>
      </c>
      <c r="T106" s="21">
        <v>2900</v>
      </c>
      <c r="U106" s="21">
        <v>2039.08</v>
      </c>
      <c r="V106" s="21">
        <f t="shared" si="4"/>
        <v>2399.99716</v>
      </c>
      <c r="W106" s="21">
        <f t="shared" si="5"/>
        <v>2</v>
      </c>
      <c r="X106" s="21">
        <f t="shared" si="6"/>
        <v>500</v>
      </c>
      <c r="Y106" s="21">
        <f t="shared" si="7"/>
        <v>2899.99716</v>
      </c>
      <c r="Z106" s="25">
        <v>2900</v>
      </c>
      <c r="AA106" s="21">
        <v>6782179</v>
      </c>
      <c r="AB106" s="21">
        <v>1328210</v>
      </c>
      <c r="AG106" s="18"/>
    </row>
    <row r="107" s="13" customFormat="1" spans="1:33">
      <c r="A107" s="13" t="s">
        <v>202</v>
      </c>
      <c r="B107" s="13">
        <v>14</v>
      </c>
      <c r="C107" s="13">
        <v>13</v>
      </c>
      <c r="D107" s="13">
        <v>7</v>
      </c>
      <c r="E107" s="13">
        <v>27145.27</v>
      </c>
      <c r="F107" s="13" t="s">
        <v>203</v>
      </c>
      <c r="G107" s="21" t="s">
        <v>312</v>
      </c>
      <c r="H107" s="21">
        <v>2</v>
      </c>
      <c r="I107" s="22">
        <v>43281</v>
      </c>
      <c r="J107" s="21" t="s">
        <v>203</v>
      </c>
      <c r="K107" s="22">
        <v>43282</v>
      </c>
      <c r="L107" s="21">
        <v>1</v>
      </c>
      <c r="M107" s="21">
        <v>1</v>
      </c>
      <c r="N107" s="21" t="s">
        <v>48</v>
      </c>
      <c r="O107" s="21" t="s">
        <v>203</v>
      </c>
      <c r="P107" s="21" t="s">
        <v>202</v>
      </c>
      <c r="Q107" s="21" t="s">
        <v>203</v>
      </c>
      <c r="R107" s="21" t="s">
        <v>287</v>
      </c>
      <c r="S107" s="21" t="s">
        <v>203</v>
      </c>
      <c r="T107" s="21">
        <v>2900</v>
      </c>
      <c r="U107" s="21">
        <v>2039.08</v>
      </c>
      <c r="V107" s="21">
        <f t="shared" si="4"/>
        <v>2399.99716</v>
      </c>
      <c r="W107" s="21">
        <f t="shared" si="5"/>
        <v>2</v>
      </c>
      <c r="X107" s="21">
        <f t="shared" si="6"/>
        <v>500</v>
      </c>
      <c r="Y107" s="21">
        <f t="shared" si="7"/>
        <v>2899.99716</v>
      </c>
      <c r="Z107" s="25">
        <v>2900</v>
      </c>
      <c r="AA107" s="21">
        <v>6845433</v>
      </c>
      <c r="AB107" s="21">
        <v>1328435</v>
      </c>
      <c r="AG107" s="18"/>
    </row>
    <row r="108" s="13" customFormat="1" spans="1:33">
      <c r="A108" s="13" t="s">
        <v>202</v>
      </c>
      <c r="B108" s="13">
        <v>14</v>
      </c>
      <c r="C108" s="13">
        <v>13</v>
      </c>
      <c r="D108" s="13">
        <v>7</v>
      </c>
      <c r="E108" s="13">
        <v>27145.27</v>
      </c>
      <c r="F108" s="13" t="s">
        <v>203</v>
      </c>
      <c r="G108" s="21" t="s">
        <v>313</v>
      </c>
      <c r="H108" s="21">
        <v>2</v>
      </c>
      <c r="I108" s="22">
        <v>43281</v>
      </c>
      <c r="J108" s="21" t="s">
        <v>203</v>
      </c>
      <c r="K108" s="22">
        <v>43282</v>
      </c>
      <c r="L108" s="21">
        <v>1</v>
      </c>
      <c r="M108" s="21">
        <v>1</v>
      </c>
      <c r="N108" s="21" t="s">
        <v>48</v>
      </c>
      <c r="O108" s="21" t="s">
        <v>203</v>
      </c>
      <c r="P108" s="21" t="s">
        <v>202</v>
      </c>
      <c r="Q108" s="21" t="s">
        <v>203</v>
      </c>
      <c r="R108" s="21" t="s">
        <v>287</v>
      </c>
      <c r="S108" s="21" t="s">
        <v>203</v>
      </c>
      <c r="T108" s="21">
        <v>2900</v>
      </c>
      <c r="U108" s="21">
        <v>2039.08</v>
      </c>
      <c r="V108" s="21">
        <f t="shared" si="4"/>
        <v>2399.99716</v>
      </c>
      <c r="W108" s="21">
        <f t="shared" si="5"/>
        <v>2</v>
      </c>
      <c r="X108" s="21">
        <f t="shared" si="6"/>
        <v>500</v>
      </c>
      <c r="Y108" s="21">
        <f t="shared" si="7"/>
        <v>2899.99716</v>
      </c>
      <c r="Z108" s="25">
        <v>2900</v>
      </c>
      <c r="AA108" s="21">
        <v>6672486</v>
      </c>
      <c r="AB108" s="21">
        <v>1327480</v>
      </c>
      <c r="AG108" s="18"/>
    </row>
    <row r="109" s="13" customFormat="1" spans="1:33">
      <c r="A109" s="13" t="s">
        <v>202</v>
      </c>
      <c r="B109" s="13">
        <v>14</v>
      </c>
      <c r="C109" s="13">
        <v>13</v>
      </c>
      <c r="D109" s="13">
        <v>7</v>
      </c>
      <c r="E109" s="13">
        <v>27145.27</v>
      </c>
      <c r="F109" s="13" t="s">
        <v>203</v>
      </c>
      <c r="G109" s="21" t="s">
        <v>314</v>
      </c>
      <c r="H109" s="21">
        <v>2</v>
      </c>
      <c r="I109" s="22">
        <v>43281</v>
      </c>
      <c r="J109" s="21" t="s">
        <v>203</v>
      </c>
      <c r="K109" s="22">
        <v>43282</v>
      </c>
      <c r="L109" s="21">
        <v>1</v>
      </c>
      <c r="M109" s="21">
        <v>1</v>
      </c>
      <c r="N109" s="21" t="s">
        <v>44</v>
      </c>
      <c r="O109" s="21" t="s">
        <v>203</v>
      </c>
      <c r="P109" s="21" t="s">
        <v>202</v>
      </c>
      <c r="Q109" s="21" t="s">
        <v>203</v>
      </c>
      <c r="R109" s="21" t="s">
        <v>287</v>
      </c>
      <c r="S109" s="21" t="s">
        <v>203</v>
      </c>
      <c r="T109" s="21">
        <v>2900</v>
      </c>
      <c r="U109" s="21">
        <v>2039.08</v>
      </c>
      <c r="V109" s="21">
        <f t="shared" si="4"/>
        <v>2399.99716</v>
      </c>
      <c r="W109" s="21">
        <f t="shared" si="5"/>
        <v>2</v>
      </c>
      <c r="X109" s="21">
        <f t="shared" si="6"/>
        <v>500</v>
      </c>
      <c r="Y109" s="21">
        <f t="shared" si="7"/>
        <v>2899.99716</v>
      </c>
      <c r="Z109" s="25">
        <v>2900</v>
      </c>
      <c r="AA109" s="21">
        <v>6672476</v>
      </c>
      <c r="AB109" s="21">
        <v>1327480</v>
      </c>
      <c r="AG109" s="18"/>
    </row>
    <row r="110" s="13" customFormat="1" spans="1:33">
      <c r="A110" s="30"/>
      <c r="B110" s="30" t="s">
        <v>315</v>
      </c>
      <c r="C110" s="30" t="s">
        <v>316</v>
      </c>
      <c r="D110" s="30" t="s">
        <v>317</v>
      </c>
      <c r="E110" s="30" t="s">
        <v>318</v>
      </c>
      <c r="F110" s="30" t="s">
        <v>319</v>
      </c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21"/>
      <c r="W110" s="21"/>
      <c r="X110" s="21"/>
      <c r="Y110" s="21"/>
      <c r="Z110" s="31">
        <v>844150</v>
      </c>
      <c r="AA110" s="21"/>
      <c r="AB110" s="34">
        <v>135300</v>
      </c>
      <c r="AG110" s="18"/>
    </row>
    <row r="111" s="13" customFormat="1" spans="2:33">
      <c r="B111" s="13">
        <v>1</v>
      </c>
      <c r="C111" s="13">
        <v>118</v>
      </c>
      <c r="D111" s="13">
        <v>122</v>
      </c>
      <c r="E111" s="13">
        <v>59</v>
      </c>
      <c r="F111" s="13">
        <v>342366.19</v>
      </c>
      <c r="Z111" s="13">
        <f>SUM(Z2:Z109)</f>
        <v>844150</v>
      </c>
      <c r="AA111" s="35" t="s">
        <v>320</v>
      </c>
      <c r="AG111" s="18"/>
    </row>
    <row r="112" s="13" customFormat="1" spans="21:33">
      <c r="U112" s="32" t="s">
        <v>68</v>
      </c>
      <c r="V112" s="32">
        <f>'4月'!X70</f>
        <v>0</v>
      </c>
      <c r="Z112" s="13">
        <f>'5月'!J67</f>
        <v>-465550</v>
      </c>
      <c r="AG112" s="18"/>
    </row>
    <row r="113" s="13" customFormat="1" spans="21:33">
      <c r="U113" s="32" t="s">
        <v>69</v>
      </c>
      <c r="V113" s="32">
        <f>V112-V111</f>
        <v>0</v>
      </c>
      <c r="Z113" s="13">
        <f>Z111+Z112</f>
        <v>378600</v>
      </c>
      <c r="AG113" s="18"/>
    </row>
    <row r="114" s="13" customFormat="1" spans="26:33">
      <c r="Z114" s="13">
        <v>-1000000</v>
      </c>
      <c r="AG114" s="18"/>
    </row>
    <row r="115" s="13" customFormat="1" spans="21:33">
      <c r="U115" s="33" t="s">
        <v>321</v>
      </c>
      <c r="Z115" s="13">
        <f>Z113+Z114</f>
        <v>-621400</v>
      </c>
      <c r="AG115" s="18"/>
    </row>
    <row r="117" spans="11:33">
      <c r="K117" s="18"/>
      <c r="AG117" s="13"/>
    </row>
    <row r="118" spans="11:33">
      <c r="K118" s="18"/>
      <c r="AG118" s="13"/>
    </row>
    <row r="119" spans="11:33">
      <c r="K119" s="18"/>
      <c r="AG119" s="13"/>
    </row>
    <row r="120" spans="11:33">
      <c r="K120" s="18"/>
      <c r="AG120" s="13"/>
    </row>
    <row r="121" spans="11:33">
      <c r="K121" s="18"/>
      <c r="AG121" s="13"/>
    </row>
    <row r="122" spans="11:33">
      <c r="K122" s="18"/>
      <c r="AG122" s="13"/>
    </row>
    <row r="123" spans="11:33">
      <c r="K123" s="18"/>
      <c r="AG123" s="13"/>
    </row>
    <row r="124" spans="11:33">
      <c r="K124" s="18"/>
      <c r="AG124" s="13"/>
    </row>
    <row r="125" spans="11:33">
      <c r="K125" s="18"/>
      <c r="AG125" s="13"/>
    </row>
    <row r="126" spans="11:33">
      <c r="K126" s="18"/>
      <c r="AG126" s="13"/>
    </row>
    <row r="127" spans="11:33">
      <c r="K127" s="18"/>
      <c r="AG127" s="13"/>
    </row>
    <row r="128" spans="11:33">
      <c r="K128" s="18"/>
      <c r="AG128" s="13"/>
    </row>
    <row r="129" spans="11:33">
      <c r="K129" s="18"/>
      <c r="AG129" s="13"/>
    </row>
    <row r="130" spans="11:33">
      <c r="K130" s="18"/>
      <c r="AG130" s="13"/>
    </row>
    <row r="131" spans="11:33">
      <c r="K131" s="18"/>
      <c r="AG131" s="13"/>
    </row>
    <row r="132" spans="11:33">
      <c r="K132" s="18"/>
      <c r="AG132" s="13"/>
    </row>
    <row r="133" spans="11:33">
      <c r="K133" s="18"/>
      <c r="AG133" s="13"/>
    </row>
    <row r="134" spans="11:33">
      <c r="K134" s="18"/>
      <c r="AG134" s="13"/>
    </row>
    <row r="135" spans="11:33">
      <c r="K135" s="18"/>
      <c r="AG135" s="13"/>
    </row>
    <row r="136" spans="11:33">
      <c r="K136" s="18"/>
      <c r="AG136" s="13"/>
    </row>
    <row r="137" spans="11:33">
      <c r="K137" s="18"/>
      <c r="AG137" s="13"/>
    </row>
    <row r="138" spans="11:33">
      <c r="K138" s="18"/>
      <c r="AG138" s="13"/>
    </row>
    <row r="139" spans="11:33">
      <c r="K139" s="18"/>
      <c r="AG139" s="13"/>
    </row>
    <row r="140" spans="11:33">
      <c r="K140" s="18"/>
      <c r="AG140" s="13"/>
    </row>
    <row r="141" spans="11:33">
      <c r="K141" s="18"/>
      <c r="AG141" s="13"/>
    </row>
    <row r="142" spans="11:33">
      <c r="K142" s="18"/>
      <c r="AG142" s="13"/>
    </row>
    <row r="143" spans="11:33">
      <c r="K143" s="18"/>
      <c r="AG143" s="13"/>
    </row>
    <row r="144" spans="11:33">
      <c r="K144" s="18"/>
      <c r="AG144" s="13"/>
    </row>
    <row r="145" spans="11:33">
      <c r="K145" s="18"/>
      <c r="AG145" s="13"/>
    </row>
    <row r="146" spans="11:33">
      <c r="K146" s="18"/>
      <c r="AG146" s="13"/>
    </row>
    <row r="147" spans="11:33">
      <c r="K147" s="18"/>
      <c r="AG147" s="13"/>
    </row>
    <row r="148" spans="11:33">
      <c r="K148" s="18"/>
      <c r="AG148" s="13"/>
    </row>
    <row r="149" spans="11:33">
      <c r="K149" s="18"/>
      <c r="AG149" s="13"/>
    </row>
    <row r="150" spans="11:33">
      <c r="K150" s="18"/>
      <c r="AG150" s="13"/>
    </row>
    <row r="151" spans="11:33">
      <c r="K151" s="18"/>
      <c r="AG151" s="13"/>
    </row>
    <row r="152" spans="11:33">
      <c r="K152" s="18"/>
      <c r="AG152" s="13"/>
    </row>
    <row r="153" spans="11:33">
      <c r="K153" s="18"/>
      <c r="AG153" s="13"/>
    </row>
    <row r="154" spans="11:33">
      <c r="K154" s="18"/>
      <c r="AG154" s="13"/>
    </row>
    <row r="155" spans="11:33">
      <c r="K155" s="18"/>
      <c r="AG155" s="13"/>
    </row>
    <row r="156" spans="11:33">
      <c r="K156" s="18"/>
      <c r="AG156" s="13"/>
    </row>
    <row r="157" spans="11:33">
      <c r="K157" s="18"/>
      <c r="AG157" s="13"/>
    </row>
    <row r="158" spans="11:33">
      <c r="K158" s="18"/>
      <c r="AG158" s="13"/>
    </row>
    <row r="159" spans="11:33">
      <c r="K159" s="18"/>
      <c r="AG159" s="13"/>
    </row>
    <row r="160" spans="11:33">
      <c r="K160" s="18"/>
      <c r="AG160" s="13"/>
    </row>
    <row r="161" spans="11:33">
      <c r="K161" s="18"/>
      <c r="AG161" s="13"/>
    </row>
    <row r="162" spans="11:33">
      <c r="K162" s="18"/>
      <c r="AG162" s="13"/>
    </row>
    <row r="163" spans="11:33">
      <c r="K163" s="18"/>
      <c r="AG163" s="13"/>
    </row>
    <row r="164" spans="11:33">
      <c r="K164" s="18"/>
      <c r="AG164" s="13"/>
    </row>
    <row r="165" spans="11:33">
      <c r="K165" s="18"/>
      <c r="AG165" s="13"/>
    </row>
    <row r="166" spans="11:33">
      <c r="K166" s="18"/>
      <c r="AG166" s="13"/>
    </row>
    <row r="167" spans="11:33">
      <c r="K167" s="18"/>
      <c r="AG167" s="13"/>
    </row>
    <row r="168" spans="11:33">
      <c r="K168" s="18"/>
      <c r="AG168" s="13"/>
    </row>
    <row r="169" spans="11:33">
      <c r="K169" s="18"/>
      <c r="AG169" s="13"/>
    </row>
    <row r="170" spans="11:33">
      <c r="K170" s="18"/>
      <c r="AG170" s="13"/>
    </row>
    <row r="171" spans="11:33">
      <c r="K171" s="18"/>
      <c r="AG171" s="13"/>
    </row>
    <row r="172" spans="11:33">
      <c r="K172" s="18"/>
      <c r="AG172" s="13"/>
    </row>
    <row r="173" spans="11:33">
      <c r="K173" s="18"/>
      <c r="AG173" s="13"/>
    </row>
    <row r="174" spans="11:33">
      <c r="K174" s="18"/>
      <c r="AG174" s="13"/>
    </row>
    <row r="175" spans="11:33">
      <c r="K175" s="18"/>
      <c r="AG175" s="13"/>
    </row>
    <row r="176" spans="11:33">
      <c r="K176" s="18"/>
      <c r="AG176" s="13"/>
    </row>
    <row r="177" spans="11:33">
      <c r="K177" s="18"/>
      <c r="AG177" s="13"/>
    </row>
    <row r="178" spans="11:33">
      <c r="K178" s="18"/>
      <c r="AG178" s="13"/>
    </row>
    <row r="179" spans="11:33">
      <c r="K179" s="18"/>
      <c r="AG179" s="13"/>
    </row>
    <row r="180" spans="11:33">
      <c r="K180" s="18"/>
      <c r="AG180" s="13"/>
    </row>
    <row r="181" spans="11:33">
      <c r="K181" s="18"/>
      <c r="AG181" s="13"/>
    </row>
    <row r="182" spans="11:33">
      <c r="K182" s="18"/>
      <c r="AG182" s="13"/>
    </row>
    <row r="183" spans="11:33">
      <c r="K183" s="18"/>
      <c r="AG183" s="13"/>
    </row>
    <row r="184" spans="11:33">
      <c r="K184" s="18"/>
      <c r="AG184" s="13"/>
    </row>
    <row r="185" spans="11:33">
      <c r="K185" s="18"/>
      <c r="AG185" s="13"/>
    </row>
    <row r="186" spans="11:33">
      <c r="K186" s="18"/>
      <c r="AG186" s="13"/>
    </row>
    <row r="187" spans="11:33">
      <c r="K187" s="18"/>
      <c r="AG187" s="13"/>
    </row>
    <row r="188" spans="11:33">
      <c r="K188" s="18"/>
      <c r="AG188" s="13"/>
    </row>
    <row r="189" spans="11:33">
      <c r="K189" s="18"/>
      <c r="AG189" s="13"/>
    </row>
    <row r="190" spans="11:33">
      <c r="K190" s="18"/>
      <c r="AG190" s="13"/>
    </row>
    <row r="191" spans="11:33">
      <c r="K191" s="18"/>
      <c r="AG191" s="13"/>
    </row>
    <row r="192" spans="11:33">
      <c r="K192" s="18"/>
      <c r="AG192" s="13"/>
    </row>
    <row r="193" spans="11:33">
      <c r="K193" s="18"/>
      <c r="AG193" s="13"/>
    </row>
    <row r="194" spans="11:33">
      <c r="K194" s="18"/>
      <c r="AG194" s="13"/>
    </row>
    <row r="195" spans="11:33">
      <c r="K195" s="18"/>
      <c r="AG195" s="13"/>
    </row>
    <row r="196" spans="11:33">
      <c r="K196" s="18"/>
      <c r="AG196" s="13"/>
    </row>
    <row r="197" spans="11:33">
      <c r="K197" s="18"/>
      <c r="AG197" s="13"/>
    </row>
    <row r="198" spans="11:33">
      <c r="K198" s="18"/>
      <c r="AG198" s="13"/>
    </row>
    <row r="199" spans="11:33">
      <c r="K199" s="18"/>
      <c r="AG199" s="13"/>
    </row>
    <row r="200" spans="11:33">
      <c r="K200" s="18"/>
      <c r="AG200" s="13"/>
    </row>
    <row r="201" spans="11:33">
      <c r="K201" s="18"/>
      <c r="AG201" s="13"/>
    </row>
    <row r="202" spans="11:33">
      <c r="K202" s="18"/>
      <c r="AG202" s="13"/>
    </row>
    <row r="203" spans="11:33">
      <c r="K203" s="18"/>
      <c r="AG203" s="13"/>
    </row>
    <row r="204" spans="11:33">
      <c r="K204" s="18"/>
      <c r="AG204" s="13"/>
    </row>
    <row r="205" spans="11:33">
      <c r="K205" s="18"/>
      <c r="AG205" s="13"/>
    </row>
    <row r="206" spans="11:33">
      <c r="K206" s="18"/>
      <c r="AG206" s="13"/>
    </row>
    <row r="207" spans="11:33">
      <c r="K207" s="18"/>
      <c r="AG207" s="13"/>
    </row>
    <row r="208" spans="11:33">
      <c r="K208" s="18"/>
      <c r="AG208" s="13"/>
    </row>
    <row r="209" spans="11:33">
      <c r="K209" s="18"/>
      <c r="AG209" s="13"/>
    </row>
    <row r="210" spans="11:33">
      <c r="K210" s="18"/>
      <c r="AG210" s="13"/>
    </row>
    <row r="211" spans="11:33">
      <c r="K211" s="18"/>
      <c r="AG211" s="13"/>
    </row>
    <row r="212" spans="11:33">
      <c r="K212" s="18"/>
      <c r="AG212" s="13"/>
    </row>
    <row r="213" spans="11:33">
      <c r="K213" s="18"/>
      <c r="AG213" s="13"/>
    </row>
    <row r="214" spans="11:33">
      <c r="K214" s="18"/>
      <c r="AG214" s="13"/>
    </row>
    <row r="215" spans="11:33">
      <c r="K215" s="18"/>
      <c r="AG215" s="13"/>
    </row>
    <row r="216" spans="11:33">
      <c r="K216" s="18"/>
      <c r="AG216" s="13"/>
    </row>
    <row r="217" spans="11:33">
      <c r="K217" s="18"/>
      <c r="AG217" s="13"/>
    </row>
    <row r="218" spans="11:33">
      <c r="K218" s="18"/>
      <c r="AG218" s="13"/>
    </row>
    <row r="219" spans="11:33">
      <c r="K219" s="18"/>
      <c r="AG219" s="13"/>
    </row>
    <row r="220" spans="11:33">
      <c r="K220" s="18"/>
      <c r="AG220" s="13"/>
    </row>
    <row r="221" spans="11:33">
      <c r="K221" s="18"/>
      <c r="AG221" s="13"/>
    </row>
    <row r="222" spans="11:33">
      <c r="K222" s="18"/>
      <c r="AG222" s="13"/>
    </row>
    <row r="223" spans="11:33">
      <c r="K223" s="18"/>
      <c r="AG223" s="13"/>
    </row>
    <row r="224" spans="11:33">
      <c r="K224" s="18"/>
      <c r="AG224" s="13"/>
    </row>
    <row r="225" spans="11:33">
      <c r="K225" s="18"/>
      <c r="AG225" s="13"/>
    </row>
    <row r="226" spans="11:33">
      <c r="K226" s="18"/>
      <c r="AG226" s="13"/>
    </row>
    <row r="227" spans="11:33">
      <c r="K227" s="18"/>
      <c r="AG227" s="13"/>
    </row>
    <row r="228" spans="11:33">
      <c r="K228" s="18"/>
      <c r="AG228" s="13"/>
    </row>
    <row r="229" spans="11:33">
      <c r="K229" s="18"/>
      <c r="AG229" s="13"/>
    </row>
    <row r="230" spans="11:33">
      <c r="K230" s="18"/>
      <c r="AG230" s="13"/>
    </row>
  </sheetData>
  <mergeCells count="2">
    <mergeCell ref="M1:N1"/>
    <mergeCell ref="R1:T1"/>
  </mergeCells>
  <conditionalFormatting sqref="AA1:AA110 AA113:AA116 AA231:AA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4"/>
  <sheetViews>
    <sheetView tabSelected="1" topLeftCell="A97" workbookViewId="0">
      <selection activeCell="W117" sqref="W117"/>
    </sheetView>
  </sheetViews>
  <sheetFormatPr defaultColWidth="9.14285714285714" defaultRowHeight="12.75"/>
  <cols>
    <col min="3" max="3" width="14.4285714285714" customWidth="1"/>
    <col min="5" max="5" width="12.1428571428571" customWidth="1"/>
    <col min="8" max="13" width="9.14285714285714" hidden="1" customWidth="1"/>
    <col min="15" max="15" width="9.14285714285714" hidden="1" customWidth="1"/>
    <col min="16" max="16" width="14.5714285714286" hidden="1" customWidth="1"/>
    <col min="17" max="17" width="9.14285714285714" hidden="1" customWidth="1"/>
    <col min="18" max="18" width="6.14285714285714" hidden="1" customWidth="1"/>
    <col min="19" max="19" width="14.5714285714286" hidden="1" customWidth="1"/>
    <col min="20" max="20" width="18.5714285714286" customWidth="1"/>
    <col min="22" max="22" width="21.1428571428571" customWidth="1"/>
  </cols>
  <sheetData>
    <row r="1" ht="13.5" spans="1:22">
      <c r="A1" s="1" t="s">
        <v>1</v>
      </c>
      <c r="B1" s="1" t="s">
        <v>190</v>
      </c>
      <c r="C1" s="1" t="s">
        <v>3</v>
      </c>
      <c r="D1" s="1" t="s">
        <v>191</v>
      </c>
      <c r="E1" s="1" t="s">
        <v>192</v>
      </c>
      <c r="F1" s="1" t="s">
        <v>71</v>
      </c>
      <c r="G1" s="1" t="s">
        <v>6</v>
      </c>
      <c r="H1" s="1"/>
      <c r="I1" s="1" t="s">
        <v>193</v>
      </c>
      <c r="J1" s="1" t="s">
        <v>194</v>
      </c>
      <c r="K1" s="1" t="s">
        <v>195</v>
      </c>
      <c r="L1" s="1" t="s">
        <v>196</v>
      </c>
      <c r="M1" s="1"/>
      <c r="N1" s="1"/>
      <c r="O1" s="1" t="s">
        <v>197</v>
      </c>
      <c r="P1" s="6" t="s">
        <v>198</v>
      </c>
      <c r="Q1" s="6" t="s">
        <v>199</v>
      </c>
      <c r="R1" s="6" t="s">
        <v>200</v>
      </c>
      <c r="S1" s="8"/>
      <c r="T1" s="1" t="s">
        <v>9</v>
      </c>
      <c r="U1" s="6" t="s">
        <v>322</v>
      </c>
      <c r="V1" s="6" t="s">
        <v>323</v>
      </c>
    </row>
    <row r="2" ht="13.5" spans="1:22">
      <c r="A2" s="2" t="s">
        <v>324</v>
      </c>
      <c r="B2" s="2">
        <v>2</v>
      </c>
      <c r="C2" s="3">
        <v>43282</v>
      </c>
      <c r="D2" s="2" t="s">
        <v>203</v>
      </c>
      <c r="E2" s="3">
        <v>43284</v>
      </c>
      <c r="F2" s="2">
        <v>2</v>
      </c>
      <c r="G2" s="2">
        <v>1</v>
      </c>
      <c r="H2" s="2" t="s">
        <v>48</v>
      </c>
      <c r="I2" s="2" t="s">
        <v>203</v>
      </c>
      <c r="J2" s="2" t="s">
        <v>202</v>
      </c>
      <c r="K2" s="2" t="s">
        <v>203</v>
      </c>
      <c r="L2" s="2" t="s">
        <v>19</v>
      </c>
      <c r="M2" s="2" t="s">
        <v>203</v>
      </c>
      <c r="N2" s="2">
        <v>3150</v>
      </c>
      <c r="O2" s="2">
        <v>4502.98</v>
      </c>
      <c r="P2" s="7">
        <f t="shared" ref="P2:P65" si="0">O2*1.177</f>
        <v>5300.00746</v>
      </c>
      <c r="Q2" s="7">
        <f t="shared" ref="Q2:Q65" si="1">B2*F2</f>
        <v>4</v>
      </c>
      <c r="R2" s="7">
        <f t="shared" ref="R2:R65" si="2">Q2*250</f>
        <v>1000</v>
      </c>
      <c r="S2" s="7">
        <f t="shared" ref="S2:S65" si="3">R2+P2</f>
        <v>6300.00746</v>
      </c>
      <c r="T2" s="9">
        <f t="shared" ref="T2:T37" si="4">ROUND(S2,0)</f>
        <v>6300</v>
      </c>
      <c r="U2" s="2">
        <v>1316244</v>
      </c>
      <c r="V2" s="2">
        <v>4825777</v>
      </c>
    </row>
    <row r="3" ht="13.5" spans="1:22">
      <c r="A3" s="2" t="s">
        <v>325</v>
      </c>
      <c r="B3" s="2">
        <v>2</v>
      </c>
      <c r="C3" s="3">
        <v>43282</v>
      </c>
      <c r="D3" s="2" t="s">
        <v>203</v>
      </c>
      <c r="E3" s="3">
        <v>43286</v>
      </c>
      <c r="F3" s="2">
        <v>4</v>
      </c>
      <c r="G3" s="2">
        <v>1</v>
      </c>
      <c r="H3" s="2" t="s">
        <v>44</v>
      </c>
      <c r="I3" s="2" t="s">
        <v>203</v>
      </c>
      <c r="J3" s="2" t="s">
        <v>202</v>
      </c>
      <c r="K3" s="2" t="s">
        <v>203</v>
      </c>
      <c r="L3" s="2" t="s">
        <v>19</v>
      </c>
      <c r="M3" s="2" t="s">
        <v>203</v>
      </c>
      <c r="N3" s="2">
        <v>3150</v>
      </c>
      <c r="O3" s="2">
        <v>9005.96</v>
      </c>
      <c r="P3" s="7">
        <f t="shared" si="0"/>
        <v>10600.01492</v>
      </c>
      <c r="Q3" s="7">
        <f t="shared" si="1"/>
        <v>8</v>
      </c>
      <c r="R3" s="7">
        <f t="shared" si="2"/>
        <v>2000</v>
      </c>
      <c r="S3" s="7">
        <f t="shared" si="3"/>
        <v>12600.01492</v>
      </c>
      <c r="T3" s="9">
        <f t="shared" si="4"/>
        <v>12600</v>
      </c>
      <c r="U3" s="2">
        <v>1312468</v>
      </c>
      <c r="V3" s="2">
        <v>4302759</v>
      </c>
    </row>
    <row r="4" ht="13.5" spans="1:22">
      <c r="A4" s="2" t="s">
        <v>326</v>
      </c>
      <c r="B4" s="2">
        <v>2</v>
      </c>
      <c r="C4" s="3">
        <v>43282</v>
      </c>
      <c r="D4" s="2" t="s">
        <v>203</v>
      </c>
      <c r="E4" s="3">
        <v>43288</v>
      </c>
      <c r="F4" s="2">
        <v>6</v>
      </c>
      <c r="G4" s="2">
        <v>1</v>
      </c>
      <c r="H4" s="2" t="s">
        <v>44</v>
      </c>
      <c r="I4" s="2" t="s">
        <v>203</v>
      </c>
      <c r="J4" s="2" t="s">
        <v>202</v>
      </c>
      <c r="K4" s="2" t="s">
        <v>203</v>
      </c>
      <c r="L4" s="2" t="s">
        <v>19</v>
      </c>
      <c r="M4" s="2" t="s">
        <v>203</v>
      </c>
      <c r="N4" s="2">
        <v>3450</v>
      </c>
      <c r="O4" s="2">
        <v>13763.82</v>
      </c>
      <c r="P4" s="7">
        <f t="shared" si="0"/>
        <v>16200.01614</v>
      </c>
      <c r="Q4" s="7">
        <f t="shared" si="1"/>
        <v>12</v>
      </c>
      <c r="R4" s="7">
        <f t="shared" si="2"/>
        <v>3000</v>
      </c>
      <c r="S4" s="7">
        <f t="shared" si="3"/>
        <v>19200.01614</v>
      </c>
      <c r="T4" s="9">
        <f t="shared" si="4"/>
        <v>19200</v>
      </c>
      <c r="U4" s="2">
        <v>1313245</v>
      </c>
      <c r="V4" s="2">
        <v>4364111</v>
      </c>
    </row>
    <row r="5" ht="13.5" spans="1:22">
      <c r="A5" s="2" t="s">
        <v>327</v>
      </c>
      <c r="B5" s="2">
        <v>2</v>
      </c>
      <c r="C5" s="3">
        <v>43282</v>
      </c>
      <c r="D5" s="2" t="s">
        <v>203</v>
      </c>
      <c r="E5" s="3">
        <v>43288</v>
      </c>
      <c r="F5" s="2">
        <v>6</v>
      </c>
      <c r="G5" s="2">
        <v>1</v>
      </c>
      <c r="H5" s="2" t="s">
        <v>48</v>
      </c>
      <c r="I5" s="2" t="s">
        <v>203</v>
      </c>
      <c r="J5" s="2" t="s">
        <v>202</v>
      </c>
      <c r="K5" s="2" t="s">
        <v>203</v>
      </c>
      <c r="L5" s="2" t="s">
        <v>19</v>
      </c>
      <c r="M5" s="2" t="s">
        <v>203</v>
      </c>
      <c r="N5" s="2">
        <v>3450</v>
      </c>
      <c r="O5" s="2">
        <v>13763.82</v>
      </c>
      <c r="P5" s="7">
        <f t="shared" si="0"/>
        <v>16200.01614</v>
      </c>
      <c r="Q5" s="7">
        <f t="shared" si="1"/>
        <v>12</v>
      </c>
      <c r="R5" s="7">
        <f t="shared" si="2"/>
        <v>3000</v>
      </c>
      <c r="S5" s="7">
        <f t="shared" si="3"/>
        <v>19200.01614</v>
      </c>
      <c r="T5" s="9">
        <f t="shared" si="4"/>
        <v>19200</v>
      </c>
      <c r="U5" s="2">
        <v>1313244</v>
      </c>
      <c r="V5" s="2">
        <v>4364111</v>
      </c>
    </row>
    <row r="6" ht="13.5" spans="1:22">
      <c r="A6" s="2" t="s">
        <v>328</v>
      </c>
      <c r="B6" s="2">
        <v>2</v>
      </c>
      <c r="C6" s="3">
        <v>43282</v>
      </c>
      <c r="D6" s="2" t="s">
        <v>203</v>
      </c>
      <c r="E6" s="3">
        <v>43284</v>
      </c>
      <c r="F6" s="2">
        <v>2</v>
      </c>
      <c r="G6" s="2">
        <v>1</v>
      </c>
      <c r="H6" s="2" t="s">
        <v>48</v>
      </c>
      <c r="I6" s="2" t="s">
        <v>203</v>
      </c>
      <c r="J6" s="2" t="s">
        <v>202</v>
      </c>
      <c r="K6" s="2" t="s">
        <v>203</v>
      </c>
      <c r="L6" s="2" t="s">
        <v>19</v>
      </c>
      <c r="M6" s="2" t="s">
        <v>203</v>
      </c>
      <c r="N6" s="2">
        <v>3150</v>
      </c>
      <c r="O6" s="2">
        <v>4502.98</v>
      </c>
      <c r="P6" s="7">
        <f t="shared" si="0"/>
        <v>5300.00746</v>
      </c>
      <c r="Q6" s="7">
        <f t="shared" si="1"/>
        <v>4</v>
      </c>
      <c r="R6" s="7">
        <f t="shared" si="2"/>
        <v>1000</v>
      </c>
      <c r="S6" s="7">
        <f t="shared" si="3"/>
        <v>6300.00746</v>
      </c>
      <c r="T6" s="9">
        <f t="shared" si="4"/>
        <v>6300</v>
      </c>
      <c r="U6" s="2">
        <v>1316244</v>
      </c>
      <c r="V6" s="2">
        <v>4825771</v>
      </c>
    </row>
    <row r="7" ht="13.5" spans="1:22">
      <c r="A7" s="2" t="s">
        <v>329</v>
      </c>
      <c r="B7" s="2">
        <v>2</v>
      </c>
      <c r="C7" s="3">
        <v>43282</v>
      </c>
      <c r="D7" s="2" t="s">
        <v>203</v>
      </c>
      <c r="E7" s="3">
        <v>43284</v>
      </c>
      <c r="F7" s="2">
        <v>2</v>
      </c>
      <c r="G7" s="2">
        <v>1</v>
      </c>
      <c r="H7" s="2" t="s">
        <v>48</v>
      </c>
      <c r="I7" s="2" t="s">
        <v>203</v>
      </c>
      <c r="J7" s="2" t="s">
        <v>202</v>
      </c>
      <c r="K7" s="2" t="s">
        <v>203</v>
      </c>
      <c r="L7" s="2" t="s">
        <v>19</v>
      </c>
      <c r="M7" s="2" t="s">
        <v>203</v>
      </c>
      <c r="N7" s="2">
        <v>3150</v>
      </c>
      <c r="O7" s="2">
        <v>4502.98</v>
      </c>
      <c r="P7" s="7">
        <f t="shared" si="0"/>
        <v>5300.00746</v>
      </c>
      <c r="Q7" s="7">
        <f t="shared" si="1"/>
        <v>4</v>
      </c>
      <c r="R7" s="7">
        <f t="shared" si="2"/>
        <v>1000</v>
      </c>
      <c r="S7" s="7">
        <f t="shared" si="3"/>
        <v>6300.00746</v>
      </c>
      <c r="T7" s="9">
        <f t="shared" si="4"/>
        <v>6300</v>
      </c>
      <c r="U7" s="2">
        <v>1316244</v>
      </c>
      <c r="V7" s="2">
        <v>4825771</v>
      </c>
    </row>
    <row r="8" ht="13.5" spans="1:22">
      <c r="A8" s="2" t="s">
        <v>330</v>
      </c>
      <c r="B8" s="2">
        <v>2</v>
      </c>
      <c r="C8" s="3">
        <v>43282</v>
      </c>
      <c r="D8" s="2" t="s">
        <v>203</v>
      </c>
      <c r="E8" s="3">
        <v>43286</v>
      </c>
      <c r="F8" s="2">
        <v>4</v>
      </c>
      <c r="G8" s="2">
        <v>1</v>
      </c>
      <c r="H8" s="2" t="s">
        <v>44</v>
      </c>
      <c r="I8" s="2" t="s">
        <v>203</v>
      </c>
      <c r="J8" s="2" t="s">
        <v>202</v>
      </c>
      <c r="K8" s="2" t="s">
        <v>203</v>
      </c>
      <c r="L8" s="2" t="s">
        <v>19</v>
      </c>
      <c r="M8" s="2" t="s">
        <v>203</v>
      </c>
      <c r="N8" s="2">
        <v>3150</v>
      </c>
      <c r="O8" s="2">
        <v>9005.96</v>
      </c>
      <c r="P8" s="7">
        <f t="shared" si="0"/>
        <v>10600.01492</v>
      </c>
      <c r="Q8" s="7">
        <f t="shared" si="1"/>
        <v>8</v>
      </c>
      <c r="R8" s="7">
        <f t="shared" si="2"/>
        <v>2000</v>
      </c>
      <c r="S8" s="7">
        <f t="shared" si="3"/>
        <v>12600.01492</v>
      </c>
      <c r="T8" s="9">
        <f t="shared" si="4"/>
        <v>12600</v>
      </c>
      <c r="U8" s="2">
        <v>1312468</v>
      </c>
      <c r="V8" s="2">
        <v>4302759</v>
      </c>
    </row>
    <row r="9" ht="13.5" spans="1:22">
      <c r="A9" s="2" t="s">
        <v>331</v>
      </c>
      <c r="B9" s="2">
        <v>2</v>
      </c>
      <c r="C9" s="3">
        <v>43282</v>
      </c>
      <c r="D9" s="2" t="s">
        <v>203</v>
      </c>
      <c r="E9" s="3">
        <v>43286</v>
      </c>
      <c r="F9" s="2">
        <v>4</v>
      </c>
      <c r="G9" s="2">
        <v>1</v>
      </c>
      <c r="H9" s="2" t="s">
        <v>44</v>
      </c>
      <c r="I9" s="2" t="s">
        <v>203</v>
      </c>
      <c r="J9" s="2" t="s">
        <v>202</v>
      </c>
      <c r="K9" s="2" t="s">
        <v>203</v>
      </c>
      <c r="L9" s="2" t="s">
        <v>19</v>
      </c>
      <c r="M9" s="2" t="s">
        <v>203</v>
      </c>
      <c r="N9" s="2">
        <v>3150</v>
      </c>
      <c r="O9" s="2">
        <v>9005.96</v>
      </c>
      <c r="P9" s="7">
        <f t="shared" si="0"/>
        <v>10600.01492</v>
      </c>
      <c r="Q9" s="7">
        <f t="shared" si="1"/>
        <v>8</v>
      </c>
      <c r="R9" s="7">
        <f t="shared" si="2"/>
        <v>2000</v>
      </c>
      <c r="S9" s="7">
        <f t="shared" si="3"/>
        <v>12600.01492</v>
      </c>
      <c r="T9" s="9">
        <f t="shared" si="4"/>
        <v>12600</v>
      </c>
      <c r="U9" s="2">
        <v>1312468</v>
      </c>
      <c r="V9" s="2">
        <v>4302759</v>
      </c>
    </row>
    <row r="10" ht="13.5" spans="1:22">
      <c r="A10" s="2" t="s">
        <v>332</v>
      </c>
      <c r="B10" s="2">
        <v>2</v>
      </c>
      <c r="C10" s="3">
        <v>43283</v>
      </c>
      <c r="D10" s="2" t="s">
        <v>203</v>
      </c>
      <c r="E10" s="3">
        <v>43285</v>
      </c>
      <c r="F10" s="2">
        <v>2</v>
      </c>
      <c r="G10" s="2">
        <v>1</v>
      </c>
      <c r="H10" s="2" t="s">
        <v>44</v>
      </c>
      <c r="I10" s="2" t="s">
        <v>203</v>
      </c>
      <c r="J10" s="2" t="s">
        <v>202</v>
      </c>
      <c r="K10" s="2" t="s">
        <v>203</v>
      </c>
      <c r="L10" s="2" t="s">
        <v>19</v>
      </c>
      <c r="M10" s="2" t="s">
        <v>203</v>
      </c>
      <c r="N10" s="2">
        <v>3150</v>
      </c>
      <c r="O10" s="2">
        <v>4502.98</v>
      </c>
      <c r="P10" s="7">
        <f t="shared" si="0"/>
        <v>5300.00746</v>
      </c>
      <c r="Q10" s="7">
        <f t="shared" si="1"/>
        <v>4</v>
      </c>
      <c r="R10" s="7">
        <f t="shared" si="2"/>
        <v>1000</v>
      </c>
      <c r="S10" s="7">
        <f t="shared" si="3"/>
        <v>6300.00746</v>
      </c>
      <c r="T10" s="9">
        <f t="shared" si="4"/>
        <v>6300</v>
      </c>
      <c r="U10" s="2">
        <v>1320710</v>
      </c>
      <c r="V10" s="2">
        <v>5532246</v>
      </c>
    </row>
    <row r="11" ht="13.5" spans="1:22">
      <c r="A11" s="2" t="s">
        <v>333</v>
      </c>
      <c r="B11" s="2">
        <v>2</v>
      </c>
      <c r="C11" s="3">
        <v>43283</v>
      </c>
      <c r="D11" s="2" t="s">
        <v>203</v>
      </c>
      <c r="E11" s="3">
        <v>43286</v>
      </c>
      <c r="F11" s="2">
        <v>3</v>
      </c>
      <c r="G11" s="2">
        <v>1</v>
      </c>
      <c r="H11" s="2" t="s">
        <v>44</v>
      </c>
      <c r="I11" s="2" t="s">
        <v>203</v>
      </c>
      <c r="J11" s="2" t="s">
        <v>202</v>
      </c>
      <c r="K11" s="2" t="s">
        <v>203</v>
      </c>
      <c r="L11" s="2" t="s">
        <v>19</v>
      </c>
      <c r="M11" s="2" t="s">
        <v>203</v>
      </c>
      <c r="N11" s="2">
        <v>3150</v>
      </c>
      <c r="O11" s="2">
        <v>6754.47</v>
      </c>
      <c r="P11" s="7">
        <f t="shared" si="0"/>
        <v>7950.01119</v>
      </c>
      <c r="Q11" s="7">
        <f t="shared" si="1"/>
        <v>6</v>
      </c>
      <c r="R11" s="7">
        <f t="shared" si="2"/>
        <v>1500</v>
      </c>
      <c r="S11" s="7">
        <f t="shared" si="3"/>
        <v>9450.01119</v>
      </c>
      <c r="T11" s="9">
        <f t="shared" si="4"/>
        <v>9450</v>
      </c>
      <c r="U11" s="2">
        <v>1308819</v>
      </c>
      <c r="V11" s="2">
        <v>3612831</v>
      </c>
    </row>
    <row r="12" ht="13.5" spans="1:22">
      <c r="A12" s="2" t="s">
        <v>334</v>
      </c>
      <c r="B12" s="2">
        <v>2</v>
      </c>
      <c r="C12" s="3">
        <v>43283</v>
      </c>
      <c r="D12" s="2" t="s">
        <v>203</v>
      </c>
      <c r="E12" s="3">
        <v>43286</v>
      </c>
      <c r="F12" s="2">
        <v>3</v>
      </c>
      <c r="G12" s="2">
        <v>1</v>
      </c>
      <c r="H12" s="2" t="s">
        <v>44</v>
      </c>
      <c r="I12" s="2" t="s">
        <v>203</v>
      </c>
      <c r="J12" s="2" t="s">
        <v>202</v>
      </c>
      <c r="K12" s="2" t="s">
        <v>203</v>
      </c>
      <c r="L12" s="2" t="s">
        <v>19</v>
      </c>
      <c r="M12" s="2" t="s">
        <v>203</v>
      </c>
      <c r="N12" s="2">
        <v>3150</v>
      </c>
      <c r="O12" s="2">
        <v>6754.47</v>
      </c>
      <c r="P12" s="7">
        <f t="shared" si="0"/>
        <v>7950.01119</v>
      </c>
      <c r="Q12" s="7">
        <f t="shared" si="1"/>
        <v>6</v>
      </c>
      <c r="R12" s="7">
        <f t="shared" si="2"/>
        <v>1500</v>
      </c>
      <c r="S12" s="7">
        <f t="shared" si="3"/>
        <v>9450.01119</v>
      </c>
      <c r="T12" s="9">
        <f t="shared" si="4"/>
        <v>9450</v>
      </c>
      <c r="U12" s="2">
        <v>1308819</v>
      </c>
      <c r="V12" s="2">
        <v>3612831</v>
      </c>
    </row>
    <row r="13" ht="13.5" spans="1:22">
      <c r="A13" s="2" t="s">
        <v>335</v>
      </c>
      <c r="B13" s="2">
        <v>2</v>
      </c>
      <c r="C13" s="3">
        <v>43283</v>
      </c>
      <c r="D13" s="2" t="s">
        <v>203</v>
      </c>
      <c r="E13" s="3">
        <v>43285</v>
      </c>
      <c r="F13" s="2">
        <v>2</v>
      </c>
      <c r="G13" s="2">
        <v>1</v>
      </c>
      <c r="H13" s="2" t="s">
        <v>48</v>
      </c>
      <c r="I13" s="2" t="s">
        <v>203</v>
      </c>
      <c r="J13" s="2" t="s">
        <v>202</v>
      </c>
      <c r="K13" s="2" t="s">
        <v>203</v>
      </c>
      <c r="L13" s="2" t="s">
        <v>19</v>
      </c>
      <c r="M13" s="2" t="s">
        <v>203</v>
      </c>
      <c r="N13" s="2">
        <v>3150</v>
      </c>
      <c r="O13" s="2">
        <v>4502.98</v>
      </c>
      <c r="P13" s="7">
        <f t="shared" si="0"/>
        <v>5300.00746</v>
      </c>
      <c r="Q13" s="7">
        <f t="shared" si="1"/>
        <v>4</v>
      </c>
      <c r="R13" s="7">
        <f t="shared" si="2"/>
        <v>1000</v>
      </c>
      <c r="S13" s="7">
        <f t="shared" si="3"/>
        <v>6300.00746</v>
      </c>
      <c r="T13" s="9">
        <f t="shared" si="4"/>
        <v>6300</v>
      </c>
      <c r="U13" s="2">
        <v>1306175</v>
      </c>
      <c r="V13" s="2">
        <v>3139869</v>
      </c>
    </row>
    <row r="14" ht="13.5" spans="1:22">
      <c r="A14" s="2" t="s">
        <v>336</v>
      </c>
      <c r="B14" s="2">
        <v>2</v>
      </c>
      <c r="C14" s="3">
        <v>43283</v>
      </c>
      <c r="D14" s="2" t="s">
        <v>203</v>
      </c>
      <c r="E14" s="3">
        <v>43285</v>
      </c>
      <c r="F14" s="2">
        <v>2</v>
      </c>
      <c r="G14" s="2">
        <v>1</v>
      </c>
      <c r="H14" s="2" t="s">
        <v>48</v>
      </c>
      <c r="I14" s="2" t="s">
        <v>203</v>
      </c>
      <c r="J14" s="2" t="s">
        <v>202</v>
      </c>
      <c r="K14" s="2" t="s">
        <v>203</v>
      </c>
      <c r="L14" s="2" t="s">
        <v>19</v>
      </c>
      <c r="M14" s="2" t="s">
        <v>203</v>
      </c>
      <c r="N14" s="2">
        <v>3150</v>
      </c>
      <c r="O14" s="2">
        <v>4502.98</v>
      </c>
      <c r="P14" s="7">
        <f t="shared" si="0"/>
        <v>5300.00746</v>
      </c>
      <c r="Q14" s="7">
        <f t="shared" si="1"/>
        <v>4</v>
      </c>
      <c r="R14" s="7">
        <f t="shared" si="2"/>
        <v>1000</v>
      </c>
      <c r="S14" s="7">
        <f t="shared" si="3"/>
        <v>6300.00746</v>
      </c>
      <c r="T14" s="9">
        <f t="shared" si="4"/>
        <v>6300</v>
      </c>
      <c r="U14" s="2">
        <v>1306175</v>
      </c>
      <c r="V14" s="2">
        <v>3139869</v>
      </c>
    </row>
    <row r="15" ht="13.5" spans="1:22">
      <c r="A15" s="2" t="s">
        <v>337</v>
      </c>
      <c r="B15" s="2">
        <v>2</v>
      </c>
      <c r="C15" s="3">
        <v>43283</v>
      </c>
      <c r="D15" s="2" t="s">
        <v>203</v>
      </c>
      <c r="E15" s="3">
        <v>43286</v>
      </c>
      <c r="F15" s="2">
        <v>3</v>
      </c>
      <c r="G15" s="2">
        <v>1</v>
      </c>
      <c r="H15" s="2" t="s">
        <v>44</v>
      </c>
      <c r="I15" s="2" t="s">
        <v>203</v>
      </c>
      <c r="J15" s="2" t="s">
        <v>202</v>
      </c>
      <c r="K15" s="2" t="s">
        <v>203</v>
      </c>
      <c r="L15" s="2" t="s">
        <v>19</v>
      </c>
      <c r="M15" s="2" t="s">
        <v>203</v>
      </c>
      <c r="N15" s="2">
        <v>3150</v>
      </c>
      <c r="O15" s="2">
        <v>6754.47</v>
      </c>
      <c r="P15" s="7">
        <f t="shared" si="0"/>
        <v>7950.01119</v>
      </c>
      <c r="Q15" s="7">
        <f t="shared" si="1"/>
        <v>6</v>
      </c>
      <c r="R15" s="7">
        <f t="shared" si="2"/>
        <v>1500</v>
      </c>
      <c r="S15" s="7">
        <f t="shared" si="3"/>
        <v>9450.01119</v>
      </c>
      <c r="T15" s="9">
        <f t="shared" si="4"/>
        <v>9450</v>
      </c>
      <c r="U15" s="2">
        <v>1308819</v>
      </c>
      <c r="V15" s="2">
        <v>3612831</v>
      </c>
    </row>
    <row r="16" ht="13.5" spans="1:22">
      <c r="A16" s="2" t="s">
        <v>338</v>
      </c>
      <c r="B16" s="2">
        <v>2</v>
      </c>
      <c r="C16" s="3">
        <v>43283</v>
      </c>
      <c r="D16" s="2" t="s">
        <v>203</v>
      </c>
      <c r="E16" s="3">
        <v>43286</v>
      </c>
      <c r="F16" s="2">
        <v>3</v>
      </c>
      <c r="G16" s="2">
        <v>1</v>
      </c>
      <c r="H16" s="2" t="s">
        <v>48</v>
      </c>
      <c r="I16" s="2" t="s">
        <v>203</v>
      </c>
      <c r="J16" s="2" t="s">
        <v>202</v>
      </c>
      <c r="K16" s="2" t="s">
        <v>203</v>
      </c>
      <c r="L16" s="2" t="s">
        <v>19</v>
      </c>
      <c r="M16" s="2" t="s">
        <v>203</v>
      </c>
      <c r="N16" s="2">
        <v>3150</v>
      </c>
      <c r="O16" s="2">
        <v>6754.47</v>
      </c>
      <c r="P16" s="7">
        <f t="shared" si="0"/>
        <v>7950.01119</v>
      </c>
      <c r="Q16" s="7">
        <f t="shared" si="1"/>
        <v>6</v>
      </c>
      <c r="R16" s="7">
        <f t="shared" si="2"/>
        <v>1500</v>
      </c>
      <c r="S16" s="7">
        <f t="shared" si="3"/>
        <v>9450.01119</v>
      </c>
      <c r="T16" s="9">
        <f t="shared" si="4"/>
        <v>9450</v>
      </c>
      <c r="U16" s="2">
        <v>1314811</v>
      </c>
      <c r="V16" s="2">
        <v>4641953</v>
      </c>
    </row>
    <row r="17" ht="13.5" spans="1:22">
      <c r="A17" s="2" t="s">
        <v>339</v>
      </c>
      <c r="B17" s="2">
        <v>2</v>
      </c>
      <c r="C17" s="3">
        <v>43283</v>
      </c>
      <c r="D17" s="2" t="s">
        <v>203</v>
      </c>
      <c r="E17" s="3">
        <v>43285</v>
      </c>
      <c r="F17" s="2">
        <v>2</v>
      </c>
      <c r="G17" s="2">
        <v>1</v>
      </c>
      <c r="H17" s="2" t="s">
        <v>44</v>
      </c>
      <c r="I17" s="2" t="s">
        <v>203</v>
      </c>
      <c r="J17" s="2" t="s">
        <v>202</v>
      </c>
      <c r="K17" s="2" t="s">
        <v>203</v>
      </c>
      <c r="L17" s="2" t="s">
        <v>19</v>
      </c>
      <c r="M17" s="2" t="s">
        <v>203</v>
      </c>
      <c r="N17" s="2">
        <v>3150</v>
      </c>
      <c r="O17" s="2">
        <v>4502.98</v>
      </c>
      <c r="P17" s="7">
        <f t="shared" si="0"/>
        <v>5300.00746</v>
      </c>
      <c r="Q17" s="7">
        <f t="shared" si="1"/>
        <v>4</v>
      </c>
      <c r="R17" s="7">
        <f t="shared" si="2"/>
        <v>1000</v>
      </c>
      <c r="S17" s="7">
        <f t="shared" si="3"/>
        <v>6300.00746</v>
      </c>
      <c r="T17" s="9">
        <f t="shared" si="4"/>
        <v>6300</v>
      </c>
      <c r="U17" s="2">
        <v>1306293</v>
      </c>
      <c r="V17" s="2">
        <v>3206777</v>
      </c>
    </row>
    <row r="18" ht="13.5" spans="1:22">
      <c r="A18" s="2" t="s">
        <v>340</v>
      </c>
      <c r="B18" s="2">
        <v>2</v>
      </c>
      <c r="C18" s="3">
        <v>43283</v>
      </c>
      <c r="D18" s="2" t="s">
        <v>203</v>
      </c>
      <c r="E18" s="3">
        <v>43286</v>
      </c>
      <c r="F18" s="2">
        <v>3</v>
      </c>
      <c r="G18" s="2">
        <v>1</v>
      </c>
      <c r="H18" s="2" t="s">
        <v>42</v>
      </c>
      <c r="I18" s="2" t="s">
        <v>203</v>
      </c>
      <c r="J18" s="2" t="s">
        <v>202</v>
      </c>
      <c r="K18" s="2" t="s">
        <v>203</v>
      </c>
      <c r="L18" s="2" t="s">
        <v>19</v>
      </c>
      <c r="M18" s="2" t="s">
        <v>203</v>
      </c>
      <c r="N18" s="2">
        <v>4150</v>
      </c>
      <c r="O18" s="2">
        <v>9303.3</v>
      </c>
      <c r="P18" s="7">
        <f t="shared" si="0"/>
        <v>10949.9841</v>
      </c>
      <c r="Q18" s="7">
        <f t="shared" si="1"/>
        <v>6</v>
      </c>
      <c r="R18" s="7">
        <f t="shared" si="2"/>
        <v>1500</v>
      </c>
      <c r="S18" s="7">
        <f t="shared" si="3"/>
        <v>12449.9841</v>
      </c>
      <c r="T18" s="9">
        <f t="shared" si="4"/>
        <v>12450</v>
      </c>
      <c r="U18" s="2">
        <v>1325417</v>
      </c>
      <c r="V18" s="2">
        <v>6389194</v>
      </c>
    </row>
    <row r="19" ht="13.5" spans="1:22">
      <c r="A19" s="2" t="s">
        <v>341</v>
      </c>
      <c r="B19" s="2">
        <v>2</v>
      </c>
      <c r="C19" s="3">
        <v>43284</v>
      </c>
      <c r="D19" s="2" t="s">
        <v>203</v>
      </c>
      <c r="E19" s="3">
        <v>43285</v>
      </c>
      <c r="F19" s="2">
        <v>1</v>
      </c>
      <c r="G19" s="2">
        <v>1</v>
      </c>
      <c r="H19" s="2" t="s">
        <v>44</v>
      </c>
      <c r="I19" s="2" t="s">
        <v>203</v>
      </c>
      <c r="J19" s="2" t="s">
        <v>202</v>
      </c>
      <c r="K19" s="2" t="s">
        <v>203</v>
      </c>
      <c r="L19" s="2" t="s">
        <v>19</v>
      </c>
      <c r="M19" s="2" t="s">
        <v>203</v>
      </c>
      <c r="N19" s="2">
        <v>3150</v>
      </c>
      <c r="O19" s="2">
        <v>2251.49</v>
      </c>
      <c r="P19" s="7">
        <f t="shared" si="0"/>
        <v>2650.00373</v>
      </c>
      <c r="Q19" s="7">
        <f t="shared" si="1"/>
        <v>2</v>
      </c>
      <c r="R19" s="7">
        <f t="shared" si="2"/>
        <v>500</v>
      </c>
      <c r="S19" s="7">
        <f t="shared" si="3"/>
        <v>3150.00373</v>
      </c>
      <c r="T19" s="9">
        <f t="shared" si="4"/>
        <v>3150</v>
      </c>
      <c r="U19" s="2">
        <v>1321091</v>
      </c>
      <c r="V19" s="2">
        <v>5604258</v>
      </c>
    </row>
    <row r="20" ht="13.5" spans="1:22">
      <c r="A20" s="2" t="s">
        <v>342</v>
      </c>
      <c r="B20" s="2">
        <v>2</v>
      </c>
      <c r="C20" s="3">
        <v>43284</v>
      </c>
      <c r="D20" s="2" t="s">
        <v>203</v>
      </c>
      <c r="E20" s="3">
        <v>43287</v>
      </c>
      <c r="F20" s="2">
        <v>3</v>
      </c>
      <c r="G20" s="2">
        <v>1</v>
      </c>
      <c r="H20" s="2" t="s">
        <v>44</v>
      </c>
      <c r="I20" s="2" t="s">
        <v>203</v>
      </c>
      <c r="J20" s="2" t="s">
        <v>202</v>
      </c>
      <c r="K20" s="2" t="s">
        <v>203</v>
      </c>
      <c r="L20" s="2" t="s">
        <v>19</v>
      </c>
      <c r="M20" s="2" t="s">
        <v>203</v>
      </c>
      <c r="N20" s="2">
        <v>3150</v>
      </c>
      <c r="O20" s="2">
        <v>6754.47</v>
      </c>
      <c r="P20" s="7">
        <f t="shared" si="0"/>
        <v>7950.01119</v>
      </c>
      <c r="Q20" s="7">
        <f t="shared" si="1"/>
        <v>6</v>
      </c>
      <c r="R20" s="7">
        <f t="shared" si="2"/>
        <v>1500</v>
      </c>
      <c r="S20" s="7">
        <f t="shared" si="3"/>
        <v>9450.01119</v>
      </c>
      <c r="T20" s="9">
        <f t="shared" si="4"/>
        <v>9450</v>
      </c>
      <c r="U20" s="2">
        <v>1315762</v>
      </c>
      <c r="V20" s="2">
        <v>4807453</v>
      </c>
    </row>
    <row r="21" ht="13.5" spans="1:22">
      <c r="A21" s="2" t="s">
        <v>343</v>
      </c>
      <c r="B21" s="2">
        <v>2</v>
      </c>
      <c r="C21" s="3">
        <v>43284</v>
      </c>
      <c r="D21" s="2" t="s">
        <v>203</v>
      </c>
      <c r="E21" s="3">
        <v>43287</v>
      </c>
      <c r="F21" s="2">
        <v>3</v>
      </c>
      <c r="G21" s="2">
        <v>1</v>
      </c>
      <c r="H21" s="2" t="s">
        <v>48</v>
      </c>
      <c r="I21" s="2" t="s">
        <v>203</v>
      </c>
      <c r="J21" s="2" t="s">
        <v>202</v>
      </c>
      <c r="K21" s="2" t="s">
        <v>203</v>
      </c>
      <c r="L21" s="2" t="s">
        <v>19</v>
      </c>
      <c r="M21" s="2" t="s">
        <v>203</v>
      </c>
      <c r="N21" s="2">
        <v>3150</v>
      </c>
      <c r="O21" s="2">
        <v>6754.47</v>
      </c>
      <c r="P21" s="7">
        <f t="shared" si="0"/>
        <v>7950.01119</v>
      </c>
      <c r="Q21" s="7">
        <f t="shared" si="1"/>
        <v>6</v>
      </c>
      <c r="R21" s="7">
        <f t="shared" si="2"/>
        <v>1500</v>
      </c>
      <c r="S21" s="7">
        <f t="shared" si="3"/>
        <v>9450.01119</v>
      </c>
      <c r="T21" s="9">
        <f t="shared" si="4"/>
        <v>9450</v>
      </c>
      <c r="U21" s="2">
        <v>1315769</v>
      </c>
      <c r="V21" s="2">
        <v>4807112</v>
      </c>
    </row>
    <row r="22" ht="13.5" spans="1:22">
      <c r="A22" s="2" t="s">
        <v>344</v>
      </c>
      <c r="B22" s="2">
        <v>2</v>
      </c>
      <c r="C22" s="3">
        <v>43284</v>
      </c>
      <c r="D22" s="2" t="s">
        <v>203</v>
      </c>
      <c r="E22" s="3">
        <v>43286</v>
      </c>
      <c r="F22" s="2">
        <v>2</v>
      </c>
      <c r="G22" s="2">
        <v>1</v>
      </c>
      <c r="H22" s="2" t="s">
        <v>42</v>
      </c>
      <c r="I22" s="2" t="s">
        <v>203</v>
      </c>
      <c r="J22" s="2" t="s">
        <v>202</v>
      </c>
      <c r="K22" s="2" t="s">
        <v>203</v>
      </c>
      <c r="L22" s="2" t="s">
        <v>19</v>
      </c>
      <c r="M22" s="2" t="s">
        <v>203</v>
      </c>
      <c r="N22" s="2">
        <v>4150</v>
      </c>
      <c r="O22" s="2">
        <v>6202.2</v>
      </c>
      <c r="P22" s="7">
        <f t="shared" si="0"/>
        <v>7299.9894</v>
      </c>
      <c r="Q22" s="7">
        <f t="shared" si="1"/>
        <v>4</v>
      </c>
      <c r="R22" s="7">
        <f t="shared" si="2"/>
        <v>1000</v>
      </c>
      <c r="S22" s="7">
        <f t="shared" si="3"/>
        <v>8299.9894</v>
      </c>
      <c r="T22" s="9">
        <f t="shared" si="4"/>
        <v>8300</v>
      </c>
      <c r="U22" s="2" t="s">
        <v>345</v>
      </c>
      <c r="V22" s="2">
        <v>7025839</v>
      </c>
    </row>
    <row r="23" ht="13.5" spans="1:22">
      <c r="A23" s="2" t="s">
        <v>346</v>
      </c>
      <c r="B23" s="2">
        <v>2</v>
      </c>
      <c r="C23" s="3">
        <v>43285</v>
      </c>
      <c r="D23" s="2" t="s">
        <v>203</v>
      </c>
      <c r="E23" s="3">
        <v>43287</v>
      </c>
      <c r="F23" s="2">
        <v>2</v>
      </c>
      <c r="G23" s="2">
        <v>1</v>
      </c>
      <c r="H23" s="2" t="s">
        <v>48</v>
      </c>
      <c r="I23" s="2" t="s">
        <v>203</v>
      </c>
      <c r="J23" s="2" t="s">
        <v>202</v>
      </c>
      <c r="K23" s="2" t="s">
        <v>203</v>
      </c>
      <c r="L23" s="2" t="s">
        <v>19</v>
      </c>
      <c r="M23" s="2" t="s">
        <v>203</v>
      </c>
      <c r="N23" s="2">
        <v>3150</v>
      </c>
      <c r="O23" s="2">
        <v>4502.98</v>
      </c>
      <c r="P23" s="7">
        <f t="shared" si="0"/>
        <v>5300.00746</v>
      </c>
      <c r="Q23" s="7">
        <f t="shared" si="1"/>
        <v>4</v>
      </c>
      <c r="R23" s="7">
        <f t="shared" si="2"/>
        <v>1000</v>
      </c>
      <c r="S23" s="7">
        <f t="shared" si="3"/>
        <v>6300.00746</v>
      </c>
      <c r="T23" s="9">
        <f t="shared" si="4"/>
        <v>6300</v>
      </c>
      <c r="U23" s="2">
        <v>1320869</v>
      </c>
      <c r="V23" s="2">
        <v>5540623</v>
      </c>
    </row>
    <row r="24" ht="13.5" spans="1:22">
      <c r="A24" s="2" t="s">
        <v>347</v>
      </c>
      <c r="B24" s="2">
        <v>2</v>
      </c>
      <c r="C24" s="3">
        <v>43285</v>
      </c>
      <c r="D24" s="2" t="s">
        <v>203</v>
      </c>
      <c r="E24" s="3">
        <v>43287</v>
      </c>
      <c r="F24" s="2">
        <v>2</v>
      </c>
      <c r="G24" s="2">
        <v>1</v>
      </c>
      <c r="H24" s="2" t="s">
        <v>44</v>
      </c>
      <c r="I24" s="2" t="s">
        <v>203</v>
      </c>
      <c r="J24" s="2" t="s">
        <v>202</v>
      </c>
      <c r="K24" s="2" t="s">
        <v>203</v>
      </c>
      <c r="L24" s="2" t="s">
        <v>19</v>
      </c>
      <c r="M24" s="2" t="s">
        <v>203</v>
      </c>
      <c r="N24" s="2">
        <v>3150</v>
      </c>
      <c r="O24" s="2">
        <v>4502.98</v>
      </c>
      <c r="P24" s="7">
        <f t="shared" si="0"/>
        <v>5300.00746</v>
      </c>
      <c r="Q24" s="7">
        <f t="shared" si="1"/>
        <v>4</v>
      </c>
      <c r="R24" s="7">
        <f t="shared" si="2"/>
        <v>1000</v>
      </c>
      <c r="S24" s="7">
        <f t="shared" si="3"/>
        <v>6300.00746</v>
      </c>
      <c r="T24" s="9">
        <f t="shared" si="4"/>
        <v>6300</v>
      </c>
      <c r="U24" s="2">
        <v>1319749</v>
      </c>
      <c r="V24" s="2">
        <v>5352918</v>
      </c>
    </row>
    <row r="25" ht="13.5" spans="1:22">
      <c r="A25" s="2" t="s">
        <v>348</v>
      </c>
      <c r="B25" s="2">
        <v>2</v>
      </c>
      <c r="C25" s="3">
        <v>43285</v>
      </c>
      <c r="D25" s="2" t="s">
        <v>203</v>
      </c>
      <c r="E25" s="3">
        <v>43287</v>
      </c>
      <c r="F25" s="2">
        <v>2</v>
      </c>
      <c r="G25" s="2">
        <v>1</v>
      </c>
      <c r="H25" s="2" t="s">
        <v>48</v>
      </c>
      <c r="I25" s="2" t="s">
        <v>203</v>
      </c>
      <c r="J25" s="2" t="s">
        <v>202</v>
      </c>
      <c r="K25" s="2" t="s">
        <v>203</v>
      </c>
      <c r="L25" s="2" t="s">
        <v>19</v>
      </c>
      <c r="M25" s="2" t="s">
        <v>203</v>
      </c>
      <c r="N25" s="2">
        <v>3150</v>
      </c>
      <c r="O25" s="2">
        <v>4502.98</v>
      </c>
      <c r="P25" s="7">
        <f t="shared" si="0"/>
        <v>5300.00746</v>
      </c>
      <c r="Q25" s="7">
        <f t="shared" si="1"/>
        <v>4</v>
      </c>
      <c r="R25" s="7">
        <f t="shared" si="2"/>
        <v>1000</v>
      </c>
      <c r="S25" s="7">
        <f t="shared" si="3"/>
        <v>6300.00746</v>
      </c>
      <c r="T25" s="9">
        <f t="shared" si="4"/>
        <v>6300</v>
      </c>
      <c r="U25" s="2">
        <v>1315164</v>
      </c>
      <c r="V25" s="2">
        <v>4721109</v>
      </c>
    </row>
    <row r="26" ht="13.5" spans="1:22">
      <c r="A26" s="2" t="s">
        <v>349</v>
      </c>
      <c r="B26" s="2">
        <v>2</v>
      </c>
      <c r="C26" s="3">
        <v>43285</v>
      </c>
      <c r="D26" s="2" t="s">
        <v>203</v>
      </c>
      <c r="E26" s="3">
        <v>43287</v>
      </c>
      <c r="F26" s="2">
        <v>2</v>
      </c>
      <c r="G26" s="2">
        <v>1</v>
      </c>
      <c r="H26" s="2" t="s">
        <v>48</v>
      </c>
      <c r="I26" s="2" t="s">
        <v>203</v>
      </c>
      <c r="J26" s="2" t="s">
        <v>202</v>
      </c>
      <c r="K26" s="2" t="s">
        <v>203</v>
      </c>
      <c r="L26" s="2" t="s">
        <v>19</v>
      </c>
      <c r="M26" s="2" t="s">
        <v>203</v>
      </c>
      <c r="N26" s="2">
        <v>3150</v>
      </c>
      <c r="O26" s="2">
        <v>4502.98</v>
      </c>
      <c r="P26" s="7">
        <f t="shared" si="0"/>
        <v>5300.00746</v>
      </c>
      <c r="Q26" s="7">
        <f t="shared" si="1"/>
        <v>4</v>
      </c>
      <c r="R26" s="7">
        <f t="shared" si="2"/>
        <v>1000</v>
      </c>
      <c r="S26" s="7">
        <f t="shared" si="3"/>
        <v>6300.00746</v>
      </c>
      <c r="T26" s="9">
        <f t="shared" si="4"/>
        <v>6300</v>
      </c>
      <c r="U26" s="2">
        <v>1319749</v>
      </c>
      <c r="V26" s="2">
        <v>5352918</v>
      </c>
    </row>
    <row r="27" ht="13.5" spans="1:22">
      <c r="A27" s="2" t="s">
        <v>350</v>
      </c>
      <c r="B27" s="2">
        <v>2</v>
      </c>
      <c r="C27" s="3">
        <v>43285</v>
      </c>
      <c r="D27" s="2" t="s">
        <v>203</v>
      </c>
      <c r="E27" s="3">
        <v>43286</v>
      </c>
      <c r="F27" s="2">
        <v>1</v>
      </c>
      <c r="G27" s="2">
        <v>1</v>
      </c>
      <c r="H27" s="2" t="s">
        <v>44</v>
      </c>
      <c r="I27" s="2" t="s">
        <v>203</v>
      </c>
      <c r="J27" s="2" t="s">
        <v>202</v>
      </c>
      <c r="K27" s="2" t="s">
        <v>203</v>
      </c>
      <c r="L27" s="2" t="s">
        <v>19</v>
      </c>
      <c r="M27" s="2" t="s">
        <v>203</v>
      </c>
      <c r="N27" s="2">
        <v>3150</v>
      </c>
      <c r="O27" s="2">
        <v>2251.49</v>
      </c>
      <c r="P27" s="7">
        <f t="shared" si="0"/>
        <v>2650.00373</v>
      </c>
      <c r="Q27" s="7">
        <f t="shared" si="1"/>
        <v>2</v>
      </c>
      <c r="R27" s="7">
        <f t="shared" si="2"/>
        <v>500</v>
      </c>
      <c r="S27" s="7">
        <f t="shared" si="3"/>
        <v>3150.00373</v>
      </c>
      <c r="T27" s="9">
        <f t="shared" si="4"/>
        <v>3150</v>
      </c>
      <c r="U27" s="2">
        <v>1311424</v>
      </c>
      <c r="V27" s="2">
        <v>4070272</v>
      </c>
    </row>
    <row r="28" ht="13.5" spans="1:22">
      <c r="A28" s="2" t="s">
        <v>351</v>
      </c>
      <c r="B28" s="2">
        <v>2</v>
      </c>
      <c r="C28" s="3">
        <v>43286</v>
      </c>
      <c r="D28" s="2" t="s">
        <v>203</v>
      </c>
      <c r="E28" s="3">
        <v>43290</v>
      </c>
      <c r="F28" s="2">
        <v>4</v>
      </c>
      <c r="G28" s="2">
        <v>1</v>
      </c>
      <c r="H28" s="2" t="s">
        <v>44</v>
      </c>
      <c r="I28" s="2" t="s">
        <v>203</v>
      </c>
      <c r="J28" s="2" t="s">
        <v>202</v>
      </c>
      <c r="K28" s="2" t="s">
        <v>203</v>
      </c>
      <c r="L28" s="2" t="s">
        <v>19</v>
      </c>
      <c r="M28" s="2" t="s">
        <v>203</v>
      </c>
      <c r="N28" s="2">
        <v>3150</v>
      </c>
      <c r="O28" s="2">
        <v>9515.72</v>
      </c>
      <c r="P28" s="7">
        <f t="shared" si="0"/>
        <v>11200.00244</v>
      </c>
      <c r="Q28" s="7">
        <f t="shared" si="1"/>
        <v>8</v>
      </c>
      <c r="R28" s="7">
        <f t="shared" si="2"/>
        <v>2000</v>
      </c>
      <c r="S28" s="7">
        <f t="shared" si="3"/>
        <v>13200.00244</v>
      </c>
      <c r="T28" s="9">
        <f t="shared" si="4"/>
        <v>13200</v>
      </c>
      <c r="U28" s="2">
        <v>1305339</v>
      </c>
      <c r="V28" s="2">
        <v>2974899</v>
      </c>
    </row>
    <row r="29" ht="13.5" spans="1:22">
      <c r="A29" s="2" t="s">
        <v>352</v>
      </c>
      <c r="B29" s="2">
        <v>2</v>
      </c>
      <c r="C29" s="3">
        <v>43286</v>
      </c>
      <c r="D29" s="2" t="s">
        <v>203</v>
      </c>
      <c r="E29" s="3">
        <v>43290</v>
      </c>
      <c r="F29" s="2">
        <v>4</v>
      </c>
      <c r="G29" s="2">
        <v>1</v>
      </c>
      <c r="H29" s="2" t="s">
        <v>48</v>
      </c>
      <c r="I29" s="2" t="s">
        <v>203</v>
      </c>
      <c r="J29" s="2" t="s">
        <v>202</v>
      </c>
      <c r="K29" s="2" t="s">
        <v>203</v>
      </c>
      <c r="L29" s="2" t="s">
        <v>19</v>
      </c>
      <c r="M29" s="2" t="s">
        <v>203</v>
      </c>
      <c r="N29" s="2">
        <v>3150</v>
      </c>
      <c r="O29" s="2">
        <v>9515.72</v>
      </c>
      <c r="P29" s="7">
        <f t="shared" si="0"/>
        <v>11200.00244</v>
      </c>
      <c r="Q29" s="7">
        <f t="shared" si="1"/>
        <v>8</v>
      </c>
      <c r="R29" s="7">
        <f t="shared" si="2"/>
        <v>2000</v>
      </c>
      <c r="S29" s="7">
        <f t="shared" si="3"/>
        <v>13200.00244</v>
      </c>
      <c r="T29" s="9">
        <f t="shared" si="4"/>
        <v>13200</v>
      </c>
      <c r="U29" s="2">
        <v>1305339</v>
      </c>
      <c r="V29" s="2">
        <v>2974899</v>
      </c>
    </row>
    <row r="30" ht="13.5" spans="1:22">
      <c r="A30" s="2" t="s">
        <v>353</v>
      </c>
      <c r="B30" s="2">
        <v>2</v>
      </c>
      <c r="C30" s="3">
        <v>43286</v>
      </c>
      <c r="D30" s="2" t="s">
        <v>203</v>
      </c>
      <c r="E30" s="3">
        <v>43289</v>
      </c>
      <c r="F30" s="2">
        <v>3</v>
      </c>
      <c r="G30" s="2">
        <v>1</v>
      </c>
      <c r="H30" s="2" t="s">
        <v>25</v>
      </c>
      <c r="I30" s="2" t="s">
        <v>203</v>
      </c>
      <c r="J30" s="2" t="s">
        <v>202</v>
      </c>
      <c r="K30" s="2" t="s">
        <v>203</v>
      </c>
      <c r="L30" s="2" t="s">
        <v>19</v>
      </c>
      <c r="M30" s="2" t="s">
        <v>203</v>
      </c>
      <c r="N30" s="2">
        <v>4450</v>
      </c>
      <c r="O30" s="2">
        <v>9813.08</v>
      </c>
      <c r="P30" s="7">
        <f t="shared" si="0"/>
        <v>11549.99516</v>
      </c>
      <c r="Q30" s="7">
        <f t="shared" si="1"/>
        <v>6</v>
      </c>
      <c r="R30" s="7">
        <f t="shared" si="2"/>
        <v>1500</v>
      </c>
      <c r="S30" s="7">
        <f t="shared" si="3"/>
        <v>13049.99516</v>
      </c>
      <c r="T30" s="9">
        <f t="shared" si="4"/>
        <v>13050</v>
      </c>
      <c r="U30" s="2">
        <v>1325249</v>
      </c>
      <c r="V30" s="2">
        <v>6318415</v>
      </c>
    </row>
    <row r="31" ht="13.5" spans="1:22">
      <c r="A31" s="4" t="s">
        <v>354</v>
      </c>
      <c r="B31" s="4">
        <v>2</v>
      </c>
      <c r="C31" s="5">
        <v>43286</v>
      </c>
      <c r="D31" s="4" t="s">
        <v>203</v>
      </c>
      <c r="E31" s="5">
        <v>43290</v>
      </c>
      <c r="F31" s="4">
        <v>4</v>
      </c>
      <c r="G31" s="4">
        <v>1</v>
      </c>
      <c r="H31" s="4" t="s">
        <v>48</v>
      </c>
      <c r="I31" s="4" t="s">
        <v>203</v>
      </c>
      <c r="J31" s="4" t="s">
        <v>202</v>
      </c>
      <c r="K31" s="4" t="s">
        <v>203</v>
      </c>
      <c r="L31" s="4" t="s">
        <v>19</v>
      </c>
      <c r="M31" s="4" t="s">
        <v>203</v>
      </c>
      <c r="N31" s="4">
        <v>3150</v>
      </c>
      <c r="O31" s="4">
        <v>9515.72</v>
      </c>
      <c r="P31" s="7">
        <f t="shared" si="0"/>
        <v>11200.00244</v>
      </c>
      <c r="Q31" s="7">
        <f t="shared" si="1"/>
        <v>8</v>
      </c>
      <c r="R31" s="7">
        <f t="shared" si="2"/>
        <v>2000</v>
      </c>
      <c r="S31" s="7">
        <f t="shared" si="3"/>
        <v>13200.00244</v>
      </c>
      <c r="T31" s="10">
        <f t="shared" si="4"/>
        <v>13200</v>
      </c>
      <c r="U31" s="4">
        <v>1305339</v>
      </c>
      <c r="V31" s="4">
        <v>2974899</v>
      </c>
    </row>
    <row r="32" ht="13.5" spans="1:22">
      <c r="A32" s="4" t="s">
        <v>355</v>
      </c>
      <c r="B32" s="4">
        <v>2</v>
      </c>
      <c r="C32" s="5">
        <v>43286</v>
      </c>
      <c r="D32" s="4" t="s">
        <v>203</v>
      </c>
      <c r="E32" s="5">
        <v>43289</v>
      </c>
      <c r="F32" s="4">
        <v>3</v>
      </c>
      <c r="G32" s="4">
        <v>1</v>
      </c>
      <c r="H32" s="4" t="s">
        <v>32</v>
      </c>
      <c r="I32" s="4" t="s">
        <v>203</v>
      </c>
      <c r="J32" s="4" t="s">
        <v>202</v>
      </c>
      <c r="K32" s="4" t="s">
        <v>203</v>
      </c>
      <c r="L32" s="4" t="s">
        <v>19</v>
      </c>
      <c r="M32" s="4" t="s">
        <v>203</v>
      </c>
      <c r="N32" s="4">
        <v>4450</v>
      </c>
      <c r="O32" s="4">
        <v>9813.08</v>
      </c>
      <c r="P32" s="7">
        <f t="shared" si="0"/>
        <v>11549.99516</v>
      </c>
      <c r="Q32" s="7">
        <f t="shared" si="1"/>
        <v>6</v>
      </c>
      <c r="R32" s="7">
        <f t="shared" si="2"/>
        <v>1500</v>
      </c>
      <c r="S32" s="7">
        <f t="shared" si="3"/>
        <v>13049.99516</v>
      </c>
      <c r="T32" s="10">
        <f t="shared" si="4"/>
        <v>13050</v>
      </c>
      <c r="U32" s="4">
        <v>1325249</v>
      </c>
      <c r="V32" s="4">
        <v>6318415</v>
      </c>
    </row>
    <row r="33" ht="13.5" spans="1:22">
      <c r="A33" s="4" t="s">
        <v>356</v>
      </c>
      <c r="B33" s="4">
        <v>2</v>
      </c>
      <c r="C33" s="5">
        <v>43286</v>
      </c>
      <c r="D33" s="4" t="s">
        <v>203</v>
      </c>
      <c r="E33" s="5">
        <v>43288</v>
      </c>
      <c r="F33" s="4">
        <v>2</v>
      </c>
      <c r="G33" s="4">
        <v>1</v>
      </c>
      <c r="H33" s="4" t="s">
        <v>48</v>
      </c>
      <c r="I33" s="4" t="s">
        <v>203</v>
      </c>
      <c r="J33" s="4" t="s">
        <v>202</v>
      </c>
      <c r="K33" s="4" t="s">
        <v>203</v>
      </c>
      <c r="L33" s="4" t="s">
        <v>19</v>
      </c>
      <c r="M33" s="4" t="s">
        <v>203</v>
      </c>
      <c r="N33" s="4">
        <v>3450</v>
      </c>
      <c r="O33" s="4">
        <v>4757.86</v>
      </c>
      <c r="P33" s="7">
        <f t="shared" si="0"/>
        <v>5600.00122</v>
      </c>
      <c r="Q33" s="7">
        <f t="shared" si="1"/>
        <v>4</v>
      </c>
      <c r="R33" s="7">
        <f t="shared" si="2"/>
        <v>1000</v>
      </c>
      <c r="S33" s="7">
        <f t="shared" si="3"/>
        <v>6600.00122</v>
      </c>
      <c r="T33" s="10">
        <f t="shared" si="4"/>
        <v>6600</v>
      </c>
      <c r="U33" s="4">
        <v>1306884</v>
      </c>
      <c r="V33" s="4">
        <v>3226052</v>
      </c>
    </row>
    <row r="34" ht="13.5" spans="1:22">
      <c r="A34" s="4" t="s">
        <v>357</v>
      </c>
      <c r="B34" s="4">
        <v>2</v>
      </c>
      <c r="C34" s="5">
        <v>43286</v>
      </c>
      <c r="D34" s="4" t="s">
        <v>203</v>
      </c>
      <c r="E34" s="5">
        <v>43289</v>
      </c>
      <c r="F34" s="4">
        <v>3</v>
      </c>
      <c r="G34" s="4">
        <v>1</v>
      </c>
      <c r="H34" s="4" t="s">
        <v>32</v>
      </c>
      <c r="I34" s="4" t="s">
        <v>203</v>
      </c>
      <c r="J34" s="4" t="s">
        <v>202</v>
      </c>
      <c r="K34" s="4" t="s">
        <v>203</v>
      </c>
      <c r="L34" s="4" t="s">
        <v>19</v>
      </c>
      <c r="M34" s="4" t="s">
        <v>203</v>
      </c>
      <c r="N34" s="4">
        <v>4450</v>
      </c>
      <c r="O34" s="4">
        <v>9813.08</v>
      </c>
      <c r="P34" s="7">
        <f t="shared" si="0"/>
        <v>11549.99516</v>
      </c>
      <c r="Q34" s="7">
        <f t="shared" si="1"/>
        <v>6</v>
      </c>
      <c r="R34" s="7">
        <f t="shared" si="2"/>
        <v>1500</v>
      </c>
      <c r="S34" s="7">
        <f t="shared" si="3"/>
        <v>13049.99516</v>
      </c>
      <c r="T34" s="10">
        <f t="shared" si="4"/>
        <v>13050</v>
      </c>
      <c r="U34" s="4">
        <v>1325249</v>
      </c>
      <c r="V34" s="4">
        <v>6318415</v>
      </c>
    </row>
    <row r="35" ht="13.5" spans="1:22">
      <c r="A35" s="4" t="s">
        <v>358</v>
      </c>
      <c r="B35" s="4">
        <v>2</v>
      </c>
      <c r="C35" s="5">
        <v>43286</v>
      </c>
      <c r="D35" s="4" t="s">
        <v>203</v>
      </c>
      <c r="E35" s="5">
        <v>43290</v>
      </c>
      <c r="F35" s="4">
        <v>4</v>
      </c>
      <c r="G35" s="4">
        <v>1</v>
      </c>
      <c r="H35" s="4" t="s">
        <v>48</v>
      </c>
      <c r="I35" s="4" t="s">
        <v>203</v>
      </c>
      <c r="J35" s="4" t="s">
        <v>202</v>
      </c>
      <c r="K35" s="4" t="s">
        <v>203</v>
      </c>
      <c r="L35" s="4" t="s">
        <v>19</v>
      </c>
      <c r="M35" s="4" t="s">
        <v>203</v>
      </c>
      <c r="N35" s="4">
        <v>3150</v>
      </c>
      <c r="O35" s="4">
        <v>9515.72</v>
      </c>
      <c r="P35" s="7">
        <f t="shared" si="0"/>
        <v>11200.00244</v>
      </c>
      <c r="Q35" s="7">
        <f t="shared" si="1"/>
        <v>8</v>
      </c>
      <c r="R35" s="7">
        <f t="shared" si="2"/>
        <v>2000</v>
      </c>
      <c r="S35" s="7">
        <f t="shared" si="3"/>
        <v>13200.00244</v>
      </c>
      <c r="T35" s="10">
        <f t="shared" si="4"/>
        <v>13200</v>
      </c>
      <c r="U35" s="4">
        <v>1305339</v>
      </c>
      <c r="V35" s="4">
        <v>2974899</v>
      </c>
    </row>
    <row r="36" ht="13.5" spans="1:22">
      <c r="A36" s="4" t="s">
        <v>359</v>
      </c>
      <c r="B36" s="4">
        <v>2</v>
      </c>
      <c r="C36" s="5">
        <v>43286</v>
      </c>
      <c r="D36" s="4" t="s">
        <v>203</v>
      </c>
      <c r="E36" s="5">
        <v>43289</v>
      </c>
      <c r="F36" s="4">
        <v>3</v>
      </c>
      <c r="G36" s="4">
        <v>1</v>
      </c>
      <c r="H36" s="4" t="s">
        <v>360</v>
      </c>
      <c r="I36" s="4" t="s">
        <v>203</v>
      </c>
      <c r="J36" s="4" t="s">
        <v>202</v>
      </c>
      <c r="K36" s="4" t="s">
        <v>203</v>
      </c>
      <c r="L36" s="4" t="s">
        <v>19</v>
      </c>
      <c r="M36" s="4" t="s">
        <v>203</v>
      </c>
      <c r="N36" s="4">
        <v>4450</v>
      </c>
      <c r="O36" s="4">
        <v>9813.08</v>
      </c>
      <c r="P36" s="7">
        <f t="shared" si="0"/>
        <v>11549.99516</v>
      </c>
      <c r="Q36" s="7">
        <f t="shared" si="1"/>
        <v>6</v>
      </c>
      <c r="R36" s="7">
        <f t="shared" si="2"/>
        <v>1500</v>
      </c>
      <c r="S36" s="7">
        <f t="shared" si="3"/>
        <v>13049.99516</v>
      </c>
      <c r="T36" s="10">
        <f t="shared" si="4"/>
        <v>13050</v>
      </c>
      <c r="U36" s="4">
        <v>1325249</v>
      </c>
      <c r="V36" s="4">
        <v>6318415</v>
      </c>
    </row>
    <row r="37" ht="13.5" spans="1:22">
      <c r="A37" s="4" t="s">
        <v>361</v>
      </c>
      <c r="B37" s="4">
        <v>2</v>
      </c>
      <c r="C37" s="5">
        <v>43287</v>
      </c>
      <c r="D37" s="4" t="s">
        <v>203</v>
      </c>
      <c r="E37" s="5">
        <v>43289</v>
      </c>
      <c r="F37" s="4">
        <v>2</v>
      </c>
      <c r="G37" s="4">
        <v>1</v>
      </c>
      <c r="H37" s="4" t="s">
        <v>25</v>
      </c>
      <c r="I37" s="4" t="s">
        <v>203</v>
      </c>
      <c r="J37" s="4" t="s">
        <v>202</v>
      </c>
      <c r="K37" s="4" t="s">
        <v>203</v>
      </c>
      <c r="L37" s="4" t="s">
        <v>19</v>
      </c>
      <c r="M37" s="4" t="s">
        <v>203</v>
      </c>
      <c r="N37" s="4">
        <v>3450</v>
      </c>
      <c r="O37" s="4">
        <v>5012.74</v>
      </c>
      <c r="P37" s="7">
        <f t="shared" si="0"/>
        <v>5899.99498</v>
      </c>
      <c r="Q37" s="7">
        <f t="shared" si="1"/>
        <v>4</v>
      </c>
      <c r="R37" s="7">
        <f t="shared" si="2"/>
        <v>1000</v>
      </c>
      <c r="S37" s="7">
        <f t="shared" si="3"/>
        <v>6899.99498</v>
      </c>
      <c r="T37" s="10">
        <f t="shared" si="4"/>
        <v>6900</v>
      </c>
      <c r="U37" s="4">
        <v>1317047</v>
      </c>
      <c r="V37" s="4">
        <v>4991508</v>
      </c>
    </row>
    <row r="38" ht="13.5" spans="1:22">
      <c r="A38" s="4" t="s">
        <v>362</v>
      </c>
      <c r="B38" s="4">
        <v>2</v>
      </c>
      <c r="C38" s="5">
        <v>43287</v>
      </c>
      <c r="D38" s="4" t="s">
        <v>203</v>
      </c>
      <c r="E38" s="5">
        <v>43290</v>
      </c>
      <c r="F38" s="4">
        <v>3</v>
      </c>
      <c r="G38" s="4">
        <v>1</v>
      </c>
      <c r="H38" s="4" t="s">
        <v>44</v>
      </c>
      <c r="I38" s="4" t="s">
        <v>203</v>
      </c>
      <c r="J38" s="4" t="s">
        <v>202</v>
      </c>
      <c r="K38" s="4" t="s">
        <v>203</v>
      </c>
      <c r="L38" s="4" t="s">
        <v>19</v>
      </c>
      <c r="M38" s="4" t="s">
        <v>203</v>
      </c>
      <c r="N38" s="4">
        <v>3150</v>
      </c>
      <c r="O38" s="4">
        <v>7264.23</v>
      </c>
      <c r="P38" s="7">
        <f t="shared" si="0"/>
        <v>8549.99871</v>
      </c>
      <c r="Q38" s="7">
        <f t="shared" si="1"/>
        <v>6</v>
      </c>
      <c r="R38" s="7">
        <f t="shared" si="2"/>
        <v>1500</v>
      </c>
      <c r="S38" s="7">
        <f t="shared" si="3"/>
        <v>10049.99871</v>
      </c>
      <c r="T38" s="10">
        <v>10050</v>
      </c>
      <c r="U38" s="4">
        <v>1307450</v>
      </c>
      <c r="V38" s="4">
        <v>3401480</v>
      </c>
    </row>
    <row r="39" ht="13.5" spans="1:22">
      <c r="A39" s="4" t="s">
        <v>363</v>
      </c>
      <c r="B39" s="4">
        <v>2</v>
      </c>
      <c r="C39" s="5">
        <v>43287</v>
      </c>
      <c r="D39" s="4"/>
      <c r="E39" s="5">
        <v>43289</v>
      </c>
      <c r="F39" s="4">
        <v>2</v>
      </c>
      <c r="G39" s="4">
        <v>1</v>
      </c>
      <c r="H39" s="4" t="s">
        <v>44</v>
      </c>
      <c r="I39" s="4"/>
      <c r="J39" s="4"/>
      <c r="K39" s="4"/>
      <c r="L39" s="4" t="s">
        <v>62</v>
      </c>
      <c r="M39" s="4"/>
      <c r="N39" s="4">
        <v>3600</v>
      </c>
      <c r="O39" s="4">
        <v>5267.63</v>
      </c>
      <c r="P39" s="7">
        <f t="shared" si="0"/>
        <v>6200.00051</v>
      </c>
      <c r="Q39" s="7">
        <f t="shared" si="1"/>
        <v>4</v>
      </c>
      <c r="R39" s="7">
        <f t="shared" si="2"/>
        <v>1000</v>
      </c>
      <c r="S39" s="7">
        <f t="shared" si="3"/>
        <v>7200.00051</v>
      </c>
      <c r="T39" s="10">
        <v>7200</v>
      </c>
      <c r="U39" s="4">
        <v>1275799</v>
      </c>
      <c r="V39" s="4">
        <v>630505187</v>
      </c>
    </row>
    <row r="40" ht="13.5" spans="1:22">
      <c r="A40" s="4" t="s">
        <v>364</v>
      </c>
      <c r="B40" s="4">
        <v>2</v>
      </c>
      <c r="C40" s="5">
        <v>43287</v>
      </c>
      <c r="D40" s="4"/>
      <c r="E40" s="5">
        <v>43289</v>
      </c>
      <c r="F40" s="4">
        <v>2</v>
      </c>
      <c r="G40" s="4">
        <v>1</v>
      </c>
      <c r="H40" s="4" t="s">
        <v>44</v>
      </c>
      <c r="I40" s="4"/>
      <c r="J40" s="4"/>
      <c r="K40" s="4"/>
      <c r="L40" s="4" t="s">
        <v>62</v>
      </c>
      <c r="M40" s="4"/>
      <c r="N40" s="4">
        <v>3600</v>
      </c>
      <c r="O40" s="4">
        <v>5267.63</v>
      </c>
      <c r="P40" s="7">
        <f t="shared" si="0"/>
        <v>6200.00051</v>
      </c>
      <c r="Q40" s="7">
        <f t="shared" si="1"/>
        <v>4</v>
      </c>
      <c r="R40" s="7">
        <f t="shared" si="2"/>
        <v>1000</v>
      </c>
      <c r="S40" s="7">
        <f t="shared" si="3"/>
        <v>7200.00051</v>
      </c>
      <c r="T40" s="10">
        <v>7200</v>
      </c>
      <c r="U40" s="4">
        <v>1275795</v>
      </c>
      <c r="V40" s="4">
        <v>63505266</v>
      </c>
    </row>
    <row r="41" ht="13.5" spans="1:22">
      <c r="A41" s="4" t="s">
        <v>365</v>
      </c>
      <c r="B41" s="4">
        <v>2</v>
      </c>
      <c r="C41" s="5">
        <v>43288</v>
      </c>
      <c r="D41" s="4" t="s">
        <v>203</v>
      </c>
      <c r="E41" s="5">
        <v>43291</v>
      </c>
      <c r="F41" s="4">
        <v>3</v>
      </c>
      <c r="G41" s="4">
        <v>1</v>
      </c>
      <c r="H41" s="4" t="s">
        <v>44</v>
      </c>
      <c r="I41" s="4" t="s">
        <v>203</v>
      </c>
      <c r="J41" s="4" t="s">
        <v>202</v>
      </c>
      <c r="K41" s="4" t="s">
        <v>203</v>
      </c>
      <c r="L41" s="4" t="s">
        <v>19</v>
      </c>
      <c r="M41" s="4" t="s">
        <v>203</v>
      </c>
      <c r="N41" s="4">
        <v>3150</v>
      </c>
      <c r="O41" s="4">
        <v>7009.35</v>
      </c>
      <c r="P41" s="7">
        <f t="shared" si="0"/>
        <v>8250.00495</v>
      </c>
      <c r="Q41" s="7">
        <f t="shared" si="1"/>
        <v>6</v>
      </c>
      <c r="R41" s="7">
        <f t="shared" si="2"/>
        <v>1500</v>
      </c>
      <c r="S41" s="7">
        <f t="shared" si="3"/>
        <v>9750.00495</v>
      </c>
      <c r="T41" s="10">
        <f t="shared" ref="T41:T104" si="5">ROUND(S41,0)</f>
        <v>9750</v>
      </c>
      <c r="U41" s="4">
        <v>1318614</v>
      </c>
      <c r="V41" s="4">
        <v>5189382</v>
      </c>
    </row>
    <row r="42" ht="13.5" spans="1:22">
      <c r="A42" s="4" t="s">
        <v>366</v>
      </c>
      <c r="B42" s="4">
        <v>2</v>
      </c>
      <c r="C42" s="5">
        <v>43288</v>
      </c>
      <c r="D42" s="4" t="s">
        <v>203</v>
      </c>
      <c r="E42" s="5">
        <v>43291</v>
      </c>
      <c r="F42" s="4">
        <v>3</v>
      </c>
      <c r="G42" s="4">
        <v>1</v>
      </c>
      <c r="H42" s="4" t="s">
        <v>44</v>
      </c>
      <c r="I42" s="4" t="s">
        <v>203</v>
      </c>
      <c r="J42" s="4" t="s">
        <v>202</v>
      </c>
      <c r="K42" s="4" t="s">
        <v>203</v>
      </c>
      <c r="L42" s="4" t="s">
        <v>19</v>
      </c>
      <c r="M42" s="4" t="s">
        <v>203</v>
      </c>
      <c r="N42" s="4">
        <v>3150</v>
      </c>
      <c r="O42" s="4">
        <v>7009.35</v>
      </c>
      <c r="P42" s="7">
        <f t="shared" si="0"/>
        <v>8250.00495</v>
      </c>
      <c r="Q42" s="7">
        <f t="shared" si="1"/>
        <v>6</v>
      </c>
      <c r="R42" s="7">
        <f t="shared" si="2"/>
        <v>1500</v>
      </c>
      <c r="S42" s="7">
        <f t="shared" si="3"/>
        <v>9750.00495</v>
      </c>
      <c r="T42" s="10">
        <f t="shared" si="5"/>
        <v>9750</v>
      </c>
      <c r="U42" s="4">
        <v>1315615</v>
      </c>
      <c r="V42" s="4">
        <v>48076252</v>
      </c>
    </row>
    <row r="43" ht="13.5" spans="1:22">
      <c r="A43" s="4" t="s">
        <v>367</v>
      </c>
      <c r="B43" s="4">
        <v>2</v>
      </c>
      <c r="C43" s="5">
        <v>43288</v>
      </c>
      <c r="D43" s="4" t="s">
        <v>203</v>
      </c>
      <c r="E43" s="5">
        <v>43291</v>
      </c>
      <c r="F43" s="4">
        <v>3</v>
      </c>
      <c r="G43" s="4">
        <v>1</v>
      </c>
      <c r="H43" s="4" t="s">
        <v>48</v>
      </c>
      <c r="I43" s="4" t="s">
        <v>203</v>
      </c>
      <c r="J43" s="4" t="s">
        <v>202</v>
      </c>
      <c r="K43" s="4" t="s">
        <v>203</v>
      </c>
      <c r="L43" s="4" t="s">
        <v>19</v>
      </c>
      <c r="M43" s="4" t="s">
        <v>203</v>
      </c>
      <c r="N43" s="4">
        <v>3150</v>
      </c>
      <c r="O43" s="4">
        <v>7009.35</v>
      </c>
      <c r="P43" s="7">
        <f t="shared" si="0"/>
        <v>8250.00495</v>
      </c>
      <c r="Q43" s="7">
        <f t="shared" si="1"/>
        <v>6</v>
      </c>
      <c r="R43" s="7">
        <f t="shared" si="2"/>
        <v>1500</v>
      </c>
      <c r="S43" s="7">
        <f t="shared" si="3"/>
        <v>9750.00495</v>
      </c>
      <c r="T43" s="10">
        <f t="shared" si="5"/>
        <v>9750</v>
      </c>
      <c r="U43" s="4">
        <v>1315615</v>
      </c>
      <c r="V43" s="4">
        <v>4807625</v>
      </c>
    </row>
    <row r="44" ht="13.5" spans="1:22">
      <c r="A44" s="4" t="s">
        <v>368</v>
      </c>
      <c r="B44" s="4">
        <v>2</v>
      </c>
      <c r="C44" s="5">
        <v>43289</v>
      </c>
      <c r="D44" s="4" t="s">
        <v>203</v>
      </c>
      <c r="E44" s="5">
        <v>43291</v>
      </c>
      <c r="F44" s="4">
        <v>2</v>
      </c>
      <c r="G44" s="4">
        <v>1</v>
      </c>
      <c r="H44" s="4" t="s">
        <v>32</v>
      </c>
      <c r="I44" s="4" t="s">
        <v>203</v>
      </c>
      <c r="J44" s="4" t="s">
        <v>202</v>
      </c>
      <c r="K44" s="4" t="s">
        <v>203</v>
      </c>
      <c r="L44" s="4" t="s">
        <v>19</v>
      </c>
      <c r="M44" s="4" t="s">
        <v>203</v>
      </c>
      <c r="N44" s="4">
        <v>5650</v>
      </c>
      <c r="O44" s="4">
        <v>8751.06</v>
      </c>
      <c r="P44" s="7">
        <f t="shared" si="0"/>
        <v>10299.99762</v>
      </c>
      <c r="Q44" s="7">
        <f t="shared" si="1"/>
        <v>4</v>
      </c>
      <c r="R44" s="7">
        <f t="shared" si="2"/>
        <v>1000</v>
      </c>
      <c r="S44" s="7">
        <f t="shared" si="3"/>
        <v>11299.99762</v>
      </c>
      <c r="T44" s="10">
        <f t="shared" si="5"/>
        <v>11300</v>
      </c>
      <c r="U44" s="4">
        <v>1303526</v>
      </c>
      <c r="V44" s="4">
        <v>2690875</v>
      </c>
    </row>
    <row r="45" ht="13.5" spans="1:22">
      <c r="A45" s="4" t="s">
        <v>369</v>
      </c>
      <c r="B45" s="4">
        <v>3</v>
      </c>
      <c r="C45" s="5">
        <v>43289</v>
      </c>
      <c r="D45" s="4" t="s">
        <v>203</v>
      </c>
      <c r="E45" s="5">
        <v>43291</v>
      </c>
      <c r="F45" s="4">
        <v>2</v>
      </c>
      <c r="G45" s="4">
        <v>1</v>
      </c>
      <c r="H45" s="4" t="s">
        <v>32</v>
      </c>
      <c r="I45" s="4" t="s">
        <v>203</v>
      </c>
      <c r="J45" s="4" t="s">
        <v>202</v>
      </c>
      <c r="K45" s="4" t="s">
        <v>203</v>
      </c>
      <c r="L45" s="4" t="s">
        <v>19</v>
      </c>
      <c r="M45" s="4" t="s">
        <v>203</v>
      </c>
      <c r="N45" s="4">
        <v>5650</v>
      </c>
      <c r="O45" s="4">
        <v>8326.26</v>
      </c>
      <c r="P45" s="7">
        <f t="shared" si="0"/>
        <v>9800.00802</v>
      </c>
      <c r="Q45" s="7">
        <f t="shared" si="1"/>
        <v>6</v>
      </c>
      <c r="R45" s="7">
        <f t="shared" si="2"/>
        <v>1500</v>
      </c>
      <c r="S45" s="7">
        <f t="shared" si="3"/>
        <v>11300.00802</v>
      </c>
      <c r="T45" s="10">
        <f t="shared" si="5"/>
        <v>11300</v>
      </c>
      <c r="U45" s="4">
        <v>1303526</v>
      </c>
      <c r="V45" s="4">
        <v>2690875</v>
      </c>
    </row>
    <row r="46" ht="13.5" spans="1:22">
      <c r="A46" s="4" t="s">
        <v>370</v>
      </c>
      <c r="B46" s="4">
        <v>2</v>
      </c>
      <c r="C46" s="5">
        <v>43289</v>
      </c>
      <c r="D46" s="4" t="s">
        <v>203</v>
      </c>
      <c r="E46" s="5">
        <v>43292</v>
      </c>
      <c r="F46" s="4">
        <v>3</v>
      </c>
      <c r="G46" s="4">
        <v>1</v>
      </c>
      <c r="H46" s="4" t="s">
        <v>42</v>
      </c>
      <c r="I46" s="4" t="s">
        <v>203</v>
      </c>
      <c r="J46" s="4" t="s">
        <v>202</v>
      </c>
      <c r="K46" s="4" t="s">
        <v>203</v>
      </c>
      <c r="L46" s="4" t="s">
        <v>19</v>
      </c>
      <c r="M46" s="4" t="s">
        <v>203</v>
      </c>
      <c r="N46" s="4">
        <v>3150</v>
      </c>
      <c r="O46" s="4">
        <v>6754.47</v>
      </c>
      <c r="P46" s="7">
        <f t="shared" si="0"/>
        <v>7950.01119</v>
      </c>
      <c r="Q46" s="7">
        <f t="shared" si="1"/>
        <v>6</v>
      </c>
      <c r="R46" s="7">
        <f t="shared" si="2"/>
        <v>1500</v>
      </c>
      <c r="S46" s="7">
        <f t="shared" si="3"/>
        <v>9450.01119</v>
      </c>
      <c r="T46" s="10">
        <f t="shared" si="5"/>
        <v>9450</v>
      </c>
      <c r="U46" s="4">
        <v>1307386</v>
      </c>
      <c r="V46" s="4">
        <v>3323115</v>
      </c>
    </row>
    <row r="47" ht="13.5" spans="1:22">
      <c r="A47" s="4" t="s">
        <v>371</v>
      </c>
      <c r="B47" s="4">
        <v>2</v>
      </c>
      <c r="C47" s="5">
        <v>43289</v>
      </c>
      <c r="D47" s="4" t="s">
        <v>203</v>
      </c>
      <c r="E47" s="5">
        <v>43290</v>
      </c>
      <c r="F47" s="4">
        <v>1</v>
      </c>
      <c r="G47" s="4">
        <v>1</v>
      </c>
      <c r="H47" s="4" t="s">
        <v>48</v>
      </c>
      <c r="I47" s="4" t="s">
        <v>203</v>
      </c>
      <c r="J47" s="4" t="s">
        <v>202</v>
      </c>
      <c r="K47" s="4" t="s">
        <v>203</v>
      </c>
      <c r="L47" s="4" t="s">
        <v>19</v>
      </c>
      <c r="M47" s="4" t="s">
        <v>203</v>
      </c>
      <c r="N47" s="4">
        <v>3150</v>
      </c>
      <c r="O47" s="4">
        <v>2251.49</v>
      </c>
      <c r="P47" s="7">
        <f t="shared" si="0"/>
        <v>2650.00373</v>
      </c>
      <c r="Q47" s="7">
        <f t="shared" si="1"/>
        <v>2</v>
      </c>
      <c r="R47" s="7">
        <f t="shared" si="2"/>
        <v>500</v>
      </c>
      <c r="S47" s="7">
        <f t="shared" si="3"/>
        <v>3150.00373</v>
      </c>
      <c r="T47" s="10">
        <f t="shared" si="5"/>
        <v>3150</v>
      </c>
      <c r="U47" s="4">
        <v>1319074</v>
      </c>
      <c r="V47" s="4">
        <v>5266204</v>
      </c>
    </row>
    <row r="48" ht="13.5" spans="1:22">
      <c r="A48" s="4" t="s">
        <v>372</v>
      </c>
      <c r="B48" s="4">
        <v>2</v>
      </c>
      <c r="C48" s="5">
        <v>43289</v>
      </c>
      <c r="D48" s="4" t="s">
        <v>203</v>
      </c>
      <c r="E48" s="5">
        <v>43290</v>
      </c>
      <c r="F48" s="4">
        <v>1</v>
      </c>
      <c r="G48" s="4">
        <v>1</v>
      </c>
      <c r="H48" s="4" t="s">
        <v>48</v>
      </c>
      <c r="I48" s="4" t="s">
        <v>203</v>
      </c>
      <c r="J48" s="4" t="s">
        <v>202</v>
      </c>
      <c r="K48" s="4" t="s">
        <v>203</v>
      </c>
      <c r="L48" s="4" t="s">
        <v>19</v>
      </c>
      <c r="M48" s="4" t="s">
        <v>203</v>
      </c>
      <c r="N48" s="4">
        <v>3150</v>
      </c>
      <c r="O48" s="4">
        <v>2251.49</v>
      </c>
      <c r="P48" s="7">
        <f t="shared" si="0"/>
        <v>2650.00373</v>
      </c>
      <c r="Q48" s="7">
        <f t="shared" si="1"/>
        <v>2</v>
      </c>
      <c r="R48" s="7">
        <f t="shared" si="2"/>
        <v>500</v>
      </c>
      <c r="S48" s="7">
        <f t="shared" si="3"/>
        <v>3150.00373</v>
      </c>
      <c r="T48" s="10">
        <f t="shared" si="5"/>
        <v>3150</v>
      </c>
      <c r="U48" s="4">
        <v>1319074</v>
      </c>
      <c r="V48" s="4">
        <v>5266204</v>
      </c>
    </row>
    <row r="49" ht="13.5" spans="1:22">
      <c r="A49" s="4" t="s">
        <v>373</v>
      </c>
      <c r="B49" s="4">
        <v>2</v>
      </c>
      <c r="C49" s="5">
        <v>43289</v>
      </c>
      <c r="D49" s="4" t="s">
        <v>203</v>
      </c>
      <c r="E49" s="5">
        <v>43292</v>
      </c>
      <c r="F49" s="4">
        <v>3</v>
      </c>
      <c r="G49" s="4">
        <v>1</v>
      </c>
      <c r="H49" s="4" t="s">
        <v>44</v>
      </c>
      <c r="I49" s="4" t="s">
        <v>203</v>
      </c>
      <c r="J49" s="4" t="s">
        <v>202</v>
      </c>
      <c r="K49" s="4" t="s">
        <v>203</v>
      </c>
      <c r="L49" s="4" t="s">
        <v>19</v>
      </c>
      <c r="M49" s="4" t="s">
        <v>203</v>
      </c>
      <c r="N49" s="4">
        <v>3150</v>
      </c>
      <c r="O49" s="4">
        <v>6754.47</v>
      </c>
      <c r="P49" s="7">
        <f t="shared" si="0"/>
        <v>7950.01119</v>
      </c>
      <c r="Q49" s="7">
        <f t="shared" si="1"/>
        <v>6</v>
      </c>
      <c r="R49" s="7">
        <f t="shared" si="2"/>
        <v>1500</v>
      </c>
      <c r="S49" s="7">
        <f t="shared" si="3"/>
        <v>9450.01119</v>
      </c>
      <c r="T49" s="10">
        <f t="shared" si="5"/>
        <v>9450</v>
      </c>
      <c r="U49" s="4">
        <v>1307386</v>
      </c>
      <c r="V49" s="4">
        <v>3323115</v>
      </c>
    </row>
    <row r="50" ht="13.5" spans="1:22">
      <c r="A50" s="4" t="s">
        <v>374</v>
      </c>
      <c r="B50" s="4">
        <v>2</v>
      </c>
      <c r="C50" s="5">
        <v>43290</v>
      </c>
      <c r="D50" s="4" t="s">
        <v>203</v>
      </c>
      <c r="E50" s="5">
        <v>43293</v>
      </c>
      <c r="F50" s="4">
        <v>3</v>
      </c>
      <c r="G50" s="4">
        <v>1</v>
      </c>
      <c r="H50" s="4" t="s">
        <v>44</v>
      </c>
      <c r="I50" s="4" t="s">
        <v>203</v>
      </c>
      <c r="J50" s="4" t="s">
        <v>202</v>
      </c>
      <c r="K50" s="4" t="s">
        <v>203</v>
      </c>
      <c r="L50" s="4" t="s">
        <v>19</v>
      </c>
      <c r="M50" s="4" t="s">
        <v>203</v>
      </c>
      <c r="N50" s="4">
        <v>3150</v>
      </c>
      <c r="O50" s="4">
        <v>6754.47</v>
      </c>
      <c r="P50" s="7">
        <f t="shared" si="0"/>
        <v>7950.01119</v>
      </c>
      <c r="Q50" s="7">
        <f t="shared" si="1"/>
        <v>6</v>
      </c>
      <c r="R50" s="7">
        <f t="shared" si="2"/>
        <v>1500</v>
      </c>
      <c r="S50" s="7">
        <f t="shared" si="3"/>
        <v>9450.01119</v>
      </c>
      <c r="T50" s="10">
        <f t="shared" si="5"/>
        <v>9450</v>
      </c>
      <c r="U50" s="4">
        <v>1304374</v>
      </c>
      <c r="V50" s="4">
        <v>2784943</v>
      </c>
    </row>
    <row r="51" ht="13.5" spans="1:22">
      <c r="A51" s="4" t="s">
        <v>375</v>
      </c>
      <c r="B51" s="4">
        <v>1</v>
      </c>
      <c r="C51" s="5">
        <v>43290</v>
      </c>
      <c r="D51" s="4" t="s">
        <v>203</v>
      </c>
      <c r="E51" s="5">
        <v>43293</v>
      </c>
      <c r="F51" s="4">
        <v>3</v>
      </c>
      <c r="G51" s="4">
        <v>1</v>
      </c>
      <c r="H51" s="4" t="s">
        <v>48</v>
      </c>
      <c r="I51" s="4" t="s">
        <v>203</v>
      </c>
      <c r="J51" s="4" t="s">
        <v>202</v>
      </c>
      <c r="K51" s="4" t="s">
        <v>203</v>
      </c>
      <c r="L51" s="4" t="s">
        <v>19</v>
      </c>
      <c r="M51" s="4" t="s">
        <v>203</v>
      </c>
      <c r="N51" s="4">
        <v>3150</v>
      </c>
      <c r="O51" s="4">
        <v>7391.67</v>
      </c>
      <c r="P51" s="7">
        <f t="shared" si="0"/>
        <v>8699.99559</v>
      </c>
      <c r="Q51" s="7">
        <f t="shared" si="1"/>
        <v>3</v>
      </c>
      <c r="R51" s="7">
        <f t="shared" si="2"/>
        <v>750</v>
      </c>
      <c r="S51" s="7">
        <f t="shared" si="3"/>
        <v>9449.99559</v>
      </c>
      <c r="T51" s="10">
        <f t="shared" si="5"/>
        <v>9450</v>
      </c>
      <c r="U51" s="4">
        <v>1308734</v>
      </c>
      <c r="V51" s="4">
        <v>3610140</v>
      </c>
    </row>
    <row r="52" ht="13.5" spans="1:22">
      <c r="A52" s="4" t="s">
        <v>376</v>
      </c>
      <c r="B52" s="4">
        <v>2</v>
      </c>
      <c r="C52" s="5">
        <v>43290</v>
      </c>
      <c r="D52" s="4" t="s">
        <v>203</v>
      </c>
      <c r="E52" s="5">
        <v>43293</v>
      </c>
      <c r="F52" s="4">
        <v>3</v>
      </c>
      <c r="G52" s="4">
        <v>1</v>
      </c>
      <c r="H52" s="4" t="s">
        <v>42</v>
      </c>
      <c r="I52" s="4" t="s">
        <v>203</v>
      </c>
      <c r="J52" s="4" t="s">
        <v>202</v>
      </c>
      <c r="K52" s="4" t="s">
        <v>203</v>
      </c>
      <c r="L52" s="4" t="s">
        <v>19</v>
      </c>
      <c r="M52" s="4" t="s">
        <v>203</v>
      </c>
      <c r="N52" s="4">
        <v>4150</v>
      </c>
      <c r="O52" s="4">
        <v>9303.3</v>
      </c>
      <c r="P52" s="7">
        <f t="shared" si="0"/>
        <v>10949.9841</v>
      </c>
      <c r="Q52" s="7">
        <f t="shared" si="1"/>
        <v>6</v>
      </c>
      <c r="R52" s="7">
        <f t="shared" si="2"/>
        <v>1500</v>
      </c>
      <c r="S52" s="7">
        <f t="shared" si="3"/>
        <v>12449.9841</v>
      </c>
      <c r="T52" s="10">
        <f t="shared" si="5"/>
        <v>12450</v>
      </c>
      <c r="U52" s="4">
        <v>1324774</v>
      </c>
      <c r="V52" s="4">
        <v>6236437</v>
      </c>
    </row>
    <row r="53" ht="13.5" spans="1:22">
      <c r="A53" s="4" t="s">
        <v>377</v>
      </c>
      <c r="B53" s="4">
        <v>2</v>
      </c>
      <c r="C53" s="5">
        <v>43290</v>
      </c>
      <c r="D53" s="4" t="s">
        <v>203</v>
      </c>
      <c r="E53" s="5">
        <v>43293</v>
      </c>
      <c r="F53" s="4">
        <v>3</v>
      </c>
      <c r="G53" s="4">
        <v>1</v>
      </c>
      <c r="H53" s="4" t="s">
        <v>48</v>
      </c>
      <c r="I53" s="4" t="s">
        <v>203</v>
      </c>
      <c r="J53" s="4" t="s">
        <v>202</v>
      </c>
      <c r="K53" s="4" t="s">
        <v>203</v>
      </c>
      <c r="L53" s="4" t="s">
        <v>19</v>
      </c>
      <c r="M53" s="4" t="s">
        <v>203</v>
      </c>
      <c r="N53" s="4">
        <v>3150</v>
      </c>
      <c r="O53" s="4">
        <v>6754.47</v>
      </c>
      <c r="P53" s="7">
        <f t="shared" si="0"/>
        <v>7950.01119</v>
      </c>
      <c r="Q53" s="7">
        <f t="shared" si="1"/>
        <v>6</v>
      </c>
      <c r="R53" s="7">
        <f t="shared" si="2"/>
        <v>1500</v>
      </c>
      <c r="S53" s="7">
        <f t="shared" si="3"/>
        <v>9450.01119</v>
      </c>
      <c r="T53" s="10">
        <f t="shared" si="5"/>
        <v>9450</v>
      </c>
      <c r="U53" s="4">
        <v>1304374</v>
      </c>
      <c r="V53" s="4">
        <v>2784943</v>
      </c>
    </row>
    <row r="54" ht="13.5" spans="1:22">
      <c r="A54" s="4" t="s">
        <v>378</v>
      </c>
      <c r="B54" s="4">
        <v>2</v>
      </c>
      <c r="C54" s="5">
        <v>43291</v>
      </c>
      <c r="D54" s="4" t="s">
        <v>203</v>
      </c>
      <c r="E54" s="5">
        <v>43294</v>
      </c>
      <c r="F54" s="4">
        <v>3</v>
      </c>
      <c r="G54" s="4">
        <v>1</v>
      </c>
      <c r="H54" s="4" t="s">
        <v>44</v>
      </c>
      <c r="I54" s="4" t="s">
        <v>203</v>
      </c>
      <c r="J54" s="4" t="s">
        <v>202</v>
      </c>
      <c r="K54" s="4" t="s">
        <v>203</v>
      </c>
      <c r="L54" s="4" t="s">
        <v>19</v>
      </c>
      <c r="M54" s="4" t="s">
        <v>203</v>
      </c>
      <c r="N54" s="4">
        <v>3150</v>
      </c>
      <c r="O54" s="4">
        <v>6754.47</v>
      </c>
      <c r="P54" s="7">
        <f t="shared" si="0"/>
        <v>7950.01119</v>
      </c>
      <c r="Q54" s="7">
        <f t="shared" si="1"/>
        <v>6</v>
      </c>
      <c r="R54" s="7">
        <f t="shared" si="2"/>
        <v>1500</v>
      </c>
      <c r="S54" s="7">
        <f t="shared" si="3"/>
        <v>9450.01119</v>
      </c>
      <c r="T54" s="10">
        <f t="shared" si="5"/>
        <v>9450</v>
      </c>
      <c r="U54" s="4">
        <v>1315018</v>
      </c>
      <c r="V54" s="4">
        <v>4656297</v>
      </c>
    </row>
    <row r="55" ht="13.5" spans="1:22">
      <c r="A55" s="4" t="s">
        <v>379</v>
      </c>
      <c r="B55" s="4">
        <v>2</v>
      </c>
      <c r="C55" s="5">
        <v>43291</v>
      </c>
      <c r="D55" s="4" t="s">
        <v>203</v>
      </c>
      <c r="E55" s="5">
        <v>43294</v>
      </c>
      <c r="F55" s="4">
        <v>3</v>
      </c>
      <c r="G55" s="4">
        <v>1</v>
      </c>
      <c r="H55" s="4" t="s">
        <v>42</v>
      </c>
      <c r="I55" s="4" t="s">
        <v>203</v>
      </c>
      <c r="J55" s="4" t="s">
        <v>202</v>
      </c>
      <c r="K55" s="4" t="s">
        <v>203</v>
      </c>
      <c r="L55" s="4" t="s">
        <v>19</v>
      </c>
      <c r="M55" s="4" t="s">
        <v>203</v>
      </c>
      <c r="N55" s="4">
        <v>4150</v>
      </c>
      <c r="O55" s="4">
        <v>9303.3</v>
      </c>
      <c r="P55" s="7">
        <f t="shared" si="0"/>
        <v>10949.9841</v>
      </c>
      <c r="Q55" s="7">
        <f t="shared" si="1"/>
        <v>6</v>
      </c>
      <c r="R55" s="7">
        <f t="shared" si="2"/>
        <v>1500</v>
      </c>
      <c r="S55" s="7">
        <f t="shared" si="3"/>
        <v>12449.9841</v>
      </c>
      <c r="T55" s="10">
        <f t="shared" si="5"/>
        <v>12450</v>
      </c>
      <c r="U55" s="4">
        <v>1330843</v>
      </c>
      <c r="V55" s="4">
        <v>7180267</v>
      </c>
    </row>
    <row r="56" ht="13.5" spans="1:22">
      <c r="A56" s="4" t="s">
        <v>380</v>
      </c>
      <c r="B56" s="4">
        <v>2</v>
      </c>
      <c r="C56" s="5">
        <v>43293</v>
      </c>
      <c r="D56" s="4" t="s">
        <v>203</v>
      </c>
      <c r="E56" s="5">
        <v>43294</v>
      </c>
      <c r="F56" s="4">
        <v>1</v>
      </c>
      <c r="G56" s="4">
        <v>1</v>
      </c>
      <c r="H56" s="4" t="s">
        <v>48</v>
      </c>
      <c r="I56" s="4" t="s">
        <v>203</v>
      </c>
      <c r="J56" s="4" t="s">
        <v>202</v>
      </c>
      <c r="K56" s="4" t="s">
        <v>203</v>
      </c>
      <c r="L56" s="4" t="s">
        <v>19</v>
      </c>
      <c r="M56" s="4" t="s">
        <v>203</v>
      </c>
      <c r="N56" s="4">
        <v>3150</v>
      </c>
      <c r="O56" s="4">
        <v>2251.49</v>
      </c>
      <c r="P56" s="7">
        <f t="shared" si="0"/>
        <v>2650.00373</v>
      </c>
      <c r="Q56" s="7">
        <f t="shared" si="1"/>
        <v>2</v>
      </c>
      <c r="R56" s="7">
        <f t="shared" si="2"/>
        <v>500</v>
      </c>
      <c r="S56" s="7">
        <f t="shared" si="3"/>
        <v>3150.00373</v>
      </c>
      <c r="T56" s="10">
        <f t="shared" si="5"/>
        <v>3150</v>
      </c>
      <c r="U56" s="4">
        <v>1320419</v>
      </c>
      <c r="V56" s="4">
        <v>5453601</v>
      </c>
    </row>
    <row r="57" ht="13.5" spans="1:22">
      <c r="A57" s="4" t="s">
        <v>381</v>
      </c>
      <c r="B57" s="4">
        <v>2</v>
      </c>
      <c r="C57" s="5">
        <v>43293</v>
      </c>
      <c r="D57" s="4" t="s">
        <v>203</v>
      </c>
      <c r="E57" s="5">
        <v>43294</v>
      </c>
      <c r="F57" s="4">
        <v>1</v>
      </c>
      <c r="G57" s="4">
        <v>1</v>
      </c>
      <c r="H57" s="4" t="s">
        <v>44</v>
      </c>
      <c r="I57" s="4" t="s">
        <v>203</v>
      </c>
      <c r="J57" s="4" t="s">
        <v>202</v>
      </c>
      <c r="K57" s="4" t="s">
        <v>203</v>
      </c>
      <c r="L57" s="4" t="s">
        <v>19</v>
      </c>
      <c r="M57" s="4" t="s">
        <v>203</v>
      </c>
      <c r="N57" s="4">
        <v>3150</v>
      </c>
      <c r="O57" s="4">
        <v>2251.49</v>
      </c>
      <c r="P57" s="7">
        <f t="shared" si="0"/>
        <v>2650.00373</v>
      </c>
      <c r="Q57" s="7">
        <f t="shared" si="1"/>
        <v>2</v>
      </c>
      <c r="R57" s="7">
        <f t="shared" si="2"/>
        <v>500</v>
      </c>
      <c r="S57" s="7">
        <f t="shared" si="3"/>
        <v>3150.00373</v>
      </c>
      <c r="T57" s="10">
        <f t="shared" si="5"/>
        <v>3150</v>
      </c>
      <c r="U57" s="4">
        <v>1320419</v>
      </c>
      <c r="V57" s="4">
        <v>5453601</v>
      </c>
    </row>
    <row r="58" ht="13.5" spans="1:22">
      <c r="A58" s="4" t="s">
        <v>382</v>
      </c>
      <c r="B58" s="4">
        <v>2</v>
      </c>
      <c r="C58" s="5">
        <v>43293</v>
      </c>
      <c r="D58" s="4" t="s">
        <v>203</v>
      </c>
      <c r="E58" s="5">
        <v>43295</v>
      </c>
      <c r="F58" s="4">
        <v>2</v>
      </c>
      <c r="G58" s="4">
        <v>1</v>
      </c>
      <c r="H58" s="4" t="s">
        <v>48</v>
      </c>
      <c r="I58" s="4" t="s">
        <v>203</v>
      </c>
      <c r="J58" s="4" t="s">
        <v>202</v>
      </c>
      <c r="K58" s="4" t="s">
        <v>203</v>
      </c>
      <c r="L58" s="4" t="s">
        <v>19</v>
      </c>
      <c r="M58" s="4" t="s">
        <v>203</v>
      </c>
      <c r="N58" s="4">
        <v>3450</v>
      </c>
      <c r="O58" s="4">
        <v>4757.86</v>
      </c>
      <c r="P58" s="7">
        <f t="shared" si="0"/>
        <v>5600.00122</v>
      </c>
      <c r="Q58" s="7">
        <f t="shared" si="1"/>
        <v>4</v>
      </c>
      <c r="R58" s="7">
        <f t="shared" si="2"/>
        <v>1000</v>
      </c>
      <c r="S58" s="7">
        <f t="shared" si="3"/>
        <v>6600.00122</v>
      </c>
      <c r="T58" s="10">
        <f t="shared" si="5"/>
        <v>6600</v>
      </c>
      <c r="U58" s="4">
        <v>1304846</v>
      </c>
      <c r="V58" s="4">
        <v>2878641</v>
      </c>
    </row>
    <row r="59" ht="13.5" spans="1:22">
      <c r="A59" s="4" t="s">
        <v>383</v>
      </c>
      <c r="B59" s="4">
        <v>2</v>
      </c>
      <c r="C59" s="5">
        <v>43294</v>
      </c>
      <c r="D59" s="4" t="s">
        <v>203</v>
      </c>
      <c r="E59" s="5">
        <v>43295</v>
      </c>
      <c r="F59" s="4">
        <v>1</v>
      </c>
      <c r="G59" s="4">
        <v>1</v>
      </c>
      <c r="H59" s="4" t="s">
        <v>44</v>
      </c>
      <c r="I59" s="4" t="s">
        <v>203</v>
      </c>
      <c r="J59" s="4" t="s">
        <v>202</v>
      </c>
      <c r="K59" s="4" t="s">
        <v>203</v>
      </c>
      <c r="L59" s="4" t="s">
        <v>19</v>
      </c>
      <c r="M59" s="4" t="s">
        <v>203</v>
      </c>
      <c r="N59" s="4">
        <v>3450</v>
      </c>
      <c r="O59" s="4">
        <v>2506.37</v>
      </c>
      <c r="P59" s="7">
        <f t="shared" si="0"/>
        <v>2949.99749</v>
      </c>
      <c r="Q59" s="7">
        <f t="shared" si="1"/>
        <v>2</v>
      </c>
      <c r="R59" s="7">
        <f t="shared" si="2"/>
        <v>500</v>
      </c>
      <c r="S59" s="7">
        <f t="shared" si="3"/>
        <v>3449.99749</v>
      </c>
      <c r="T59" s="10">
        <f t="shared" si="5"/>
        <v>3450</v>
      </c>
      <c r="U59" s="4">
        <v>1326336</v>
      </c>
      <c r="V59" s="4">
        <v>6501245</v>
      </c>
    </row>
    <row r="60" ht="13.5" spans="1:22">
      <c r="A60" s="4" t="s">
        <v>384</v>
      </c>
      <c r="B60" s="4">
        <v>3</v>
      </c>
      <c r="C60" s="5">
        <v>43294</v>
      </c>
      <c r="D60" s="4" t="s">
        <v>203</v>
      </c>
      <c r="E60" s="5">
        <v>43296</v>
      </c>
      <c r="F60" s="4">
        <v>2</v>
      </c>
      <c r="G60" s="4">
        <v>1</v>
      </c>
      <c r="H60" s="4" t="s">
        <v>18</v>
      </c>
      <c r="I60" s="4" t="s">
        <v>203</v>
      </c>
      <c r="J60" s="4" t="s">
        <v>202</v>
      </c>
      <c r="K60" s="4" t="s">
        <v>203</v>
      </c>
      <c r="L60" s="4" t="s">
        <v>19</v>
      </c>
      <c r="M60" s="4" t="s">
        <v>203</v>
      </c>
      <c r="N60" s="4">
        <v>5950</v>
      </c>
      <c r="O60" s="4">
        <v>8836.02</v>
      </c>
      <c r="P60" s="7">
        <f t="shared" si="0"/>
        <v>10399.99554</v>
      </c>
      <c r="Q60" s="7">
        <f t="shared" si="1"/>
        <v>6</v>
      </c>
      <c r="R60" s="7">
        <f t="shared" si="2"/>
        <v>1500</v>
      </c>
      <c r="S60" s="7">
        <f t="shared" si="3"/>
        <v>11899.99554</v>
      </c>
      <c r="T60" s="10">
        <f t="shared" si="5"/>
        <v>11900</v>
      </c>
      <c r="U60" s="4">
        <v>1333345</v>
      </c>
      <c r="V60" s="4">
        <v>7441078</v>
      </c>
    </row>
    <row r="61" ht="13.5" spans="1:22">
      <c r="A61" s="4" t="s">
        <v>385</v>
      </c>
      <c r="B61" s="4">
        <v>2</v>
      </c>
      <c r="C61" s="5">
        <v>43294</v>
      </c>
      <c r="D61" s="4" t="s">
        <v>203</v>
      </c>
      <c r="E61" s="5">
        <v>43295</v>
      </c>
      <c r="F61" s="4">
        <v>1</v>
      </c>
      <c r="G61" s="4">
        <v>1</v>
      </c>
      <c r="H61" s="4" t="s">
        <v>48</v>
      </c>
      <c r="I61" s="4" t="s">
        <v>203</v>
      </c>
      <c r="J61" s="4" t="s">
        <v>202</v>
      </c>
      <c r="K61" s="4" t="s">
        <v>203</v>
      </c>
      <c r="L61" s="4" t="s">
        <v>19</v>
      </c>
      <c r="M61" s="4" t="s">
        <v>203</v>
      </c>
      <c r="N61" s="4">
        <v>3450</v>
      </c>
      <c r="O61" s="4">
        <v>2506.37</v>
      </c>
      <c r="P61" s="7">
        <f t="shared" si="0"/>
        <v>2949.99749</v>
      </c>
      <c r="Q61" s="7">
        <f t="shared" si="1"/>
        <v>2</v>
      </c>
      <c r="R61" s="7">
        <f t="shared" si="2"/>
        <v>500</v>
      </c>
      <c r="S61" s="7">
        <f t="shared" si="3"/>
        <v>3449.99749</v>
      </c>
      <c r="T61" s="10">
        <f t="shared" si="5"/>
        <v>3450</v>
      </c>
      <c r="U61" s="4">
        <v>1326336</v>
      </c>
      <c r="V61" s="4">
        <v>6501245</v>
      </c>
    </row>
    <row r="62" ht="13.5" spans="1:22">
      <c r="A62" s="4" t="s">
        <v>386</v>
      </c>
      <c r="B62" s="4">
        <v>2</v>
      </c>
      <c r="C62" s="5">
        <v>43295</v>
      </c>
      <c r="D62" s="4" t="s">
        <v>203</v>
      </c>
      <c r="E62" s="5">
        <v>43296</v>
      </c>
      <c r="F62" s="4">
        <v>1</v>
      </c>
      <c r="G62" s="4">
        <v>1</v>
      </c>
      <c r="H62" s="4" t="s">
        <v>48</v>
      </c>
      <c r="I62" s="4" t="s">
        <v>203</v>
      </c>
      <c r="J62" s="4" t="s">
        <v>202</v>
      </c>
      <c r="K62" s="4" t="s">
        <v>203</v>
      </c>
      <c r="L62" s="4" t="s">
        <v>19</v>
      </c>
      <c r="M62" s="4" t="s">
        <v>203</v>
      </c>
      <c r="N62" s="4">
        <v>3450</v>
      </c>
      <c r="O62" s="4">
        <v>2506.37</v>
      </c>
      <c r="P62" s="7">
        <f t="shared" si="0"/>
        <v>2949.99749</v>
      </c>
      <c r="Q62" s="7">
        <f t="shared" si="1"/>
        <v>2</v>
      </c>
      <c r="R62" s="7">
        <f t="shared" si="2"/>
        <v>500</v>
      </c>
      <c r="S62" s="7">
        <f t="shared" si="3"/>
        <v>3449.99749</v>
      </c>
      <c r="T62" s="10">
        <f t="shared" si="5"/>
        <v>3450</v>
      </c>
      <c r="U62" s="4">
        <v>1332825</v>
      </c>
      <c r="V62" s="4">
        <v>7439437</v>
      </c>
    </row>
    <row r="63" ht="13.5" spans="1:22">
      <c r="A63" s="4" t="s">
        <v>387</v>
      </c>
      <c r="B63" s="4">
        <v>2</v>
      </c>
      <c r="C63" s="5">
        <v>43295</v>
      </c>
      <c r="D63" s="4" t="s">
        <v>203</v>
      </c>
      <c r="E63" s="5">
        <v>43297</v>
      </c>
      <c r="F63" s="4">
        <v>2</v>
      </c>
      <c r="G63" s="4">
        <v>1</v>
      </c>
      <c r="H63" s="4" t="s">
        <v>48</v>
      </c>
      <c r="I63" s="4" t="s">
        <v>203</v>
      </c>
      <c r="J63" s="4" t="s">
        <v>202</v>
      </c>
      <c r="K63" s="4" t="s">
        <v>203</v>
      </c>
      <c r="L63" s="4" t="s">
        <v>19</v>
      </c>
      <c r="M63" s="4" t="s">
        <v>203</v>
      </c>
      <c r="N63" s="4">
        <v>4450</v>
      </c>
      <c r="O63" s="4">
        <v>5862.36</v>
      </c>
      <c r="P63" s="7">
        <f t="shared" si="0"/>
        <v>6899.99772</v>
      </c>
      <c r="Q63" s="7">
        <f t="shared" si="1"/>
        <v>4</v>
      </c>
      <c r="R63" s="7">
        <f t="shared" si="2"/>
        <v>1000</v>
      </c>
      <c r="S63" s="7">
        <f t="shared" si="3"/>
        <v>7899.99772</v>
      </c>
      <c r="T63" s="10">
        <f t="shared" si="5"/>
        <v>7900</v>
      </c>
      <c r="U63" s="4">
        <v>1306922</v>
      </c>
      <c r="V63" s="4">
        <v>3299805</v>
      </c>
    </row>
    <row r="64" ht="13.5" spans="1:22">
      <c r="A64" s="4" t="s">
        <v>388</v>
      </c>
      <c r="B64" s="4">
        <v>2</v>
      </c>
      <c r="C64" s="5">
        <v>43295</v>
      </c>
      <c r="D64" s="4" t="s">
        <v>203</v>
      </c>
      <c r="E64" s="5">
        <v>43296</v>
      </c>
      <c r="F64" s="4">
        <v>1</v>
      </c>
      <c r="G64" s="4">
        <v>1</v>
      </c>
      <c r="H64" s="4" t="s">
        <v>44</v>
      </c>
      <c r="I64" s="4" t="s">
        <v>203</v>
      </c>
      <c r="J64" s="4" t="s">
        <v>202</v>
      </c>
      <c r="K64" s="4" t="s">
        <v>203</v>
      </c>
      <c r="L64" s="4" t="s">
        <v>19</v>
      </c>
      <c r="M64" s="4" t="s">
        <v>203</v>
      </c>
      <c r="N64" s="4">
        <v>3450</v>
      </c>
      <c r="O64" s="4">
        <v>2506.37</v>
      </c>
      <c r="P64" s="7">
        <f t="shared" si="0"/>
        <v>2949.99749</v>
      </c>
      <c r="Q64" s="7">
        <f t="shared" si="1"/>
        <v>2</v>
      </c>
      <c r="R64" s="7">
        <f t="shared" si="2"/>
        <v>500</v>
      </c>
      <c r="S64" s="7">
        <f t="shared" si="3"/>
        <v>3449.99749</v>
      </c>
      <c r="T64" s="10">
        <f t="shared" si="5"/>
        <v>3450</v>
      </c>
      <c r="U64" s="4">
        <v>1336016</v>
      </c>
      <c r="V64" s="4">
        <v>7906631</v>
      </c>
    </row>
    <row r="65" ht="13.5" spans="1:22">
      <c r="A65" s="4" t="s">
        <v>389</v>
      </c>
      <c r="B65" s="4">
        <v>2</v>
      </c>
      <c r="C65" s="5">
        <v>43295</v>
      </c>
      <c r="D65" s="4" t="s">
        <v>203</v>
      </c>
      <c r="E65" s="5">
        <v>43296</v>
      </c>
      <c r="F65" s="4">
        <v>1</v>
      </c>
      <c r="G65" s="4">
        <v>1</v>
      </c>
      <c r="H65" s="4" t="s">
        <v>44</v>
      </c>
      <c r="I65" s="4" t="s">
        <v>203</v>
      </c>
      <c r="J65" s="4" t="s">
        <v>202</v>
      </c>
      <c r="K65" s="4" t="s">
        <v>203</v>
      </c>
      <c r="L65" s="4" t="s">
        <v>19</v>
      </c>
      <c r="M65" s="4" t="s">
        <v>203</v>
      </c>
      <c r="N65" s="4">
        <v>3450</v>
      </c>
      <c r="O65" s="4">
        <v>2506.37</v>
      </c>
      <c r="P65" s="7">
        <f t="shared" si="0"/>
        <v>2949.99749</v>
      </c>
      <c r="Q65" s="7">
        <f t="shared" si="1"/>
        <v>2</v>
      </c>
      <c r="R65" s="7">
        <f t="shared" si="2"/>
        <v>500</v>
      </c>
      <c r="S65" s="7">
        <f t="shared" si="3"/>
        <v>3449.99749</v>
      </c>
      <c r="T65" s="10">
        <f t="shared" si="5"/>
        <v>3450</v>
      </c>
      <c r="U65" s="4">
        <v>1336016</v>
      </c>
      <c r="V65" s="4">
        <v>7906631</v>
      </c>
    </row>
    <row r="66" ht="13.5" spans="1:22">
      <c r="A66" s="4" t="s">
        <v>390</v>
      </c>
      <c r="B66" s="4">
        <v>2</v>
      </c>
      <c r="C66" s="5">
        <v>43295</v>
      </c>
      <c r="D66" s="4" t="s">
        <v>203</v>
      </c>
      <c r="E66" s="5">
        <v>43296</v>
      </c>
      <c r="F66" s="4">
        <v>1</v>
      </c>
      <c r="G66" s="4">
        <v>1</v>
      </c>
      <c r="H66" s="4" t="s">
        <v>44</v>
      </c>
      <c r="I66" s="4" t="s">
        <v>203</v>
      </c>
      <c r="J66" s="4" t="s">
        <v>202</v>
      </c>
      <c r="K66" s="4" t="s">
        <v>203</v>
      </c>
      <c r="L66" s="4" t="s">
        <v>19</v>
      </c>
      <c r="M66" s="4" t="s">
        <v>203</v>
      </c>
      <c r="N66" s="4">
        <v>3450</v>
      </c>
      <c r="O66" s="4">
        <v>2506.37</v>
      </c>
      <c r="P66" s="7">
        <f t="shared" ref="P66:P110" si="6">O66*1.177</f>
        <v>2949.99749</v>
      </c>
      <c r="Q66" s="7">
        <f t="shared" ref="Q66:Q110" si="7">B66*F66</f>
        <v>2</v>
      </c>
      <c r="R66" s="7">
        <f t="shared" ref="R66:R110" si="8">Q66*250</f>
        <v>500</v>
      </c>
      <c r="S66" s="7">
        <f t="shared" ref="S66:S110" si="9">R66+P66</f>
        <v>3449.99749</v>
      </c>
      <c r="T66" s="10">
        <f t="shared" si="5"/>
        <v>3450</v>
      </c>
      <c r="U66" s="4">
        <v>1336016</v>
      </c>
      <c r="V66" s="4">
        <v>7906631</v>
      </c>
    </row>
    <row r="67" ht="13.5" spans="1:22">
      <c r="A67" s="4" t="s">
        <v>391</v>
      </c>
      <c r="B67" s="4">
        <v>2</v>
      </c>
      <c r="C67" s="5">
        <v>43296</v>
      </c>
      <c r="D67" s="4" t="s">
        <v>203</v>
      </c>
      <c r="E67" s="5">
        <v>43298</v>
      </c>
      <c r="F67" s="4">
        <v>2</v>
      </c>
      <c r="G67" s="4">
        <v>1</v>
      </c>
      <c r="H67" s="4" t="s">
        <v>32</v>
      </c>
      <c r="I67" s="4" t="s">
        <v>203</v>
      </c>
      <c r="J67" s="4" t="s">
        <v>202</v>
      </c>
      <c r="K67" s="4" t="s">
        <v>203</v>
      </c>
      <c r="L67" s="4" t="s">
        <v>19</v>
      </c>
      <c r="M67" s="4" t="s">
        <v>203</v>
      </c>
      <c r="N67" s="4">
        <v>4450</v>
      </c>
      <c r="O67" s="4">
        <v>6711.98</v>
      </c>
      <c r="P67" s="7">
        <f t="shared" si="6"/>
        <v>7900.00046</v>
      </c>
      <c r="Q67" s="7">
        <f t="shared" si="7"/>
        <v>4</v>
      </c>
      <c r="R67" s="7">
        <f t="shared" si="8"/>
        <v>1000</v>
      </c>
      <c r="S67" s="7">
        <f t="shared" si="9"/>
        <v>8900.00046</v>
      </c>
      <c r="T67" s="10">
        <f t="shared" si="5"/>
        <v>8900</v>
      </c>
      <c r="U67" s="4">
        <v>1307818</v>
      </c>
      <c r="V67" s="4">
        <v>3421718</v>
      </c>
    </row>
    <row r="68" ht="13.5" spans="1:22">
      <c r="A68" s="4" t="s">
        <v>392</v>
      </c>
      <c r="B68" s="4">
        <v>2</v>
      </c>
      <c r="C68" s="5">
        <v>43296</v>
      </c>
      <c r="D68" s="4" t="s">
        <v>203</v>
      </c>
      <c r="E68" s="5">
        <v>43298</v>
      </c>
      <c r="F68" s="4">
        <v>2</v>
      </c>
      <c r="G68" s="4">
        <v>1</v>
      </c>
      <c r="H68" s="4" t="s">
        <v>32</v>
      </c>
      <c r="I68" s="4" t="s">
        <v>203</v>
      </c>
      <c r="J68" s="4" t="s">
        <v>202</v>
      </c>
      <c r="K68" s="4" t="s">
        <v>203</v>
      </c>
      <c r="L68" s="4" t="s">
        <v>19</v>
      </c>
      <c r="M68" s="4" t="s">
        <v>203</v>
      </c>
      <c r="N68" s="4">
        <v>4450</v>
      </c>
      <c r="O68" s="4">
        <v>6711.98</v>
      </c>
      <c r="P68" s="7">
        <f t="shared" si="6"/>
        <v>7900.00046</v>
      </c>
      <c r="Q68" s="7">
        <f t="shared" si="7"/>
        <v>4</v>
      </c>
      <c r="R68" s="7">
        <f t="shared" si="8"/>
        <v>1000</v>
      </c>
      <c r="S68" s="7">
        <f t="shared" si="9"/>
        <v>8900.00046</v>
      </c>
      <c r="T68" s="10">
        <f t="shared" si="5"/>
        <v>8900</v>
      </c>
      <c r="U68" s="4">
        <v>1307818</v>
      </c>
      <c r="V68" s="4">
        <v>3421718</v>
      </c>
    </row>
    <row r="69" ht="13.5" spans="1:22">
      <c r="A69" s="4" t="s">
        <v>393</v>
      </c>
      <c r="B69" s="4">
        <v>2</v>
      </c>
      <c r="C69" s="5">
        <v>43296</v>
      </c>
      <c r="D69" s="4" t="s">
        <v>203</v>
      </c>
      <c r="E69" s="5">
        <v>43299</v>
      </c>
      <c r="F69" s="4">
        <v>3</v>
      </c>
      <c r="G69" s="4">
        <v>1</v>
      </c>
      <c r="H69" s="4" t="s">
        <v>42</v>
      </c>
      <c r="I69" s="4" t="s">
        <v>203</v>
      </c>
      <c r="J69" s="4" t="s">
        <v>202</v>
      </c>
      <c r="K69" s="4" t="s">
        <v>203</v>
      </c>
      <c r="L69" s="4" t="s">
        <v>19</v>
      </c>
      <c r="M69" s="4" t="s">
        <v>203</v>
      </c>
      <c r="N69" s="4">
        <v>4450</v>
      </c>
      <c r="O69" s="4">
        <v>10067.97</v>
      </c>
      <c r="P69" s="7">
        <f t="shared" si="6"/>
        <v>11850.00069</v>
      </c>
      <c r="Q69" s="7">
        <f t="shared" si="7"/>
        <v>6</v>
      </c>
      <c r="R69" s="7">
        <f t="shared" si="8"/>
        <v>1500</v>
      </c>
      <c r="S69" s="7">
        <f t="shared" si="9"/>
        <v>13350.00069</v>
      </c>
      <c r="T69" s="10">
        <f t="shared" si="5"/>
        <v>13350</v>
      </c>
      <c r="U69" s="4">
        <v>1314667</v>
      </c>
      <c r="V69" s="4">
        <v>4633809</v>
      </c>
    </row>
    <row r="70" ht="13.5" spans="1:22">
      <c r="A70" s="4" t="s">
        <v>394</v>
      </c>
      <c r="B70" s="4">
        <v>3</v>
      </c>
      <c r="C70" s="5">
        <v>43297</v>
      </c>
      <c r="D70" s="4" t="s">
        <v>203</v>
      </c>
      <c r="E70" s="5">
        <v>43301</v>
      </c>
      <c r="F70" s="4">
        <v>4</v>
      </c>
      <c r="G70" s="4">
        <v>1</v>
      </c>
      <c r="H70" s="4" t="s">
        <v>32</v>
      </c>
      <c r="I70" s="4" t="s">
        <v>203</v>
      </c>
      <c r="J70" s="4" t="s">
        <v>202</v>
      </c>
      <c r="K70" s="4" t="s">
        <v>203</v>
      </c>
      <c r="L70" s="4" t="s">
        <v>19</v>
      </c>
      <c r="M70" s="4" t="s">
        <v>203</v>
      </c>
      <c r="N70" s="4">
        <v>6950</v>
      </c>
      <c r="O70" s="4">
        <v>21070.52</v>
      </c>
      <c r="P70" s="7">
        <f t="shared" si="6"/>
        <v>24800.00204</v>
      </c>
      <c r="Q70" s="7">
        <f t="shared" si="7"/>
        <v>12</v>
      </c>
      <c r="R70" s="7">
        <f t="shared" si="8"/>
        <v>3000</v>
      </c>
      <c r="S70" s="7">
        <f t="shared" si="9"/>
        <v>27800.00204</v>
      </c>
      <c r="T70" s="10">
        <f t="shared" si="5"/>
        <v>27800</v>
      </c>
      <c r="U70" s="4">
        <v>1333030</v>
      </c>
      <c r="V70" s="4">
        <v>7440864</v>
      </c>
    </row>
    <row r="71" ht="13.5" spans="1:22">
      <c r="A71" s="4" t="s">
        <v>395</v>
      </c>
      <c r="B71" s="4">
        <v>2</v>
      </c>
      <c r="C71" s="5">
        <v>43297</v>
      </c>
      <c r="D71" s="4" t="s">
        <v>203</v>
      </c>
      <c r="E71" s="5">
        <v>43301</v>
      </c>
      <c r="F71" s="4">
        <v>4</v>
      </c>
      <c r="G71" s="4">
        <v>1</v>
      </c>
      <c r="H71" s="4" t="s">
        <v>48</v>
      </c>
      <c r="I71" s="4" t="s">
        <v>203</v>
      </c>
      <c r="J71" s="4" t="s">
        <v>202</v>
      </c>
      <c r="K71" s="4" t="s">
        <v>203</v>
      </c>
      <c r="L71" s="4" t="s">
        <v>19</v>
      </c>
      <c r="M71" s="4" t="s">
        <v>203</v>
      </c>
      <c r="N71" s="4">
        <v>4450</v>
      </c>
      <c r="O71" s="4">
        <v>13423.96</v>
      </c>
      <c r="P71" s="7">
        <f t="shared" si="6"/>
        <v>15800.00092</v>
      </c>
      <c r="Q71" s="7">
        <f t="shared" si="7"/>
        <v>8</v>
      </c>
      <c r="R71" s="7">
        <f t="shared" si="8"/>
        <v>2000</v>
      </c>
      <c r="S71" s="7">
        <f t="shared" si="9"/>
        <v>17800.00092</v>
      </c>
      <c r="T71" s="10">
        <f t="shared" si="5"/>
        <v>17800</v>
      </c>
      <c r="U71" s="4">
        <v>1309081</v>
      </c>
      <c r="V71" s="4">
        <v>3685489</v>
      </c>
    </row>
    <row r="72" ht="13.5" spans="1:22">
      <c r="A72" s="4" t="s">
        <v>396</v>
      </c>
      <c r="B72" s="4">
        <v>2</v>
      </c>
      <c r="C72" s="5">
        <v>43297</v>
      </c>
      <c r="D72" s="4" t="s">
        <v>203</v>
      </c>
      <c r="E72" s="5">
        <v>43301</v>
      </c>
      <c r="F72" s="4">
        <v>4</v>
      </c>
      <c r="G72" s="4">
        <v>1</v>
      </c>
      <c r="H72" s="4" t="s">
        <v>44</v>
      </c>
      <c r="I72" s="4" t="s">
        <v>203</v>
      </c>
      <c r="J72" s="4" t="s">
        <v>202</v>
      </c>
      <c r="K72" s="4" t="s">
        <v>203</v>
      </c>
      <c r="L72" s="4" t="s">
        <v>19</v>
      </c>
      <c r="M72" s="4" t="s">
        <v>203</v>
      </c>
      <c r="N72" s="4">
        <v>4450</v>
      </c>
      <c r="O72" s="4">
        <v>13423.96</v>
      </c>
      <c r="P72" s="7">
        <f t="shared" si="6"/>
        <v>15800.00092</v>
      </c>
      <c r="Q72" s="7">
        <f t="shared" si="7"/>
        <v>8</v>
      </c>
      <c r="R72" s="7">
        <f t="shared" si="8"/>
        <v>2000</v>
      </c>
      <c r="S72" s="7">
        <f t="shared" si="9"/>
        <v>17800.00092</v>
      </c>
      <c r="T72" s="10">
        <f t="shared" si="5"/>
        <v>17800</v>
      </c>
      <c r="U72" s="4">
        <v>1309081</v>
      </c>
      <c r="V72" s="4">
        <v>3685489</v>
      </c>
    </row>
    <row r="73" ht="13.5" spans="1:22">
      <c r="A73" s="4" t="s">
        <v>397</v>
      </c>
      <c r="B73" s="4">
        <v>2</v>
      </c>
      <c r="C73" s="5">
        <v>43299</v>
      </c>
      <c r="D73" s="4" t="s">
        <v>203</v>
      </c>
      <c r="E73" s="5">
        <v>43301</v>
      </c>
      <c r="F73" s="4">
        <v>2</v>
      </c>
      <c r="G73" s="4">
        <v>1</v>
      </c>
      <c r="H73" s="4" t="s">
        <v>44</v>
      </c>
      <c r="I73" s="4" t="s">
        <v>203</v>
      </c>
      <c r="J73" s="4" t="s">
        <v>202</v>
      </c>
      <c r="K73" s="4" t="s">
        <v>203</v>
      </c>
      <c r="L73" s="4" t="s">
        <v>19</v>
      </c>
      <c r="M73" s="4" t="s">
        <v>203</v>
      </c>
      <c r="N73" s="4">
        <v>4450</v>
      </c>
      <c r="O73" s="4">
        <v>6711.98</v>
      </c>
      <c r="P73" s="7">
        <f t="shared" si="6"/>
        <v>7900.00046</v>
      </c>
      <c r="Q73" s="7">
        <f t="shared" si="7"/>
        <v>4</v>
      </c>
      <c r="R73" s="7">
        <f t="shared" si="8"/>
        <v>1000</v>
      </c>
      <c r="S73" s="7">
        <f t="shared" si="9"/>
        <v>8900.00046</v>
      </c>
      <c r="T73" s="10">
        <f t="shared" si="5"/>
        <v>8900</v>
      </c>
      <c r="U73" s="4">
        <v>1332936</v>
      </c>
      <c r="V73" s="4">
        <v>7439657</v>
      </c>
    </row>
    <row r="74" ht="13.5" spans="1:22">
      <c r="A74" s="4" t="s">
        <v>398</v>
      </c>
      <c r="B74" s="4">
        <v>2</v>
      </c>
      <c r="C74" s="5">
        <v>43299</v>
      </c>
      <c r="D74" s="4" t="s">
        <v>203</v>
      </c>
      <c r="E74" s="5">
        <v>43301</v>
      </c>
      <c r="F74" s="4">
        <v>2</v>
      </c>
      <c r="G74" s="4">
        <v>1</v>
      </c>
      <c r="H74" s="4" t="s">
        <v>48</v>
      </c>
      <c r="I74" s="4" t="s">
        <v>203</v>
      </c>
      <c r="J74" s="4" t="s">
        <v>202</v>
      </c>
      <c r="K74" s="4" t="s">
        <v>203</v>
      </c>
      <c r="L74" s="4" t="s">
        <v>19</v>
      </c>
      <c r="M74" s="4" t="s">
        <v>203</v>
      </c>
      <c r="N74" s="4">
        <v>4450</v>
      </c>
      <c r="O74" s="4">
        <v>6711.98</v>
      </c>
      <c r="P74" s="7">
        <f t="shared" si="6"/>
        <v>7900.00046</v>
      </c>
      <c r="Q74" s="7">
        <f t="shared" si="7"/>
        <v>4</v>
      </c>
      <c r="R74" s="7">
        <f t="shared" si="8"/>
        <v>1000</v>
      </c>
      <c r="S74" s="7">
        <f t="shared" si="9"/>
        <v>8900.00046</v>
      </c>
      <c r="T74" s="10">
        <f t="shared" si="5"/>
        <v>8900</v>
      </c>
      <c r="U74" s="4">
        <v>1332911</v>
      </c>
      <c r="V74" s="4">
        <v>7439556</v>
      </c>
    </row>
    <row r="75" ht="13.5" spans="1:22">
      <c r="A75" s="4" t="s">
        <v>332</v>
      </c>
      <c r="B75" s="4">
        <v>2</v>
      </c>
      <c r="C75" s="5">
        <v>43300</v>
      </c>
      <c r="D75" s="4" t="s">
        <v>203</v>
      </c>
      <c r="E75" s="5">
        <v>43302</v>
      </c>
      <c r="F75" s="4">
        <v>2</v>
      </c>
      <c r="G75" s="4">
        <v>1</v>
      </c>
      <c r="H75" s="4" t="s">
        <v>48</v>
      </c>
      <c r="I75" s="4" t="s">
        <v>203</v>
      </c>
      <c r="J75" s="4" t="s">
        <v>202</v>
      </c>
      <c r="K75" s="4" t="s">
        <v>203</v>
      </c>
      <c r="L75" s="4" t="s">
        <v>19</v>
      </c>
      <c r="M75" s="4" t="s">
        <v>203</v>
      </c>
      <c r="N75" s="4">
        <v>4450</v>
      </c>
      <c r="O75" s="4">
        <v>6711.98</v>
      </c>
      <c r="P75" s="7">
        <f t="shared" si="6"/>
        <v>7900.00046</v>
      </c>
      <c r="Q75" s="7">
        <f t="shared" si="7"/>
        <v>4</v>
      </c>
      <c r="R75" s="7">
        <f t="shared" si="8"/>
        <v>1000</v>
      </c>
      <c r="S75" s="7">
        <f t="shared" si="9"/>
        <v>8900.00046</v>
      </c>
      <c r="T75" s="10">
        <f t="shared" si="5"/>
        <v>8900</v>
      </c>
      <c r="U75" s="4">
        <v>1335478</v>
      </c>
      <c r="V75" s="4">
        <v>7812004</v>
      </c>
    </row>
    <row r="76" ht="13.5" spans="1:22">
      <c r="A76" s="4" t="s">
        <v>399</v>
      </c>
      <c r="B76" s="4">
        <v>2</v>
      </c>
      <c r="C76" s="5">
        <v>43300</v>
      </c>
      <c r="D76" s="4" t="s">
        <v>203</v>
      </c>
      <c r="E76" s="5">
        <v>43302</v>
      </c>
      <c r="F76" s="4">
        <v>2</v>
      </c>
      <c r="G76" s="4">
        <v>1</v>
      </c>
      <c r="H76" s="4" t="s">
        <v>42</v>
      </c>
      <c r="I76" s="4" t="s">
        <v>203</v>
      </c>
      <c r="J76" s="4" t="s">
        <v>202</v>
      </c>
      <c r="K76" s="4" t="s">
        <v>203</v>
      </c>
      <c r="L76" s="4" t="s">
        <v>19</v>
      </c>
      <c r="M76" s="4" t="s">
        <v>203</v>
      </c>
      <c r="N76" s="4">
        <v>4450</v>
      </c>
      <c r="O76" s="4">
        <v>6711.98</v>
      </c>
      <c r="P76" s="7">
        <f t="shared" si="6"/>
        <v>7900.00046</v>
      </c>
      <c r="Q76" s="7">
        <f t="shared" si="7"/>
        <v>4</v>
      </c>
      <c r="R76" s="7">
        <f t="shared" si="8"/>
        <v>1000</v>
      </c>
      <c r="S76" s="7">
        <f t="shared" si="9"/>
        <v>8900.00046</v>
      </c>
      <c r="T76" s="10">
        <f t="shared" si="5"/>
        <v>8900</v>
      </c>
      <c r="U76" s="4">
        <v>1335362</v>
      </c>
      <c r="V76" s="4">
        <v>7833158</v>
      </c>
    </row>
    <row r="77" ht="14.25" spans="1:22">
      <c r="A77" s="4" t="s">
        <v>400</v>
      </c>
      <c r="B77" s="4">
        <v>2</v>
      </c>
      <c r="C77" s="5">
        <v>43301</v>
      </c>
      <c r="D77" s="4"/>
      <c r="E77" s="5">
        <v>43303</v>
      </c>
      <c r="F77" s="4">
        <v>2</v>
      </c>
      <c r="G77" s="4">
        <v>1</v>
      </c>
      <c r="H77" s="4" t="s">
        <v>25</v>
      </c>
      <c r="I77" s="4"/>
      <c r="J77" s="4"/>
      <c r="K77" s="4"/>
      <c r="L77" s="4" t="s">
        <v>401</v>
      </c>
      <c r="M77" s="4"/>
      <c r="N77" s="4">
        <v>6600</v>
      </c>
      <c r="O77" s="4">
        <v>10365.33</v>
      </c>
      <c r="P77" s="7">
        <f t="shared" si="6"/>
        <v>12199.99341</v>
      </c>
      <c r="Q77" s="7">
        <f t="shared" si="7"/>
        <v>4</v>
      </c>
      <c r="R77" s="7">
        <f t="shared" si="8"/>
        <v>1000</v>
      </c>
      <c r="S77" s="7">
        <f t="shared" si="9"/>
        <v>13199.99341</v>
      </c>
      <c r="T77" s="10">
        <f t="shared" si="5"/>
        <v>13200</v>
      </c>
      <c r="U77" s="15">
        <v>1327648</v>
      </c>
      <c r="V77" s="4">
        <v>6690793</v>
      </c>
    </row>
    <row r="78" ht="13.5" spans="1:22">
      <c r="A78" s="4" t="s">
        <v>402</v>
      </c>
      <c r="B78" s="4">
        <v>2</v>
      </c>
      <c r="C78" s="5">
        <v>43301</v>
      </c>
      <c r="D78" s="4" t="s">
        <v>203</v>
      </c>
      <c r="E78" s="5">
        <v>43303</v>
      </c>
      <c r="F78" s="4">
        <v>2</v>
      </c>
      <c r="G78" s="4">
        <v>1</v>
      </c>
      <c r="H78" s="4" t="s">
        <v>32</v>
      </c>
      <c r="I78" s="4" t="s">
        <v>203</v>
      </c>
      <c r="J78" s="4" t="s">
        <v>202</v>
      </c>
      <c r="K78" s="4" t="s">
        <v>203</v>
      </c>
      <c r="L78" s="4" t="s">
        <v>19</v>
      </c>
      <c r="M78" s="4" t="s">
        <v>203</v>
      </c>
      <c r="N78" s="4">
        <v>5450</v>
      </c>
      <c r="O78" s="4">
        <v>8411.22</v>
      </c>
      <c r="P78" s="7">
        <f t="shared" si="6"/>
        <v>9900.00594</v>
      </c>
      <c r="Q78" s="7">
        <f t="shared" si="7"/>
        <v>4</v>
      </c>
      <c r="R78" s="7">
        <f t="shared" si="8"/>
        <v>1000</v>
      </c>
      <c r="S78" s="7">
        <f t="shared" si="9"/>
        <v>10900.00594</v>
      </c>
      <c r="T78" s="10">
        <f t="shared" si="5"/>
        <v>10900</v>
      </c>
      <c r="U78" s="4">
        <v>1327647</v>
      </c>
      <c r="V78" s="4">
        <v>6690793</v>
      </c>
    </row>
    <row r="79" ht="13.5" spans="1:22">
      <c r="A79" s="4" t="s">
        <v>403</v>
      </c>
      <c r="B79" s="4">
        <v>2</v>
      </c>
      <c r="C79" s="5">
        <v>43301</v>
      </c>
      <c r="D79" s="4" t="s">
        <v>203</v>
      </c>
      <c r="E79" s="5">
        <v>43303</v>
      </c>
      <c r="F79" s="4">
        <v>2</v>
      </c>
      <c r="G79" s="4">
        <v>1</v>
      </c>
      <c r="H79" s="4" t="s">
        <v>32</v>
      </c>
      <c r="I79" s="4" t="s">
        <v>203</v>
      </c>
      <c r="J79" s="4" t="s">
        <v>202</v>
      </c>
      <c r="K79" s="4" t="s">
        <v>203</v>
      </c>
      <c r="L79" s="4" t="s">
        <v>19</v>
      </c>
      <c r="M79" s="4" t="s">
        <v>203</v>
      </c>
      <c r="N79" s="4">
        <v>5450</v>
      </c>
      <c r="O79" s="4">
        <v>8411.22</v>
      </c>
      <c r="P79" s="7">
        <f t="shared" si="6"/>
        <v>9900.00594</v>
      </c>
      <c r="Q79" s="7">
        <f t="shared" si="7"/>
        <v>4</v>
      </c>
      <c r="R79" s="7">
        <f t="shared" si="8"/>
        <v>1000</v>
      </c>
      <c r="S79" s="7">
        <f t="shared" si="9"/>
        <v>10900.00594</v>
      </c>
      <c r="T79" s="10">
        <f t="shared" si="5"/>
        <v>10900</v>
      </c>
      <c r="U79" s="4">
        <v>1327647</v>
      </c>
      <c r="V79" s="4">
        <v>6690793</v>
      </c>
    </row>
    <row r="80" ht="13.5" spans="1:22">
      <c r="A80" s="4" t="s">
        <v>404</v>
      </c>
      <c r="B80" s="4">
        <v>2</v>
      </c>
      <c r="C80" s="5">
        <v>43301</v>
      </c>
      <c r="D80" s="4" t="s">
        <v>203</v>
      </c>
      <c r="E80" s="5">
        <v>43303</v>
      </c>
      <c r="F80" s="4">
        <v>2</v>
      </c>
      <c r="G80" s="4">
        <v>1</v>
      </c>
      <c r="H80" s="4" t="s">
        <v>32</v>
      </c>
      <c r="I80" s="4" t="s">
        <v>203</v>
      </c>
      <c r="J80" s="4" t="s">
        <v>202</v>
      </c>
      <c r="K80" s="4" t="s">
        <v>203</v>
      </c>
      <c r="L80" s="4" t="s">
        <v>19</v>
      </c>
      <c r="M80" s="4" t="s">
        <v>203</v>
      </c>
      <c r="N80" s="4">
        <v>5450</v>
      </c>
      <c r="O80" s="4">
        <v>8411.22</v>
      </c>
      <c r="P80" s="7">
        <f t="shared" si="6"/>
        <v>9900.00594</v>
      </c>
      <c r="Q80" s="7">
        <f t="shared" si="7"/>
        <v>4</v>
      </c>
      <c r="R80" s="7">
        <f t="shared" si="8"/>
        <v>1000</v>
      </c>
      <c r="S80" s="7">
        <f t="shared" si="9"/>
        <v>10900.00594</v>
      </c>
      <c r="T80" s="10">
        <f t="shared" si="5"/>
        <v>10900</v>
      </c>
      <c r="U80" s="4">
        <v>1327647</v>
      </c>
      <c r="V80" s="4">
        <v>6690793</v>
      </c>
    </row>
    <row r="81" ht="13.5" spans="1:22">
      <c r="A81" s="4" t="s">
        <v>405</v>
      </c>
      <c r="B81" s="4">
        <v>2</v>
      </c>
      <c r="C81" s="5">
        <v>43301</v>
      </c>
      <c r="D81" s="4" t="s">
        <v>203</v>
      </c>
      <c r="E81" s="5">
        <v>43303</v>
      </c>
      <c r="F81" s="4">
        <v>2</v>
      </c>
      <c r="G81" s="4">
        <v>1</v>
      </c>
      <c r="H81" s="4" t="s">
        <v>32</v>
      </c>
      <c r="I81" s="4" t="s">
        <v>203</v>
      </c>
      <c r="J81" s="4" t="s">
        <v>202</v>
      </c>
      <c r="K81" s="4" t="s">
        <v>203</v>
      </c>
      <c r="L81" s="4" t="s">
        <v>19</v>
      </c>
      <c r="M81" s="4" t="s">
        <v>203</v>
      </c>
      <c r="N81" s="4">
        <v>5450</v>
      </c>
      <c r="O81" s="4">
        <v>8411.22</v>
      </c>
      <c r="P81" s="7">
        <f t="shared" si="6"/>
        <v>9900.00594</v>
      </c>
      <c r="Q81" s="7">
        <f t="shared" si="7"/>
        <v>4</v>
      </c>
      <c r="R81" s="7">
        <f t="shared" si="8"/>
        <v>1000</v>
      </c>
      <c r="S81" s="7">
        <f t="shared" si="9"/>
        <v>10900.00594</v>
      </c>
      <c r="T81" s="10">
        <f t="shared" si="5"/>
        <v>10900</v>
      </c>
      <c r="U81" s="4">
        <v>1327647</v>
      </c>
      <c r="V81" s="4">
        <v>6690793</v>
      </c>
    </row>
    <row r="82" ht="13.5" spans="1:22">
      <c r="A82" s="4" t="s">
        <v>406</v>
      </c>
      <c r="B82" s="4">
        <v>2</v>
      </c>
      <c r="C82" s="5">
        <v>43301</v>
      </c>
      <c r="D82" s="4" t="s">
        <v>203</v>
      </c>
      <c r="E82" s="5">
        <v>43303</v>
      </c>
      <c r="F82" s="4">
        <v>2</v>
      </c>
      <c r="G82" s="4">
        <v>1</v>
      </c>
      <c r="H82" s="4" t="s">
        <v>32</v>
      </c>
      <c r="I82" s="4" t="s">
        <v>203</v>
      </c>
      <c r="J82" s="4" t="s">
        <v>202</v>
      </c>
      <c r="K82" s="4" t="s">
        <v>203</v>
      </c>
      <c r="L82" s="4" t="s">
        <v>19</v>
      </c>
      <c r="M82" s="4" t="s">
        <v>203</v>
      </c>
      <c r="N82" s="4">
        <v>5450</v>
      </c>
      <c r="O82" s="4">
        <v>8411.22</v>
      </c>
      <c r="P82" s="7">
        <f t="shared" si="6"/>
        <v>9900.00594</v>
      </c>
      <c r="Q82" s="7">
        <f t="shared" si="7"/>
        <v>4</v>
      </c>
      <c r="R82" s="7">
        <f t="shared" si="8"/>
        <v>1000</v>
      </c>
      <c r="S82" s="7">
        <f t="shared" si="9"/>
        <v>10900.00594</v>
      </c>
      <c r="T82" s="10">
        <f t="shared" si="5"/>
        <v>10900</v>
      </c>
      <c r="U82" s="4">
        <v>1327647</v>
      </c>
      <c r="V82" s="4">
        <v>6690793</v>
      </c>
    </row>
    <row r="83" ht="13.5" spans="1:22">
      <c r="A83" s="4" t="s">
        <v>407</v>
      </c>
      <c r="B83" s="4">
        <v>2</v>
      </c>
      <c r="C83" s="5">
        <v>43301</v>
      </c>
      <c r="D83" s="4" t="s">
        <v>203</v>
      </c>
      <c r="E83" s="5">
        <v>43303</v>
      </c>
      <c r="F83" s="4">
        <v>2</v>
      </c>
      <c r="G83" s="4">
        <v>1</v>
      </c>
      <c r="H83" s="4" t="s">
        <v>48</v>
      </c>
      <c r="I83" s="4" t="s">
        <v>203</v>
      </c>
      <c r="J83" s="4" t="s">
        <v>202</v>
      </c>
      <c r="K83" s="4" t="s">
        <v>203</v>
      </c>
      <c r="L83" s="4" t="s">
        <v>19</v>
      </c>
      <c r="M83" s="4" t="s">
        <v>203</v>
      </c>
      <c r="N83" s="4">
        <v>4450</v>
      </c>
      <c r="O83" s="4">
        <v>6711.98</v>
      </c>
      <c r="P83" s="7">
        <f t="shared" si="6"/>
        <v>7900.00046</v>
      </c>
      <c r="Q83" s="7">
        <f t="shared" si="7"/>
        <v>4</v>
      </c>
      <c r="R83" s="7">
        <f t="shared" si="8"/>
        <v>1000</v>
      </c>
      <c r="S83" s="7">
        <f t="shared" si="9"/>
        <v>8900.00046</v>
      </c>
      <c r="T83" s="10">
        <f t="shared" si="5"/>
        <v>8900</v>
      </c>
      <c r="U83" s="4">
        <v>1322179</v>
      </c>
      <c r="V83" s="4">
        <v>5780494</v>
      </c>
    </row>
    <row r="84" ht="13.5" spans="1:22">
      <c r="A84" s="4" t="s">
        <v>408</v>
      </c>
      <c r="B84" s="4">
        <v>2</v>
      </c>
      <c r="C84" s="5">
        <v>43301</v>
      </c>
      <c r="D84" s="4" t="s">
        <v>203</v>
      </c>
      <c r="E84" s="5">
        <v>43303</v>
      </c>
      <c r="F84" s="4">
        <v>2</v>
      </c>
      <c r="G84" s="4">
        <v>1</v>
      </c>
      <c r="H84" s="4" t="s">
        <v>44</v>
      </c>
      <c r="I84" s="4" t="s">
        <v>203</v>
      </c>
      <c r="J84" s="4" t="s">
        <v>202</v>
      </c>
      <c r="K84" s="4" t="s">
        <v>203</v>
      </c>
      <c r="L84" s="4" t="s">
        <v>19</v>
      </c>
      <c r="M84" s="4" t="s">
        <v>203</v>
      </c>
      <c r="N84" s="4">
        <v>4450</v>
      </c>
      <c r="O84" s="4">
        <v>6711.98</v>
      </c>
      <c r="P84" s="7">
        <f t="shared" si="6"/>
        <v>7900.00046</v>
      </c>
      <c r="Q84" s="7">
        <f t="shared" si="7"/>
        <v>4</v>
      </c>
      <c r="R84" s="7">
        <f t="shared" si="8"/>
        <v>1000</v>
      </c>
      <c r="S84" s="7">
        <f t="shared" si="9"/>
        <v>8900.00046</v>
      </c>
      <c r="T84" s="10">
        <f t="shared" si="5"/>
        <v>8900</v>
      </c>
      <c r="U84" s="4">
        <v>1322179</v>
      </c>
      <c r="V84" s="4">
        <v>5780494</v>
      </c>
    </row>
    <row r="85" ht="13.5" spans="1:22">
      <c r="A85" s="4" t="s">
        <v>409</v>
      </c>
      <c r="B85" s="4">
        <v>2</v>
      </c>
      <c r="C85" s="5">
        <v>43301</v>
      </c>
      <c r="D85" s="4" t="s">
        <v>203</v>
      </c>
      <c r="E85" s="5">
        <v>43303</v>
      </c>
      <c r="F85" s="4">
        <v>2</v>
      </c>
      <c r="G85" s="4">
        <v>1</v>
      </c>
      <c r="H85" s="4" t="s">
        <v>42</v>
      </c>
      <c r="I85" s="4" t="s">
        <v>203</v>
      </c>
      <c r="J85" s="4" t="s">
        <v>202</v>
      </c>
      <c r="K85" s="4" t="s">
        <v>203</v>
      </c>
      <c r="L85" s="4" t="s">
        <v>19</v>
      </c>
      <c r="M85" s="4" t="s">
        <v>203</v>
      </c>
      <c r="N85" s="4">
        <v>5450</v>
      </c>
      <c r="O85" s="4">
        <v>8411.22</v>
      </c>
      <c r="P85" s="7">
        <f t="shared" si="6"/>
        <v>9900.00594</v>
      </c>
      <c r="Q85" s="7">
        <f t="shared" si="7"/>
        <v>4</v>
      </c>
      <c r="R85" s="7">
        <f t="shared" si="8"/>
        <v>1000</v>
      </c>
      <c r="S85" s="7">
        <f t="shared" si="9"/>
        <v>10900.00594</v>
      </c>
      <c r="T85" s="10">
        <f t="shared" si="5"/>
        <v>10900</v>
      </c>
      <c r="U85" s="4">
        <v>1327647</v>
      </c>
      <c r="V85" s="4">
        <v>6690793</v>
      </c>
    </row>
    <row r="86" ht="13.5" spans="1:22">
      <c r="A86" s="4" t="s">
        <v>410</v>
      </c>
      <c r="B86" s="4">
        <v>2</v>
      </c>
      <c r="C86" s="5">
        <v>43301</v>
      </c>
      <c r="D86" s="4" t="s">
        <v>203</v>
      </c>
      <c r="E86" s="5">
        <v>43303</v>
      </c>
      <c r="F86" s="4">
        <v>2</v>
      </c>
      <c r="G86" s="4">
        <v>1</v>
      </c>
      <c r="H86" s="4" t="s">
        <v>411</v>
      </c>
      <c r="I86" s="4" t="s">
        <v>203</v>
      </c>
      <c r="J86" s="4" t="s">
        <v>202</v>
      </c>
      <c r="K86" s="4" t="s">
        <v>203</v>
      </c>
      <c r="L86" s="4" t="s">
        <v>19</v>
      </c>
      <c r="M86" s="4" t="s">
        <v>203</v>
      </c>
      <c r="N86" s="4">
        <v>11450</v>
      </c>
      <c r="O86" s="4">
        <v>17757</v>
      </c>
      <c r="P86" s="7">
        <f t="shared" si="6"/>
        <v>20899.989</v>
      </c>
      <c r="Q86" s="7">
        <f t="shared" si="7"/>
        <v>4</v>
      </c>
      <c r="R86" s="7">
        <f t="shared" si="8"/>
        <v>1000</v>
      </c>
      <c r="S86" s="7">
        <f t="shared" si="9"/>
        <v>21899.989</v>
      </c>
      <c r="T86" s="10">
        <v>22900</v>
      </c>
      <c r="U86" s="4">
        <v>1336787</v>
      </c>
      <c r="V86" s="4">
        <v>8095220</v>
      </c>
    </row>
    <row r="87" ht="13.5" spans="1:22">
      <c r="A87" s="4" t="s">
        <v>412</v>
      </c>
      <c r="B87" s="4">
        <v>2</v>
      </c>
      <c r="C87" s="5">
        <v>43301</v>
      </c>
      <c r="D87" s="4" t="s">
        <v>203</v>
      </c>
      <c r="E87" s="5">
        <v>43303</v>
      </c>
      <c r="F87" s="4">
        <v>2</v>
      </c>
      <c r="G87" s="4">
        <v>1</v>
      </c>
      <c r="H87" s="4" t="s">
        <v>42</v>
      </c>
      <c r="I87" s="4" t="s">
        <v>203</v>
      </c>
      <c r="J87" s="4" t="s">
        <v>202</v>
      </c>
      <c r="K87" s="4" t="s">
        <v>203</v>
      </c>
      <c r="L87" s="4" t="s">
        <v>19</v>
      </c>
      <c r="M87" s="4" t="s">
        <v>203</v>
      </c>
      <c r="N87" s="4">
        <v>5450</v>
      </c>
      <c r="O87" s="4">
        <v>8411.22</v>
      </c>
      <c r="P87" s="7">
        <f t="shared" si="6"/>
        <v>9900.00594</v>
      </c>
      <c r="Q87" s="7">
        <f t="shared" si="7"/>
        <v>4</v>
      </c>
      <c r="R87" s="7">
        <f t="shared" si="8"/>
        <v>1000</v>
      </c>
      <c r="S87" s="7">
        <f t="shared" si="9"/>
        <v>10900.00594</v>
      </c>
      <c r="T87" s="10">
        <f t="shared" si="5"/>
        <v>10900</v>
      </c>
      <c r="U87" s="4">
        <v>1327647</v>
      </c>
      <c r="V87" s="4">
        <v>6690793</v>
      </c>
    </row>
    <row r="88" ht="13.5" spans="1:22">
      <c r="A88" s="4" t="s">
        <v>413</v>
      </c>
      <c r="B88" s="4">
        <v>2</v>
      </c>
      <c r="C88" s="5">
        <v>43301</v>
      </c>
      <c r="D88" s="4" t="s">
        <v>203</v>
      </c>
      <c r="E88" s="5">
        <v>43303</v>
      </c>
      <c r="F88" s="4">
        <v>2</v>
      </c>
      <c r="G88" s="4">
        <v>1</v>
      </c>
      <c r="H88" s="4" t="s">
        <v>48</v>
      </c>
      <c r="I88" s="4" t="s">
        <v>203</v>
      </c>
      <c r="J88" s="4" t="s">
        <v>202</v>
      </c>
      <c r="K88" s="4" t="s">
        <v>203</v>
      </c>
      <c r="L88" s="4" t="s">
        <v>19</v>
      </c>
      <c r="M88" s="4" t="s">
        <v>203</v>
      </c>
      <c r="N88" s="4">
        <v>4450</v>
      </c>
      <c r="O88" s="4">
        <v>6711.98</v>
      </c>
      <c r="P88" s="7">
        <f t="shared" si="6"/>
        <v>7900.00046</v>
      </c>
      <c r="Q88" s="7">
        <f t="shared" si="7"/>
        <v>4</v>
      </c>
      <c r="R88" s="7">
        <f t="shared" si="8"/>
        <v>1000</v>
      </c>
      <c r="S88" s="7">
        <f t="shared" si="9"/>
        <v>8900.00046</v>
      </c>
      <c r="T88" s="10">
        <f t="shared" si="5"/>
        <v>8900</v>
      </c>
      <c r="U88" s="4">
        <v>1322179</v>
      </c>
      <c r="V88" s="4">
        <v>5780494</v>
      </c>
    </row>
    <row r="89" ht="13.5" spans="1:22">
      <c r="A89" s="4" t="s">
        <v>414</v>
      </c>
      <c r="B89" s="4">
        <v>2</v>
      </c>
      <c r="C89" s="5">
        <v>43306</v>
      </c>
      <c r="D89" s="4" t="s">
        <v>203</v>
      </c>
      <c r="E89" s="5">
        <v>43308</v>
      </c>
      <c r="F89" s="4">
        <v>2</v>
      </c>
      <c r="G89" s="4">
        <v>1</v>
      </c>
      <c r="H89" s="4" t="s">
        <v>48</v>
      </c>
      <c r="I89" s="4" t="s">
        <v>203</v>
      </c>
      <c r="J89" s="4" t="s">
        <v>202</v>
      </c>
      <c r="K89" s="4" t="s">
        <v>203</v>
      </c>
      <c r="L89" s="4" t="s">
        <v>19</v>
      </c>
      <c r="M89" s="4" t="s">
        <v>203</v>
      </c>
      <c r="N89" s="4">
        <v>4500</v>
      </c>
      <c r="O89" s="4">
        <v>6796.94</v>
      </c>
      <c r="P89" s="7">
        <f t="shared" si="6"/>
        <v>7999.99838</v>
      </c>
      <c r="Q89" s="7">
        <f t="shared" si="7"/>
        <v>4</v>
      </c>
      <c r="R89" s="7">
        <f t="shared" si="8"/>
        <v>1000</v>
      </c>
      <c r="S89" s="7">
        <f t="shared" si="9"/>
        <v>8999.99838</v>
      </c>
      <c r="T89" s="10">
        <v>13500</v>
      </c>
      <c r="U89" s="4">
        <v>1337871</v>
      </c>
      <c r="V89" s="4">
        <v>8206168</v>
      </c>
    </row>
    <row r="90" ht="13.5" spans="1:22">
      <c r="A90" s="4" t="s">
        <v>415</v>
      </c>
      <c r="B90" s="4">
        <v>2</v>
      </c>
      <c r="C90" s="5">
        <v>43306</v>
      </c>
      <c r="D90" s="4" t="s">
        <v>203</v>
      </c>
      <c r="E90" s="5">
        <v>43309</v>
      </c>
      <c r="F90" s="4">
        <v>3</v>
      </c>
      <c r="G90" s="4">
        <v>1</v>
      </c>
      <c r="H90" s="4" t="s">
        <v>44</v>
      </c>
      <c r="I90" s="4" t="s">
        <v>203</v>
      </c>
      <c r="J90" s="4" t="s">
        <v>202</v>
      </c>
      <c r="K90" s="4" t="s">
        <v>203</v>
      </c>
      <c r="L90" s="4" t="s">
        <v>19</v>
      </c>
      <c r="M90" s="4" t="s">
        <v>203</v>
      </c>
      <c r="N90" s="4">
        <v>4450</v>
      </c>
      <c r="O90" s="4">
        <v>10067.97</v>
      </c>
      <c r="P90" s="7">
        <f t="shared" si="6"/>
        <v>11850.00069</v>
      </c>
      <c r="Q90" s="7">
        <f t="shared" si="7"/>
        <v>6</v>
      </c>
      <c r="R90" s="7">
        <f t="shared" si="8"/>
        <v>1500</v>
      </c>
      <c r="S90" s="7">
        <f t="shared" si="9"/>
        <v>13350.00069</v>
      </c>
      <c r="T90" s="10">
        <f t="shared" si="5"/>
        <v>13350</v>
      </c>
      <c r="U90" s="4">
        <v>1331864</v>
      </c>
      <c r="V90" s="4">
        <v>7274016</v>
      </c>
    </row>
    <row r="91" ht="13.5" spans="1:22">
      <c r="A91" s="4" t="s">
        <v>416</v>
      </c>
      <c r="B91" s="4">
        <v>2</v>
      </c>
      <c r="C91" s="5">
        <v>43306</v>
      </c>
      <c r="D91" s="4" t="s">
        <v>203</v>
      </c>
      <c r="E91" s="5">
        <v>43309</v>
      </c>
      <c r="F91" s="4">
        <v>3</v>
      </c>
      <c r="G91" s="4">
        <v>1</v>
      </c>
      <c r="H91" s="4" t="s">
        <v>48</v>
      </c>
      <c r="I91" s="4" t="s">
        <v>203</v>
      </c>
      <c r="J91" s="4" t="s">
        <v>202</v>
      </c>
      <c r="K91" s="4" t="s">
        <v>203</v>
      </c>
      <c r="L91" s="4" t="s">
        <v>19</v>
      </c>
      <c r="M91" s="4" t="s">
        <v>203</v>
      </c>
      <c r="N91" s="4">
        <v>4450</v>
      </c>
      <c r="O91" s="4">
        <v>10067.97</v>
      </c>
      <c r="P91" s="7">
        <f t="shared" si="6"/>
        <v>11850.00069</v>
      </c>
      <c r="Q91" s="7">
        <f t="shared" si="7"/>
        <v>6</v>
      </c>
      <c r="R91" s="7">
        <f t="shared" si="8"/>
        <v>1500</v>
      </c>
      <c r="S91" s="7">
        <f t="shared" si="9"/>
        <v>13350.00069</v>
      </c>
      <c r="T91" s="10">
        <f t="shared" si="5"/>
        <v>13350</v>
      </c>
      <c r="U91" s="4">
        <v>1331864</v>
      </c>
      <c r="V91" s="4">
        <v>7274046</v>
      </c>
    </row>
    <row r="92" ht="13.5" spans="1:22">
      <c r="A92" s="4" t="s">
        <v>417</v>
      </c>
      <c r="B92" s="4">
        <v>2</v>
      </c>
      <c r="C92" s="5">
        <v>43306</v>
      </c>
      <c r="D92" s="4" t="s">
        <v>203</v>
      </c>
      <c r="E92" s="5">
        <v>43309</v>
      </c>
      <c r="F92" s="4">
        <v>3</v>
      </c>
      <c r="G92" s="4">
        <v>1</v>
      </c>
      <c r="H92" s="4" t="s">
        <v>44</v>
      </c>
      <c r="I92" s="4" t="s">
        <v>203</v>
      </c>
      <c r="J92" s="4" t="s">
        <v>202</v>
      </c>
      <c r="K92" s="4" t="s">
        <v>203</v>
      </c>
      <c r="L92" s="4" t="s">
        <v>19</v>
      </c>
      <c r="M92" s="4" t="s">
        <v>203</v>
      </c>
      <c r="N92" s="4">
        <v>4450</v>
      </c>
      <c r="O92" s="4">
        <v>10067.97</v>
      </c>
      <c r="P92" s="7">
        <f t="shared" si="6"/>
        <v>11850.00069</v>
      </c>
      <c r="Q92" s="7">
        <f t="shared" si="7"/>
        <v>6</v>
      </c>
      <c r="R92" s="7">
        <f t="shared" si="8"/>
        <v>1500</v>
      </c>
      <c r="S92" s="7">
        <f t="shared" si="9"/>
        <v>13350.00069</v>
      </c>
      <c r="T92" s="10">
        <f t="shared" si="5"/>
        <v>13350</v>
      </c>
      <c r="U92" s="4">
        <v>1322285</v>
      </c>
      <c r="V92" s="4">
        <v>5786168</v>
      </c>
    </row>
    <row r="93" ht="13.5" spans="1:22">
      <c r="A93" s="4" t="s">
        <v>418</v>
      </c>
      <c r="B93" s="4">
        <v>2</v>
      </c>
      <c r="C93" s="5">
        <v>43307</v>
      </c>
      <c r="D93" s="4" t="s">
        <v>203</v>
      </c>
      <c r="E93" s="5">
        <v>43312</v>
      </c>
      <c r="F93" s="4">
        <v>5</v>
      </c>
      <c r="G93" s="4">
        <v>1</v>
      </c>
      <c r="H93" s="4" t="s">
        <v>23</v>
      </c>
      <c r="I93" s="4" t="s">
        <v>203</v>
      </c>
      <c r="J93" s="4" t="s">
        <v>202</v>
      </c>
      <c r="K93" s="4" t="s">
        <v>203</v>
      </c>
      <c r="L93" s="4" t="s">
        <v>19</v>
      </c>
      <c r="M93" s="4" t="s">
        <v>203</v>
      </c>
      <c r="N93" s="4">
        <v>6500</v>
      </c>
      <c r="O93" s="4">
        <v>25488.55</v>
      </c>
      <c r="P93" s="7">
        <f t="shared" si="6"/>
        <v>30000.02335</v>
      </c>
      <c r="Q93" s="7">
        <f t="shared" si="7"/>
        <v>10</v>
      </c>
      <c r="R93" s="7">
        <f t="shared" si="8"/>
        <v>2500</v>
      </c>
      <c r="S93" s="7">
        <f t="shared" si="9"/>
        <v>32500.02335</v>
      </c>
      <c r="T93" s="10">
        <f t="shared" si="5"/>
        <v>32500</v>
      </c>
      <c r="U93" s="4">
        <v>1303553</v>
      </c>
      <c r="V93" s="4">
        <v>4720565</v>
      </c>
    </row>
    <row r="94" ht="13.5" spans="1:22">
      <c r="A94" s="4" t="s">
        <v>419</v>
      </c>
      <c r="B94" s="4">
        <v>2</v>
      </c>
      <c r="C94" s="5">
        <v>43307</v>
      </c>
      <c r="D94" s="4"/>
      <c r="E94" s="5">
        <v>43311</v>
      </c>
      <c r="F94" s="4">
        <v>4</v>
      </c>
      <c r="G94" s="4">
        <v>1</v>
      </c>
      <c r="H94" s="4" t="s">
        <v>411</v>
      </c>
      <c r="I94" s="4"/>
      <c r="J94" s="4"/>
      <c r="K94" s="4"/>
      <c r="L94" s="4" t="s">
        <v>19</v>
      </c>
      <c r="M94" s="4"/>
      <c r="N94" s="4">
        <v>11450</v>
      </c>
      <c r="O94" s="4">
        <v>37213.25</v>
      </c>
      <c r="P94" s="7">
        <f t="shared" si="6"/>
        <v>43799.99525</v>
      </c>
      <c r="Q94" s="7">
        <f t="shared" si="7"/>
        <v>8</v>
      </c>
      <c r="R94" s="7">
        <f t="shared" si="8"/>
        <v>2000</v>
      </c>
      <c r="S94" s="7">
        <f t="shared" si="9"/>
        <v>45799.99525</v>
      </c>
      <c r="T94" s="10">
        <f t="shared" si="5"/>
        <v>45800</v>
      </c>
      <c r="U94" s="4">
        <v>1331645</v>
      </c>
      <c r="V94" s="4">
        <v>7258127</v>
      </c>
    </row>
    <row r="95" ht="13.5" spans="1:22">
      <c r="A95" s="4" t="s">
        <v>420</v>
      </c>
      <c r="B95" s="4">
        <v>2</v>
      </c>
      <c r="C95" s="5">
        <v>43308</v>
      </c>
      <c r="D95" s="4" t="s">
        <v>203</v>
      </c>
      <c r="E95" s="5">
        <v>43310</v>
      </c>
      <c r="F95" s="4">
        <v>2</v>
      </c>
      <c r="G95" s="4">
        <v>1</v>
      </c>
      <c r="H95" s="4" t="s">
        <v>42</v>
      </c>
      <c r="I95" s="4" t="s">
        <v>203</v>
      </c>
      <c r="J95" s="4" t="s">
        <v>202</v>
      </c>
      <c r="K95" s="4" t="s">
        <v>203</v>
      </c>
      <c r="L95" s="4" t="s">
        <v>19</v>
      </c>
      <c r="M95" s="4" t="s">
        <v>203</v>
      </c>
      <c r="N95" s="4">
        <v>5450</v>
      </c>
      <c r="O95" s="4">
        <v>8411.22</v>
      </c>
      <c r="P95" s="7">
        <f t="shared" si="6"/>
        <v>9900.00594</v>
      </c>
      <c r="Q95" s="7">
        <f t="shared" si="7"/>
        <v>4</v>
      </c>
      <c r="R95" s="7">
        <f t="shared" si="8"/>
        <v>1000</v>
      </c>
      <c r="S95" s="7">
        <f t="shared" si="9"/>
        <v>10900.00594</v>
      </c>
      <c r="T95" s="10">
        <f t="shared" si="5"/>
        <v>10900</v>
      </c>
      <c r="U95" s="4">
        <v>1327603</v>
      </c>
      <c r="V95" s="4">
        <v>6681221</v>
      </c>
    </row>
    <row r="96" ht="13.5" spans="1:22">
      <c r="A96" s="4" t="s">
        <v>421</v>
      </c>
      <c r="B96" s="4">
        <v>2</v>
      </c>
      <c r="C96" s="5">
        <v>43308</v>
      </c>
      <c r="D96" s="4" t="s">
        <v>203</v>
      </c>
      <c r="E96" s="5">
        <v>43310</v>
      </c>
      <c r="F96" s="4">
        <v>2</v>
      </c>
      <c r="G96" s="4">
        <v>1</v>
      </c>
      <c r="H96" s="4" t="s">
        <v>32</v>
      </c>
      <c r="I96" s="4" t="s">
        <v>203</v>
      </c>
      <c r="J96" s="4" t="s">
        <v>202</v>
      </c>
      <c r="K96" s="4" t="s">
        <v>203</v>
      </c>
      <c r="L96" s="4" t="s">
        <v>19</v>
      </c>
      <c r="M96" s="4" t="s">
        <v>203</v>
      </c>
      <c r="N96" s="4">
        <v>5450</v>
      </c>
      <c r="O96" s="4">
        <v>8411.22</v>
      </c>
      <c r="P96" s="7">
        <f t="shared" si="6"/>
        <v>9900.00594</v>
      </c>
      <c r="Q96" s="7">
        <f t="shared" si="7"/>
        <v>4</v>
      </c>
      <c r="R96" s="7">
        <f t="shared" si="8"/>
        <v>1000</v>
      </c>
      <c r="S96" s="7">
        <f t="shared" si="9"/>
        <v>10900.00594</v>
      </c>
      <c r="T96" s="10">
        <f t="shared" si="5"/>
        <v>10900</v>
      </c>
      <c r="U96" s="4">
        <v>1331301</v>
      </c>
      <c r="V96" s="4">
        <v>7192141</v>
      </c>
    </row>
    <row r="97" ht="13.5" spans="1:22">
      <c r="A97" s="4" t="s">
        <v>422</v>
      </c>
      <c r="B97" s="4">
        <v>2</v>
      </c>
      <c r="C97" s="5">
        <v>43308</v>
      </c>
      <c r="D97" s="4" t="s">
        <v>203</v>
      </c>
      <c r="E97" s="5">
        <v>43310</v>
      </c>
      <c r="F97" s="4">
        <v>2</v>
      </c>
      <c r="G97" s="4">
        <v>1</v>
      </c>
      <c r="H97" s="4" t="s">
        <v>42</v>
      </c>
      <c r="I97" s="4" t="s">
        <v>203</v>
      </c>
      <c r="J97" s="4" t="s">
        <v>202</v>
      </c>
      <c r="K97" s="4" t="s">
        <v>203</v>
      </c>
      <c r="L97" s="4" t="s">
        <v>19</v>
      </c>
      <c r="M97" s="4" t="s">
        <v>203</v>
      </c>
      <c r="N97" s="4">
        <v>5450</v>
      </c>
      <c r="O97" s="4">
        <v>8411.22</v>
      </c>
      <c r="P97" s="7">
        <f t="shared" si="6"/>
        <v>9900.00594</v>
      </c>
      <c r="Q97" s="7">
        <f t="shared" si="7"/>
        <v>4</v>
      </c>
      <c r="R97" s="7">
        <f t="shared" si="8"/>
        <v>1000</v>
      </c>
      <c r="S97" s="7">
        <f t="shared" si="9"/>
        <v>10900.00594</v>
      </c>
      <c r="T97" s="10">
        <f t="shared" si="5"/>
        <v>10900</v>
      </c>
      <c r="U97" s="4">
        <v>1331301</v>
      </c>
      <c r="V97" s="4">
        <v>7192141</v>
      </c>
    </row>
    <row r="98" ht="13.5" spans="1:22">
      <c r="A98" s="4" t="s">
        <v>423</v>
      </c>
      <c r="B98" s="4">
        <v>2</v>
      </c>
      <c r="C98" s="5">
        <v>43308</v>
      </c>
      <c r="D98" s="4" t="s">
        <v>203</v>
      </c>
      <c r="E98" s="5">
        <v>43310</v>
      </c>
      <c r="F98" s="4">
        <v>2</v>
      </c>
      <c r="G98" s="4">
        <v>1</v>
      </c>
      <c r="H98" s="4" t="s">
        <v>42</v>
      </c>
      <c r="I98" s="4" t="s">
        <v>203</v>
      </c>
      <c r="J98" s="4" t="s">
        <v>202</v>
      </c>
      <c r="K98" s="4" t="s">
        <v>203</v>
      </c>
      <c r="L98" s="4" t="s">
        <v>19</v>
      </c>
      <c r="M98" s="4" t="s">
        <v>203</v>
      </c>
      <c r="N98" s="4">
        <v>5450</v>
      </c>
      <c r="O98" s="4">
        <v>8411.22</v>
      </c>
      <c r="P98" s="7">
        <f t="shared" si="6"/>
        <v>9900.00594</v>
      </c>
      <c r="Q98" s="7">
        <f t="shared" si="7"/>
        <v>4</v>
      </c>
      <c r="R98" s="7">
        <f t="shared" si="8"/>
        <v>1000</v>
      </c>
      <c r="S98" s="7">
        <f t="shared" si="9"/>
        <v>10900.00594</v>
      </c>
      <c r="T98" s="10">
        <f t="shared" si="5"/>
        <v>10900</v>
      </c>
      <c r="U98" s="4">
        <v>1331301</v>
      </c>
      <c r="V98" s="4">
        <v>7192141</v>
      </c>
    </row>
    <row r="99" ht="13.5" spans="1:22">
      <c r="A99" s="4" t="s">
        <v>424</v>
      </c>
      <c r="B99" s="4">
        <v>2</v>
      </c>
      <c r="C99" s="5">
        <v>43308</v>
      </c>
      <c r="D99" s="4" t="s">
        <v>203</v>
      </c>
      <c r="E99" s="5">
        <v>43310</v>
      </c>
      <c r="F99" s="4">
        <v>2</v>
      </c>
      <c r="G99" s="4">
        <v>1</v>
      </c>
      <c r="H99" s="4" t="s">
        <v>44</v>
      </c>
      <c r="I99" s="4" t="s">
        <v>203</v>
      </c>
      <c r="J99" s="4" t="s">
        <v>202</v>
      </c>
      <c r="K99" s="4" t="s">
        <v>203</v>
      </c>
      <c r="L99" s="4" t="s">
        <v>19</v>
      </c>
      <c r="M99" s="4" t="s">
        <v>203</v>
      </c>
      <c r="N99" s="4">
        <v>4450</v>
      </c>
      <c r="O99" s="4">
        <v>6711.98</v>
      </c>
      <c r="P99" s="7">
        <f t="shared" si="6"/>
        <v>7900.00046</v>
      </c>
      <c r="Q99" s="7">
        <f t="shared" si="7"/>
        <v>4</v>
      </c>
      <c r="R99" s="7">
        <f t="shared" si="8"/>
        <v>1000</v>
      </c>
      <c r="S99" s="7">
        <f t="shared" si="9"/>
        <v>8900.00046</v>
      </c>
      <c r="T99" s="10">
        <f t="shared" si="5"/>
        <v>8900</v>
      </c>
      <c r="U99" s="4">
        <v>1327594</v>
      </c>
      <c r="V99" s="4">
        <v>6681044</v>
      </c>
    </row>
    <row r="100" ht="13.5" spans="1:22">
      <c r="A100" s="4" t="s">
        <v>425</v>
      </c>
      <c r="B100" s="4">
        <v>2</v>
      </c>
      <c r="C100" s="5">
        <v>43309</v>
      </c>
      <c r="D100" s="4" t="s">
        <v>203</v>
      </c>
      <c r="E100" s="5">
        <v>43317</v>
      </c>
      <c r="F100" s="4">
        <v>8</v>
      </c>
      <c r="G100" s="4">
        <v>1</v>
      </c>
      <c r="H100" s="4" t="s">
        <v>44</v>
      </c>
      <c r="I100" s="4" t="s">
        <v>203</v>
      </c>
      <c r="J100" s="4" t="s">
        <v>202</v>
      </c>
      <c r="K100" s="4" t="s">
        <v>203</v>
      </c>
      <c r="L100" s="4" t="s">
        <v>19</v>
      </c>
      <c r="M100" s="4" t="s">
        <v>203</v>
      </c>
      <c r="N100" s="4">
        <v>4450</v>
      </c>
      <c r="O100" s="4">
        <v>26847.92</v>
      </c>
      <c r="P100" s="7">
        <f t="shared" si="6"/>
        <v>31600.00184</v>
      </c>
      <c r="Q100" s="7">
        <f t="shared" si="7"/>
        <v>16</v>
      </c>
      <c r="R100" s="7">
        <f t="shared" si="8"/>
        <v>4000</v>
      </c>
      <c r="S100" s="7">
        <f t="shared" si="9"/>
        <v>35600.00184</v>
      </c>
      <c r="T100" s="10">
        <f t="shared" si="5"/>
        <v>35600</v>
      </c>
      <c r="U100" s="4">
        <v>1320052</v>
      </c>
      <c r="V100" s="4">
        <v>5430702</v>
      </c>
    </row>
    <row r="101" ht="13.5" spans="1:22">
      <c r="A101" s="4" t="s">
        <v>426</v>
      </c>
      <c r="B101" s="4">
        <v>2</v>
      </c>
      <c r="C101" s="5">
        <v>43309</v>
      </c>
      <c r="D101" s="4" t="s">
        <v>203</v>
      </c>
      <c r="E101" s="5">
        <v>43317</v>
      </c>
      <c r="F101" s="4">
        <v>8</v>
      </c>
      <c r="G101" s="4">
        <v>1</v>
      </c>
      <c r="H101" s="4" t="s">
        <v>48</v>
      </c>
      <c r="I101" s="4" t="s">
        <v>203</v>
      </c>
      <c r="J101" s="4" t="s">
        <v>202</v>
      </c>
      <c r="K101" s="4" t="s">
        <v>203</v>
      </c>
      <c r="L101" s="4" t="s">
        <v>19</v>
      </c>
      <c r="M101" s="4" t="s">
        <v>203</v>
      </c>
      <c r="N101" s="4">
        <v>4450</v>
      </c>
      <c r="O101" s="4">
        <v>26847.92</v>
      </c>
      <c r="P101" s="7">
        <f t="shared" si="6"/>
        <v>31600.00184</v>
      </c>
      <c r="Q101" s="7">
        <f t="shared" si="7"/>
        <v>16</v>
      </c>
      <c r="R101" s="7">
        <f t="shared" si="8"/>
        <v>4000</v>
      </c>
      <c r="S101" s="7">
        <f t="shared" si="9"/>
        <v>35600.00184</v>
      </c>
      <c r="T101" s="10">
        <f t="shared" si="5"/>
        <v>35600</v>
      </c>
      <c r="U101" s="4">
        <v>1320052</v>
      </c>
      <c r="V101" s="4">
        <v>5430702</v>
      </c>
    </row>
    <row r="102" ht="13.5" spans="1:22">
      <c r="A102" s="4" t="s">
        <v>427</v>
      </c>
      <c r="B102" s="4">
        <v>2</v>
      </c>
      <c r="C102" s="5">
        <v>43309</v>
      </c>
      <c r="D102" s="4" t="s">
        <v>203</v>
      </c>
      <c r="E102" s="5">
        <v>43317</v>
      </c>
      <c r="F102" s="4">
        <v>8</v>
      </c>
      <c r="G102" s="4">
        <v>1</v>
      </c>
      <c r="H102" s="4" t="s">
        <v>48</v>
      </c>
      <c r="I102" s="4" t="s">
        <v>203</v>
      </c>
      <c r="J102" s="4" t="s">
        <v>202</v>
      </c>
      <c r="K102" s="4" t="s">
        <v>203</v>
      </c>
      <c r="L102" s="4" t="s">
        <v>19</v>
      </c>
      <c r="M102" s="4" t="s">
        <v>203</v>
      </c>
      <c r="N102" s="4">
        <v>4450</v>
      </c>
      <c r="O102" s="4">
        <v>26847.92</v>
      </c>
      <c r="P102" s="7">
        <f t="shared" si="6"/>
        <v>31600.00184</v>
      </c>
      <c r="Q102" s="7">
        <f t="shared" si="7"/>
        <v>16</v>
      </c>
      <c r="R102" s="7">
        <f t="shared" si="8"/>
        <v>4000</v>
      </c>
      <c r="S102" s="7">
        <f t="shared" si="9"/>
        <v>35600.00184</v>
      </c>
      <c r="T102" s="10">
        <f t="shared" si="5"/>
        <v>35600</v>
      </c>
      <c r="U102" s="4">
        <v>1320052</v>
      </c>
      <c r="V102" s="4">
        <v>5430702</v>
      </c>
    </row>
    <row r="103" ht="13.5" spans="1:22">
      <c r="A103" s="4" t="s">
        <v>428</v>
      </c>
      <c r="B103" s="4">
        <v>2</v>
      </c>
      <c r="C103" s="5">
        <v>43309</v>
      </c>
      <c r="D103" s="4" t="s">
        <v>203</v>
      </c>
      <c r="E103" s="5">
        <v>43317</v>
      </c>
      <c r="F103" s="4">
        <v>8</v>
      </c>
      <c r="G103" s="4">
        <v>1</v>
      </c>
      <c r="H103" s="4" t="s">
        <v>44</v>
      </c>
      <c r="I103" s="4" t="s">
        <v>203</v>
      </c>
      <c r="J103" s="4" t="s">
        <v>202</v>
      </c>
      <c r="K103" s="4" t="s">
        <v>203</v>
      </c>
      <c r="L103" s="4" t="s">
        <v>19</v>
      </c>
      <c r="M103" s="4" t="s">
        <v>203</v>
      </c>
      <c r="N103" s="4">
        <v>4450</v>
      </c>
      <c r="O103" s="4">
        <v>26847.92</v>
      </c>
      <c r="P103" s="7">
        <f t="shared" si="6"/>
        <v>31600.00184</v>
      </c>
      <c r="Q103" s="7">
        <f t="shared" si="7"/>
        <v>16</v>
      </c>
      <c r="R103" s="7">
        <f t="shared" si="8"/>
        <v>4000</v>
      </c>
      <c r="S103" s="7">
        <f t="shared" si="9"/>
        <v>35600.00184</v>
      </c>
      <c r="T103" s="10">
        <f t="shared" si="5"/>
        <v>35600</v>
      </c>
      <c r="U103" s="4">
        <v>1320052</v>
      </c>
      <c r="V103" s="4">
        <v>5430702</v>
      </c>
    </row>
    <row r="104" ht="13.5" spans="1:22">
      <c r="A104" s="4" t="s">
        <v>429</v>
      </c>
      <c r="B104" s="4">
        <v>2</v>
      </c>
      <c r="C104" s="5">
        <v>43310</v>
      </c>
      <c r="D104" s="4" t="s">
        <v>203</v>
      </c>
      <c r="E104" s="5">
        <v>43312</v>
      </c>
      <c r="F104" s="4">
        <v>2</v>
      </c>
      <c r="G104" s="4">
        <v>1</v>
      </c>
      <c r="H104" s="4" t="s">
        <v>44</v>
      </c>
      <c r="I104" s="4" t="s">
        <v>203</v>
      </c>
      <c r="J104" s="4" t="s">
        <v>202</v>
      </c>
      <c r="K104" s="4" t="s">
        <v>203</v>
      </c>
      <c r="L104" s="4" t="s">
        <v>19</v>
      </c>
      <c r="M104" s="4" t="s">
        <v>203</v>
      </c>
      <c r="N104" s="4">
        <v>4450</v>
      </c>
      <c r="O104" s="4">
        <v>6711.98</v>
      </c>
      <c r="P104" s="7">
        <f t="shared" si="6"/>
        <v>7900.00046</v>
      </c>
      <c r="Q104" s="7">
        <f t="shared" si="7"/>
        <v>4</v>
      </c>
      <c r="R104" s="7">
        <f t="shared" si="8"/>
        <v>1000</v>
      </c>
      <c r="S104" s="7">
        <f t="shared" si="9"/>
        <v>8900.00046</v>
      </c>
      <c r="T104" s="10">
        <f t="shared" si="5"/>
        <v>8900</v>
      </c>
      <c r="U104" s="4">
        <v>1308408</v>
      </c>
      <c r="V104" s="4">
        <v>3592296</v>
      </c>
    </row>
    <row r="105" ht="13.5" spans="1:22">
      <c r="A105" s="4" t="s">
        <v>430</v>
      </c>
      <c r="B105" s="4">
        <v>2</v>
      </c>
      <c r="C105" s="5">
        <v>43310</v>
      </c>
      <c r="D105" s="4" t="s">
        <v>203</v>
      </c>
      <c r="E105" s="5">
        <v>43312</v>
      </c>
      <c r="F105" s="4">
        <v>2</v>
      </c>
      <c r="G105" s="4">
        <v>1</v>
      </c>
      <c r="H105" s="4" t="s">
        <v>44</v>
      </c>
      <c r="I105" s="4" t="s">
        <v>203</v>
      </c>
      <c r="J105" s="4" t="s">
        <v>202</v>
      </c>
      <c r="K105" s="4" t="s">
        <v>203</v>
      </c>
      <c r="L105" s="4" t="s">
        <v>19</v>
      </c>
      <c r="M105" s="4" t="s">
        <v>203</v>
      </c>
      <c r="N105" s="4">
        <v>4450</v>
      </c>
      <c r="O105" s="4">
        <v>6711.98</v>
      </c>
      <c r="P105" s="7">
        <f t="shared" si="6"/>
        <v>7900.00046</v>
      </c>
      <c r="Q105" s="7">
        <f t="shared" si="7"/>
        <v>4</v>
      </c>
      <c r="R105" s="7">
        <f t="shared" si="8"/>
        <v>1000</v>
      </c>
      <c r="S105" s="7">
        <f t="shared" si="9"/>
        <v>8900.00046</v>
      </c>
      <c r="T105" s="10">
        <f t="shared" ref="T105:T110" si="10">ROUND(S105,0)</f>
        <v>8900</v>
      </c>
      <c r="U105" s="4">
        <v>1308408</v>
      </c>
      <c r="V105" s="4">
        <v>3592296</v>
      </c>
    </row>
    <row r="106" ht="13.5" spans="1:22">
      <c r="A106" s="4" t="s">
        <v>431</v>
      </c>
      <c r="B106" s="4">
        <v>2</v>
      </c>
      <c r="C106" s="5">
        <v>43310</v>
      </c>
      <c r="D106" s="4" t="s">
        <v>203</v>
      </c>
      <c r="E106" s="5">
        <v>43312</v>
      </c>
      <c r="F106" s="4">
        <v>2</v>
      </c>
      <c r="G106" s="4">
        <v>1</v>
      </c>
      <c r="H106" s="4" t="s">
        <v>44</v>
      </c>
      <c r="I106" s="4" t="s">
        <v>203</v>
      </c>
      <c r="J106" s="4" t="s">
        <v>202</v>
      </c>
      <c r="K106" s="4" t="s">
        <v>203</v>
      </c>
      <c r="L106" s="4" t="s">
        <v>19</v>
      </c>
      <c r="M106" s="4" t="s">
        <v>203</v>
      </c>
      <c r="N106" s="4">
        <v>4450</v>
      </c>
      <c r="O106" s="4">
        <v>6711.98</v>
      </c>
      <c r="P106" s="7">
        <f t="shared" si="6"/>
        <v>7900.00046</v>
      </c>
      <c r="Q106" s="7">
        <f t="shared" si="7"/>
        <v>4</v>
      </c>
      <c r="R106" s="7">
        <f t="shared" si="8"/>
        <v>1000</v>
      </c>
      <c r="S106" s="7">
        <f t="shared" si="9"/>
        <v>8900.00046</v>
      </c>
      <c r="T106" s="10">
        <f t="shared" si="10"/>
        <v>8900</v>
      </c>
      <c r="U106" s="4">
        <v>1308408</v>
      </c>
      <c r="V106" s="4">
        <v>3592296</v>
      </c>
    </row>
    <row r="107" ht="13.5" spans="1:22">
      <c r="A107" s="4" t="s">
        <v>432</v>
      </c>
      <c r="B107" s="4">
        <v>3</v>
      </c>
      <c r="C107" s="5">
        <v>43310</v>
      </c>
      <c r="D107" s="4" t="s">
        <v>203</v>
      </c>
      <c r="E107" s="5">
        <v>43314</v>
      </c>
      <c r="F107" s="4">
        <v>4</v>
      </c>
      <c r="G107" s="4">
        <v>1</v>
      </c>
      <c r="H107" s="4" t="s">
        <v>32</v>
      </c>
      <c r="I107" s="4" t="s">
        <v>203</v>
      </c>
      <c r="J107" s="4" t="s">
        <v>202</v>
      </c>
      <c r="K107" s="4" t="s">
        <v>203</v>
      </c>
      <c r="L107" s="4" t="s">
        <v>19</v>
      </c>
      <c r="M107" s="4" t="s">
        <v>203</v>
      </c>
      <c r="N107" s="4">
        <v>5450</v>
      </c>
      <c r="O107" s="4">
        <v>15972.8</v>
      </c>
      <c r="P107" s="7">
        <f t="shared" si="6"/>
        <v>18799.9856</v>
      </c>
      <c r="Q107" s="7">
        <f t="shared" si="7"/>
        <v>12</v>
      </c>
      <c r="R107" s="7">
        <f t="shared" si="8"/>
        <v>3000</v>
      </c>
      <c r="S107" s="7">
        <f t="shared" si="9"/>
        <v>21799.9856</v>
      </c>
      <c r="T107" s="10">
        <f t="shared" si="10"/>
        <v>21800</v>
      </c>
      <c r="U107" s="4">
        <v>1336937</v>
      </c>
      <c r="V107" s="4">
        <v>8010643</v>
      </c>
    </row>
    <row r="108" ht="13.5" spans="1:22">
      <c r="A108" s="4" t="s">
        <v>433</v>
      </c>
      <c r="B108" s="4">
        <v>3</v>
      </c>
      <c r="C108" s="5">
        <v>43310</v>
      </c>
      <c r="D108" s="4" t="s">
        <v>203</v>
      </c>
      <c r="E108" s="5">
        <v>43314</v>
      </c>
      <c r="F108" s="4">
        <v>4</v>
      </c>
      <c r="G108" s="4">
        <v>1</v>
      </c>
      <c r="H108" s="4" t="s">
        <v>42</v>
      </c>
      <c r="I108" s="4" t="s">
        <v>203</v>
      </c>
      <c r="J108" s="4" t="s">
        <v>202</v>
      </c>
      <c r="K108" s="4" t="s">
        <v>203</v>
      </c>
      <c r="L108" s="4" t="s">
        <v>19</v>
      </c>
      <c r="M108" s="4" t="s">
        <v>203</v>
      </c>
      <c r="N108" s="4">
        <v>6950</v>
      </c>
      <c r="O108" s="4">
        <v>21070.52</v>
      </c>
      <c r="P108" s="7">
        <f t="shared" si="6"/>
        <v>24800.00204</v>
      </c>
      <c r="Q108" s="7">
        <f t="shared" si="7"/>
        <v>12</v>
      </c>
      <c r="R108" s="7">
        <f t="shared" si="8"/>
        <v>3000</v>
      </c>
      <c r="S108" s="7">
        <f t="shared" si="9"/>
        <v>27800.00204</v>
      </c>
      <c r="T108" s="10">
        <f t="shared" si="10"/>
        <v>27800</v>
      </c>
      <c r="U108" s="4">
        <v>1333906</v>
      </c>
      <c r="V108" s="4">
        <v>7533936</v>
      </c>
    </row>
    <row r="109" ht="13.5" spans="1:22">
      <c r="A109" s="4" t="s">
        <v>434</v>
      </c>
      <c r="B109" s="4">
        <v>2</v>
      </c>
      <c r="C109" s="5">
        <v>43310</v>
      </c>
      <c r="D109" s="4" t="s">
        <v>203</v>
      </c>
      <c r="E109" s="5">
        <v>43314</v>
      </c>
      <c r="F109" s="4">
        <v>4</v>
      </c>
      <c r="G109" s="4">
        <v>1</v>
      </c>
      <c r="H109" s="4" t="s">
        <v>32</v>
      </c>
      <c r="I109" s="4" t="s">
        <v>203</v>
      </c>
      <c r="J109" s="4" t="s">
        <v>202</v>
      </c>
      <c r="K109" s="4" t="s">
        <v>203</v>
      </c>
      <c r="L109" s="4" t="s">
        <v>19</v>
      </c>
      <c r="M109" s="4" t="s">
        <v>203</v>
      </c>
      <c r="N109" s="4">
        <v>5450</v>
      </c>
      <c r="O109" s="4">
        <v>16822.44</v>
      </c>
      <c r="P109" s="7">
        <f t="shared" si="6"/>
        <v>19800.01188</v>
      </c>
      <c r="Q109" s="7">
        <f t="shared" si="7"/>
        <v>8</v>
      </c>
      <c r="R109" s="7">
        <f t="shared" si="8"/>
        <v>2000</v>
      </c>
      <c r="S109" s="7">
        <f t="shared" si="9"/>
        <v>21800.01188</v>
      </c>
      <c r="T109" s="10">
        <f t="shared" si="10"/>
        <v>21800</v>
      </c>
      <c r="U109" s="4">
        <v>1333684</v>
      </c>
      <c r="V109" s="4">
        <v>7459972</v>
      </c>
    </row>
    <row r="110" ht="13.5" spans="1:22">
      <c r="A110" s="4" t="s">
        <v>435</v>
      </c>
      <c r="B110" s="4">
        <v>2</v>
      </c>
      <c r="C110" s="5">
        <v>43312</v>
      </c>
      <c r="D110" s="4" t="s">
        <v>203</v>
      </c>
      <c r="E110" s="5">
        <v>43314</v>
      </c>
      <c r="F110" s="4">
        <v>2</v>
      </c>
      <c r="G110" s="4">
        <v>1</v>
      </c>
      <c r="H110" s="4" t="s">
        <v>32</v>
      </c>
      <c r="I110" s="4" t="s">
        <v>203</v>
      </c>
      <c r="J110" s="4" t="s">
        <v>202</v>
      </c>
      <c r="K110" s="4" t="s">
        <v>203</v>
      </c>
      <c r="L110" s="4" t="s">
        <v>19</v>
      </c>
      <c r="M110" s="4" t="s">
        <v>203</v>
      </c>
      <c r="N110" s="4">
        <v>5500</v>
      </c>
      <c r="O110" s="4">
        <v>8496.18</v>
      </c>
      <c r="P110" s="7">
        <f t="shared" si="6"/>
        <v>10000.00386</v>
      </c>
      <c r="Q110" s="7">
        <f t="shared" si="7"/>
        <v>4</v>
      </c>
      <c r="R110" s="7">
        <f t="shared" si="8"/>
        <v>1000</v>
      </c>
      <c r="S110" s="7">
        <f t="shared" si="9"/>
        <v>11000.00386</v>
      </c>
      <c r="T110" s="10">
        <f t="shared" si="10"/>
        <v>11000</v>
      </c>
      <c r="U110" s="4">
        <v>1337492</v>
      </c>
      <c r="V110" s="4">
        <v>8184461</v>
      </c>
    </row>
    <row r="111" ht="13.5" spans="1:2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4"/>
      <c r="Q111" s="14"/>
      <c r="R111" s="14"/>
      <c r="S111" s="14"/>
      <c r="T111" s="11"/>
      <c r="U111" s="11"/>
      <c r="V111" s="11"/>
    </row>
    <row r="112" ht="15" spans="1:2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4"/>
      <c r="Q112" s="14"/>
      <c r="R112" s="14"/>
      <c r="S112" s="14"/>
      <c r="T112" s="12">
        <f>SUM(T2:T111)</f>
        <v>1270450</v>
      </c>
      <c r="U112" s="11"/>
      <c r="V112" s="16">
        <f>1200000-T112</f>
        <v>-70450</v>
      </c>
      <c r="W112" s="17" t="s">
        <v>436</v>
      </c>
    </row>
    <row r="113" ht="15" spans="1:2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ht="15" spans="1:2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</sheetData>
  <mergeCells count="2">
    <mergeCell ref="G1:H1"/>
    <mergeCell ref="L1:N1"/>
  </mergeCells>
  <conditionalFormatting sqref="U113:U114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4月</vt:lpstr>
      <vt:lpstr>5月</vt:lpstr>
      <vt:lpstr>6月</vt:lpstr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2018-06-02T08:01:00Z</dcterms:created>
  <dcterms:modified xsi:type="dcterms:W3CDTF">2018-08-05T09:55:31Z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