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Table 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<sst xmlns="http://schemas.openxmlformats.org/spreadsheetml/2006/main" count="63">
  <si>
    <r>
      <rPr>
        <b/>
        <sz val="14"/>
        <rFont val="Times New Roman"/>
        <charset val="134"/>
      </rPr>
      <t>ABC Travel Service Co., Ltd.</t>
    </r>
  </si>
  <si>
    <r>
      <rPr>
        <sz val="10"/>
        <rFont val="Times New Roman"/>
        <charset val="134"/>
      </rPr>
      <t>2F, No.129, Sec 2, Chung-Shan North Road, Taipei, Taiwan, R.O.C.</t>
    </r>
  </si>
  <si>
    <r>
      <rPr>
        <sz val="10"/>
        <rFont val="Times New Roman"/>
        <charset val="134"/>
      </rPr>
      <t>Tel : 886-2-25235444    Fax: 886-2-25231300</t>
    </r>
  </si>
  <si>
    <r>
      <rPr>
        <sz val="10"/>
        <rFont val="Times New Roman"/>
        <charset val="134"/>
      </rPr>
      <t>e-mail : taiwan@abctravel.com.tw</t>
    </r>
  </si>
  <si>
    <r>
      <rPr>
        <sz val="15.5"/>
        <rFont val="Arial"/>
        <charset val="134"/>
      </rPr>
      <t>Statement</t>
    </r>
  </si>
  <si>
    <r>
      <rPr>
        <sz val="9"/>
        <rFont val="Times New Roman"/>
        <charset val="134"/>
      </rPr>
      <t>As of :  31-Jul-2018</t>
    </r>
  </si>
  <si>
    <r>
      <rPr>
        <sz val="11"/>
        <rFont val="Times New Roman"/>
        <charset val="134"/>
      </rPr>
      <t>Currency : HKD</t>
    </r>
  </si>
  <si>
    <r>
      <rPr>
        <sz val="11"/>
        <rFont val="Times New Roman"/>
        <charset val="134"/>
      </rPr>
      <t>To : Convergent International Travel                                                                                      Date :    06-Aug-2018</t>
    </r>
  </si>
  <si>
    <r>
      <rPr>
        <sz val="10"/>
        <rFont val="Times New Roman"/>
        <charset val="134"/>
      </rPr>
      <t>Ours Ref No.     Your Ref No.        Description                                                                                                                        Balance</t>
    </r>
  </si>
  <si>
    <r>
      <t xml:space="preserve">459445                </t>
    </r>
    <r>
      <rPr>
        <sz val="9"/>
        <rFont val="Times New Roman"/>
        <charset val="204"/>
      </rPr>
      <t>1322960            01 Jul 2018</t>
    </r>
  </si>
  <si>
    <r>
      <rPr>
        <vertAlign val="superscript"/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02 Jul 2018,</t>
    </r>
  </si>
  <si>
    <t>系统金额</t>
  </si>
  <si>
    <t>差异</t>
  </si>
  <si>
    <t>，</t>
  </si>
  <si>
    <r>
      <rPr>
        <sz val="9"/>
        <rFont val="Times New Roman"/>
        <charset val="134"/>
      </rPr>
      <t xml:space="preserve">BEI TOU RADIUM-KAGAYA HOTEL                                         </t>
    </r>
    <r>
      <rPr>
        <vertAlign val="superscript"/>
        <sz val="10"/>
        <rFont val="Times New Roman"/>
        <charset val="134"/>
      </rPr>
      <t>2,429</t>
    </r>
  </si>
  <si>
    <t>，1322960</t>
  </si>
  <si>
    <r>
      <rPr>
        <sz val="9"/>
        <rFont val="Times New Roman"/>
        <charset val="134"/>
      </rPr>
      <t>CHONG TAI SUI WILLIAM</t>
    </r>
  </si>
  <si>
    <t>，1327743</t>
  </si>
  <si>
    <r>
      <t>，</t>
    </r>
    <r>
      <rPr>
        <sz val="10"/>
        <color rgb="FF000000"/>
        <rFont val="Times New Roman"/>
        <charset val="204"/>
      </rPr>
      <t>1322960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1327743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1332298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1305520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1338425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1327328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1321781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1332586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1337691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1337694</t>
    </r>
  </si>
  <si>
    <r>
      <t xml:space="preserve">460102                </t>
    </r>
    <r>
      <rPr>
        <sz val="9"/>
        <rFont val="Times New Roman"/>
        <charset val="204"/>
      </rPr>
      <t>1327743            08 Jul 2018</t>
    </r>
  </si>
  <si>
    <t>，1332298</t>
  </si>
  <si>
    <r>
      <rPr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09 Jul 2018,</t>
    </r>
  </si>
  <si>
    <t>，1305520</t>
  </si>
  <si>
    <r>
      <rPr>
        <sz val="9"/>
        <rFont val="Times New Roman"/>
        <charset val="134"/>
      </rPr>
      <t xml:space="preserve">E-DA ROYAL HOTEL                                                                         </t>
    </r>
    <r>
      <rPr>
        <sz val="10"/>
        <rFont val="Times New Roman"/>
        <charset val="134"/>
      </rPr>
      <t>830</t>
    </r>
  </si>
  <si>
    <t>，1338425</t>
  </si>
  <si>
    <r>
      <rPr>
        <sz val="9"/>
        <rFont val="Times New Roman"/>
        <charset val="134"/>
      </rPr>
      <t>WANG YING (</t>
    </r>
    <r>
      <rPr>
        <sz val="9"/>
        <rFont val="PMingLiU"/>
        <charset val="134"/>
      </rPr>
      <t>王王</t>
    </r>
    <r>
      <rPr>
        <sz val="9"/>
        <rFont val="Times New Roman"/>
        <charset val="134"/>
      </rPr>
      <t>)</t>
    </r>
  </si>
  <si>
    <t>，1327328</t>
  </si>
  <si>
    <r>
      <t xml:space="preserve">460149                </t>
    </r>
    <r>
      <rPr>
        <sz val="9"/>
        <rFont val="Times New Roman"/>
        <charset val="204"/>
      </rPr>
      <t>1332298            18 Jul 2018</t>
    </r>
  </si>
  <si>
    <t>，1321781</t>
  </si>
  <si>
    <r>
      <rPr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19 Jul 2018,</t>
    </r>
  </si>
  <si>
    <t>，1332586</t>
  </si>
  <si>
    <r>
      <rPr>
        <sz val="9"/>
        <rFont val="Times New Roman"/>
        <charset val="134"/>
      </rPr>
      <t xml:space="preserve">BEI TOU RADIUM-KAGAYA HOTEL                                         </t>
    </r>
    <r>
      <rPr>
        <sz val="10"/>
        <rFont val="Times New Roman"/>
        <charset val="134"/>
      </rPr>
      <t>4,806</t>
    </r>
  </si>
  <si>
    <t>，1337691</t>
  </si>
  <si>
    <r>
      <rPr>
        <sz val="9"/>
        <rFont val="Times New Roman"/>
        <charset val="134"/>
      </rPr>
      <t>JAMIE XUE / WEI CUITING (</t>
    </r>
    <r>
      <rPr>
        <sz val="9"/>
        <rFont val="PMingLiU"/>
        <charset val="134"/>
      </rPr>
      <t>衛衛衛</t>
    </r>
    <r>
      <rPr>
        <sz val="9"/>
        <rFont val="Times New Roman"/>
        <charset val="134"/>
      </rPr>
      <t>)</t>
    </r>
  </si>
  <si>
    <t>，1337694</t>
  </si>
  <si>
    <r>
      <rPr>
        <sz val="9"/>
        <rFont val="Times New Roman"/>
        <charset val="134"/>
      </rPr>
      <t xml:space="preserve">23 Jul 2018     </t>
    </r>
    <r>
      <rPr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 xml:space="preserve">24 Jul 2018,
</t>
    </r>
    <r>
      <rPr>
        <sz val="9"/>
        <rFont val="Times New Roman"/>
        <charset val="134"/>
      </rPr>
      <t>ZHANG DUOYI</t>
    </r>
  </si>
  <si>
    <r>
      <rPr>
        <sz val="9"/>
        <rFont val="Times New Roman"/>
        <charset val="134"/>
      </rPr>
      <t>HUMBLE HOUSE TAIPEI</t>
    </r>
  </si>
  <si>
    <r>
      <rPr>
        <sz val="9"/>
        <rFont val="Times New Roman"/>
        <charset val="134"/>
      </rPr>
      <t xml:space="preserve">23 Jul 2018     </t>
    </r>
    <r>
      <rPr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26 Jul 2018, SAKURAI/ SHIHOKO</t>
    </r>
  </si>
  <si>
    <r>
      <rPr>
        <sz val="9"/>
        <rFont val="Times New Roman"/>
        <charset val="134"/>
      </rPr>
      <t>HOTEL INDIGO KAOHSIUNG CENTRAL PARK</t>
    </r>
  </si>
  <si>
    <r>
      <rPr>
        <sz val="9"/>
        <rFont val="Times New Roman"/>
        <charset val="134"/>
      </rPr>
      <t xml:space="preserve">24 Jul 2018     </t>
    </r>
    <r>
      <rPr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26 Jul 2018,</t>
    </r>
  </si>
  <si>
    <r>
      <rPr>
        <sz val="9"/>
        <rFont val="Times New Roman"/>
        <charset val="134"/>
      </rPr>
      <t>CAESAR PARK TAIPEI</t>
    </r>
  </si>
  <si>
    <r>
      <rPr>
        <sz val="9"/>
        <rFont val="Times New Roman"/>
        <charset val="134"/>
      </rPr>
      <t>YANG JIAO / LU ZHENJIANG</t>
    </r>
  </si>
  <si>
    <r>
      <t>确定应付：</t>
    </r>
    <r>
      <rPr>
        <sz val="18"/>
        <color rgb="FF000000"/>
        <rFont val="Times New Roman"/>
        <charset val="204"/>
      </rPr>
      <t xml:space="preserve">22367HKD  </t>
    </r>
    <r>
      <rPr>
        <sz val="18"/>
        <color rgb="FF000000"/>
        <rFont val="宋体"/>
        <charset val="204"/>
      </rPr>
      <t>付款编号：P180807152722322</t>
    </r>
  </si>
  <si>
    <r>
      <rPr>
        <sz val="9"/>
        <rFont val="Times New Roman"/>
        <charset val="134"/>
      </rPr>
      <t xml:space="preserve">25 Jul 2018     </t>
    </r>
    <r>
      <rPr>
        <vertAlign val="superscript"/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26 Jul 2018,   BEI TOU RADIUM-KAGAYA OU  / LEYI</t>
    </r>
  </si>
  <si>
    <r>
      <rPr>
        <sz val="9"/>
        <rFont val="Times New Roman"/>
        <charset val="134"/>
      </rPr>
      <t>HOTEL</t>
    </r>
  </si>
  <si>
    <r>
      <rPr>
        <sz val="9"/>
        <rFont val="Times New Roman"/>
        <charset val="134"/>
      </rPr>
      <t xml:space="preserve">25 Jul 2018     </t>
    </r>
    <r>
      <rPr>
        <vertAlign val="superscript"/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26 Jul 2018,   BEI TOU RADIUM-KAGAYA ZHONG RUIYING (</t>
    </r>
    <r>
      <rPr>
        <sz val="9"/>
        <rFont val="PMingLiU"/>
        <charset val="134"/>
      </rPr>
      <t>鍾鍾鍾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</si>
  <si>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 xml:space="preserve">25 Jul 2018     </t>
    </r>
    <r>
      <rPr>
        <vertAlign val="superscript"/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26 Jul 2018,   HUMBLE HOUSE TAIPEI SHE XIAOQI / YANG YANG</t>
    </r>
  </si>
  <si>
    <r>
      <rPr>
        <sz val="9"/>
        <rFont val="Times New Roman"/>
        <charset val="134"/>
      </rPr>
      <t xml:space="preserve">30 Jul 2018     </t>
    </r>
    <r>
      <rPr>
        <vertAlign val="superscript"/>
        <sz val="10"/>
        <rFont val="Times New Roman"/>
        <charset val="134"/>
      </rPr>
      <t xml:space="preserve">- </t>
    </r>
    <r>
      <rPr>
        <sz val="9"/>
        <rFont val="Times New Roman"/>
        <charset val="134"/>
      </rPr>
      <t>31 Jul 2018,   HUMBLE HOUSE TAIPEI SHE XIAOQI / YANG YANG</t>
    </r>
  </si>
  <si>
    <r>
      <rPr>
        <sz val="10"/>
        <rFont val="Times New Roman"/>
        <charset val="134"/>
      </rPr>
      <t>TOTAL :</t>
    </r>
  </si>
  <si>
    <r>
      <rPr>
        <sz val="10"/>
        <rFont val="Times New Roman"/>
        <charset val="134"/>
      </rPr>
      <t>HKD</t>
    </r>
  </si>
  <si>
    <r>
      <rPr>
        <sz val="9.5"/>
        <rFont val="PMingLiU"/>
        <charset val="134"/>
      </rPr>
      <t xml:space="preserve">※     </t>
    </r>
    <r>
      <rPr>
        <sz val="10"/>
        <rFont val="Times New Roman"/>
        <charset val="134"/>
      </rPr>
      <t>Please review your statement carefully. Should you have any query regarding your statement, please contact us by email: taiwan@abctravel.com.tw</t>
    </r>
  </si>
  <si>
    <r>
      <rPr>
        <sz val="9.5"/>
        <rFont val="PMingLiU"/>
        <charset val="134"/>
      </rPr>
      <t xml:space="preserve">※     </t>
    </r>
    <r>
      <rPr>
        <sz val="10"/>
        <rFont val="Times New Roman"/>
        <charset val="134"/>
      </rPr>
      <t>Payment should be made in</t>
    </r>
  </si>
  <si>
    <r>
      <rPr>
        <vertAlign val="superscript"/>
        <sz val="10"/>
        <rFont val="Times New Roman"/>
        <charset val="134"/>
      </rPr>
      <t xml:space="preserve">to our bank account with the following details: </t>
    </r>
    <r>
      <rPr>
        <sz val="8.5"/>
        <rFont val="Microsoft Sans Serif"/>
        <charset val="134"/>
      </rPr>
      <t xml:space="preserve"> </t>
    </r>
  </si>
  <si>
    <r>
      <rPr>
        <b/>
        <sz val="12"/>
        <rFont val="Times New Roman"/>
        <charset val="134"/>
      </rPr>
      <t>Bank Name SWIFT CODE</t>
    </r>
  </si>
  <si>
    <r>
      <rPr>
        <b/>
        <sz val="12"/>
        <rFont val="Times New Roman"/>
        <charset val="134"/>
      </rPr>
      <t>A/C No.</t>
    </r>
  </si>
  <si>
    <r>
      <rPr>
        <b/>
        <sz val="12"/>
        <rFont val="Times New Roman"/>
        <charset val="134"/>
      </rPr>
      <t>A/C Name Bank Address</t>
    </r>
  </si>
  <si>
    <r>
      <rPr>
        <b/>
        <sz val="12"/>
        <rFont val="Times New Roman"/>
        <charset val="134"/>
      </rPr>
      <t>:  Bank Sinopac Hong Kong Branch</t>
    </r>
  </si>
  <si>
    <r>
      <rPr>
        <b/>
        <sz val="12"/>
        <rFont val="Times New Roman"/>
        <charset val="134"/>
      </rPr>
      <t>:  SINOHKHH</t>
    </r>
  </si>
  <si>
    <r>
      <rPr>
        <b/>
        <sz val="12"/>
        <rFont val="Times New Roman"/>
        <charset val="134"/>
      </rPr>
      <t>:  90-008-0062341-2</t>
    </r>
  </si>
  <si>
    <r>
      <rPr>
        <b/>
        <sz val="12"/>
        <rFont val="Times New Roman"/>
        <charset val="134"/>
      </rPr>
      <t>:  ABC TRAVEL SERVICE CO LTD</t>
    </r>
  </si>
  <si>
    <r>
      <rPr>
        <b/>
        <sz val="12"/>
        <rFont val="Times New Roman"/>
        <charset val="134"/>
      </rPr>
      <t>:  18/F, One Peking, 1 Peking Road, Tsim Sha Tsui, Kowloon, Hong Kong</t>
    </r>
  </si>
  <si>
    <r>
      <rPr>
        <sz val="9.5"/>
        <rFont val="PMingLiU"/>
        <charset val="134"/>
      </rPr>
      <t xml:space="preserve">※     </t>
    </r>
    <r>
      <rPr>
        <sz val="10"/>
        <rFont val="Times New Roman"/>
        <charset val="134"/>
      </rPr>
      <t>Please faxthe bank in slip to our office at Fax No. +886-2-2523-1300 Or email to  taiwan@abctravel.com.tw</t>
    </r>
  </si>
  <si>
    <r>
      <rPr>
        <sz val="10"/>
        <rFont val="Times New Roman"/>
        <charset val="134"/>
      </rPr>
      <t>Page 1 of  1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</si>
</sst>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0"/>
      <color rgb="FF000000"/>
      <name val="Times New Roman"/>
      <charset val="204"/>
    </font>
    <font>
      <b/>
      <sz val="14"/>
      <name val="Times New Roman"/>
      <charset val="134"/>
    </font>
    <font>
      <sz val="10"/>
      <name val="Times New Roman"/>
      <charset val="134"/>
    </font>
    <font>
      <sz val="15.5"/>
      <name val="Arial"/>
      <charset val="134"/>
    </font>
    <font>
      <sz val="9"/>
      <name val="Times New Roman"/>
      <charset val="134"/>
    </font>
    <font>
      <sz val="11"/>
      <name val="Times New Roman"/>
      <charset val="134"/>
    </font>
    <font>
      <vertAlign val="superscript"/>
      <sz val="10"/>
      <name val="Times New Roman"/>
      <charset val="204"/>
    </font>
    <font>
      <sz val="10"/>
      <name val="Times New Roman"/>
      <charset val="20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2"/>
      <name val="Times New Roman"/>
      <charset val="134"/>
    </font>
    <font>
      <sz val="10"/>
      <color rgb="FF000000"/>
      <name val="宋体"/>
      <charset val="204"/>
    </font>
    <font>
      <sz val="18"/>
      <color rgb="FF000000"/>
      <name val="宋体"/>
      <charset val="20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Times New Roman"/>
      <charset val="134"/>
    </font>
    <font>
      <sz val="10"/>
      <name val="Times New Roman"/>
      <charset val="134"/>
    </font>
    <font>
      <sz val="15.5"/>
      <name val="Arial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9"/>
      <name val="Times New Roman"/>
      <charset val="204"/>
    </font>
    <font>
      <vertAlign val="superscript"/>
      <sz val="10"/>
      <name val="Times New Roman"/>
      <charset val="134"/>
    </font>
    <font>
      <sz val="9"/>
      <name val="PMingLiU"/>
      <charset val="134"/>
    </font>
    <font>
      <sz val="18"/>
      <color rgb="FF000000"/>
      <name val="Times New Roman"/>
      <charset val="204"/>
    </font>
    <font>
      <sz val="9.5"/>
      <name val="PMingLiU"/>
      <charset val="134"/>
    </font>
    <font>
      <sz val="8.5"/>
      <name val="Microsoft Sans Serif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6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" fontId="8" fillId="0" borderId="0" xfId="0" applyNumberFormat="1" applyFont="1" applyFill="1" applyBorder="1" applyAlignment="1">
      <alignment horizontal="left" vertical="top" indent="1" shrinkToFit="1"/>
    </xf>
    <xf numFmtId="1" fontId="9" fillId="0" borderId="0" xfId="0" applyNumberFormat="1" applyFont="1" applyFill="1" applyBorder="1" applyAlignment="1">
      <alignment horizontal="right" vertical="top" indent="2" shrinkToFit="1"/>
    </xf>
    <xf numFmtId="0" fontId="0" fillId="0" borderId="0" xfId="0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right" vertical="top" indent="1" shrinkToFit="1"/>
    </xf>
    <xf numFmtId="0" fontId="4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left" vertical="top" indent="1" shrinkToFit="1"/>
    </xf>
    <xf numFmtId="1" fontId="9" fillId="0" borderId="1" xfId="0" applyNumberFormat="1" applyFont="1" applyFill="1" applyBorder="1" applyAlignment="1">
      <alignment horizontal="right" vertical="top" indent="2" shrinkToFit="1"/>
    </xf>
    <xf numFmtId="0" fontId="0" fillId="0" borderId="1" xfId="0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top" indent="1" shrinkToFit="1"/>
    </xf>
    <xf numFmtId="0" fontId="0" fillId="0" borderId="2" xfId="0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right" vertical="top" indent="1" shrinkToFit="1"/>
    </xf>
    <xf numFmtId="0" fontId="10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/>
    </xf>
    <xf numFmtId="1" fontId="9" fillId="2" borderId="0" xfId="0" applyNumberFormat="1" applyFont="1" applyFill="1" applyBorder="1" applyAlignment="1">
      <alignment horizontal="center" vertical="center" shrinkToFit="1"/>
    </xf>
    <xf numFmtId="3" fontId="8" fillId="2" borderId="0" xfId="0" applyNumberFormat="1" applyFont="1" applyFill="1" applyBorder="1" applyAlignment="1">
      <alignment horizontal="center" vertical="center" shrinkToFit="1"/>
    </xf>
    <xf numFmtId="1" fontId="9" fillId="2" borderId="1" xfId="0" applyNumberFormat="1" applyFont="1" applyFill="1" applyBorder="1" applyAlignment="1">
      <alignment horizontal="center" vertical="center" shrinkToFit="1"/>
    </xf>
    <xf numFmtId="3" fontId="8" fillId="2" borderId="1" xfId="0" applyNumberFormat="1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463550</xdr:colOff>
      <xdr:row>2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0"/>
          <a:ext cx="118745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4762</xdr:rowOff>
    </xdr:from>
    <xdr:to>
      <xdr:col>6</xdr:col>
      <xdr:colOff>648970</xdr:colOff>
      <xdr:row>9</xdr:row>
      <xdr:rowOff>4762</xdr:rowOff>
    </xdr:to>
    <xdr:sp>
      <xdr:nvSpPr>
        <xdr:cNvPr id="3" name="Shape 3"/>
        <xdr:cNvSpPr/>
      </xdr:nvSpPr>
      <xdr:spPr>
        <a:xfrm>
          <a:off x="0" y="2449195"/>
          <a:ext cx="6846570" cy="0"/>
        </a:xfrm>
        <a:custGeom>
          <a:avLst/>
          <a:gdLst/>
          <a:ahLst/>
          <a:cxnLst/>
          <a:pathLst>
            <a:path w="6591300">
              <a:moveTo>
                <a:pt x="0" y="0"/>
              </a:moveTo>
              <a:lnTo>
                <a:pt x="6591300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oneCellAnchor>
    <xdr:from>
      <xdr:col>0</xdr:col>
      <xdr:colOff>0</xdr:colOff>
      <xdr:row>13</xdr:row>
      <xdr:rowOff>4762</xdr:rowOff>
    </xdr:from>
    <xdr:ext cx="6600825" cy="0"/>
    <xdr:sp>
      <xdr:nvSpPr>
        <xdr:cNvPr id="4" name="Shape 4"/>
        <xdr:cNvSpPr/>
      </xdr:nvSpPr>
      <xdr:spPr>
        <a:xfrm>
          <a:off x="0" y="3017520"/>
          <a:ext cx="6600825" cy="0"/>
        </a:xfrm>
        <a:custGeom>
          <a:avLst/>
          <a:gdLst/>
          <a:ahLst/>
          <a:cxnLst/>
          <a:pathLst>
            <a:path w="6600825">
              <a:moveTo>
                <a:pt x="0" y="0"/>
              </a:moveTo>
              <a:lnTo>
                <a:pt x="6600825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80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1335655</v>
          </cell>
          <cell r="B2" t="str">
            <v>台北北投丽禧温泉酒店</v>
          </cell>
          <cell r="C2" t="str">
            <v>ABC460370</v>
          </cell>
          <cell r="D2" t="str">
            <v>69039</v>
          </cell>
          <cell r="E2" t="str">
            <v/>
          </cell>
          <cell r="F2" t="str">
            <v>2336.42</v>
          </cell>
          <cell r="G2" t="str">
            <v>RMB</v>
          </cell>
          <cell r="H2" t="str">
            <v>1</v>
          </cell>
          <cell r="I2">
            <v>2718</v>
          </cell>
        </row>
        <row r="3">
          <cell r="A3">
            <v>1340121</v>
          </cell>
          <cell r="B3" t="str">
            <v>台北国宾大饭店</v>
          </cell>
          <cell r="C3" t="str">
            <v>ABC460704</v>
          </cell>
          <cell r="D3" t="str">
            <v>13555706</v>
          </cell>
          <cell r="E3" t="str">
            <v/>
          </cell>
          <cell r="F3" t="str">
            <v>737.3</v>
          </cell>
          <cell r="G3" t="str">
            <v>RMB</v>
          </cell>
          <cell r="H3" t="str">
            <v>1</v>
          </cell>
          <cell r="I3">
            <v>845</v>
          </cell>
        </row>
        <row r="4">
          <cell r="A4">
            <v>1338868</v>
          </cell>
          <cell r="B4" t="str">
            <v>台北寒舍艾丽酒店</v>
          </cell>
          <cell r="C4" t="str">
            <v>ABC460693</v>
          </cell>
          <cell r="D4" t="str">
            <v>376925</v>
          </cell>
          <cell r="E4" t="str">
            <v/>
          </cell>
          <cell r="F4" t="str">
            <v>5783.04</v>
          </cell>
          <cell r="G4" t="str">
            <v>RMB</v>
          </cell>
          <cell r="H4" t="str">
            <v>1</v>
          </cell>
          <cell r="I4">
            <v>6624</v>
          </cell>
        </row>
        <row r="5">
          <cell r="A5">
            <v>1339764</v>
          </cell>
          <cell r="B5" t="str">
            <v>台北寒舍艾丽酒店</v>
          </cell>
          <cell r="C5" t="str">
            <v>ABC460695</v>
          </cell>
          <cell r="D5" t="str">
            <v>377290</v>
          </cell>
          <cell r="E5" t="str">
            <v/>
          </cell>
          <cell r="F5" t="str">
            <v>1444.92</v>
          </cell>
          <cell r="G5" t="str">
            <v>RMB</v>
          </cell>
          <cell r="H5" t="str">
            <v>1</v>
          </cell>
          <cell r="I5">
            <v>1656</v>
          </cell>
        </row>
        <row r="6">
          <cell r="A6">
            <v>1305520</v>
          </cell>
          <cell r="B6" t="str">
            <v>台北寒舍艾丽酒店</v>
          </cell>
          <cell r="C6" t="str">
            <v>ABC458395</v>
          </cell>
          <cell r="D6" t="str">
            <v>364514</v>
          </cell>
          <cell r="E6" t="str">
            <v/>
          </cell>
          <cell r="F6" t="str">
            <v>1260.83</v>
          </cell>
          <cell r="G6" t="str">
            <v>RMB</v>
          </cell>
          <cell r="H6" t="str">
            <v>1</v>
          </cell>
          <cell r="I6">
            <v>1537</v>
          </cell>
        </row>
        <row r="7">
          <cell r="A7">
            <v>1334719</v>
          </cell>
          <cell r="B7" t="str">
            <v>台北寒舍艾丽酒店</v>
          </cell>
          <cell r="C7" t="str">
            <v>ABC460330</v>
          </cell>
          <cell r="D7" t="str">
            <v>375186</v>
          </cell>
          <cell r="E7" t="str">
            <v/>
          </cell>
          <cell r="F7" t="str">
            <v>2667.67</v>
          </cell>
          <cell r="G7" t="str">
            <v>RMB</v>
          </cell>
          <cell r="H7" t="str">
            <v>1</v>
          </cell>
          <cell r="I7">
            <v>3118</v>
          </cell>
        </row>
        <row r="8">
          <cell r="A8">
            <v>1337691</v>
          </cell>
          <cell r="B8" t="str">
            <v>台北寒舍艾丽酒店</v>
          </cell>
          <cell r="C8" t="str">
            <v>ABC460197</v>
          </cell>
          <cell r="D8" t="str">
            <v>376466</v>
          </cell>
          <cell r="E8" t="str">
            <v/>
          </cell>
          <cell r="F8" t="str">
            <v>1432.55</v>
          </cell>
          <cell r="G8" t="str">
            <v>RMB</v>
          </cell>
          <cell r="H8" t="str">
            <v>1</v>
          </cell>
          <cell r="I8">
            <v>1656</v>
          </cell>
        </row>
        <row r="9">
          <cell r="A9">
            <v>1337694</v>
          </cell>
          <cell r="B9" t="str">
            <v>台北寒舍艾丽酒店</v>
          </cell>
          <cell r="C9" t="str">
            <v>ABC460198</v>
          </cell>
          <cell r="D9" t="str">
            <v>376468</v>
          </cell>
          <cell r="E9" t="str">
            <v/>
          </cell>
          <cell r="F9" t="str">
            <v>1432.55</v>
          </cell>
          <cell r="G9" t="str">
            <v>RMB</v>
          </cell>
          <cell r="H9" t="str">
            <v>1</v>
          </cell>
          <cell r="I9">
            <v>1656</v>
          </cell>
        </row>
        <row r="10">
          <cell r="A10">
            <v>1337731</v>
          </cell>
          <cell r="B10" t="str">
            <v>台北寒舍艾丽酒店</v>
          </cell>
          <cell r="C10" t="str">
            <v>ABC460199</v>
          </cell>
          <cell r="D10" t="str">
            <v>376512</v>
          </cell>
          <cell r="E10" t="str">
            <v/>
          </cell>
          <cell r="F10" t="str">
            <v>1432.55</v>
          </cell>
          <cell r="G10" t="str">
            <v>RMB</v>
          </cell>
          <cell r="H10" t="str">
            <v>1</v>
          </cell>
          <cell r="I10">
            <v>1656</v>
          </cell>
        </row>
        <row r="11">
          <cell r="A11">
            <v>1340523</v>
          </cell>
          <cell r="B11" t="str">
            <v>台北大仓久和大饭店</v>
          </cell>
          <cell r="C11" t="str">
            <v>ABC460663</v>
          </cell>
          <cell r="D11" t="str">
            <v>511383</v>
          </cell>
          <cell r="E11" t="str">
            <v/>
          </cell>
          <cell r="F11" t="str">
            <v>2888.1</v>
          </cell>
          <cell r="G11" t="str">
            <v>RMB</v>
          </cell>
          <cell r="H11" t="str">
            <v>1</v>
          </cell>
          <cell r="I11">
            <v>3310</v>
          </cell>
        </row>
        <row r="12">
          <cell r="A12">
            <v>1341895</v>
          </cell>
          <cell r="B12" t="str">
            <v>台北君品酒店</v>
          </cell>
          <cell r="C12" t="str">
            <v>ABC460729</v>
          </cell>
          <cell r="D12" t="str">
            <v>693823</v>
          </cell>
          <cell r="E12" t="str">
            <v/>
          </cell>
          <cell r="F12" t="str">
            <v>3776.79</v>
          </cell>
          <cell r="G12" t="str">
            <v>RMB</v>
          </cell>
          <cell r="H12" t="str">
            <v>1</v>
          </cell>
          <cell r="I12">
            <v>4324</v>
          </cell>
        </row>
        <row r="13">
          <cell r="A13">
            <v>1339776</v>
          </cell>
          <cell r="B13" t="str">
            <v>台北君品酒店</v>
          </cell>
          <cell r="C13" t="str">
            <v>ABC460696</v>
          </cell>
          <cell r="D13" t="str">
            <v>687190,687192,687195</v>
          </cell>
          <cell r="E13" t="str">
            <v/>
          </cell>
          <cell r="F13" t="str">
            <v>6339.87</v>
          </cell>
          <cell r="G13" t="str">
            <v>RMB</v>
          </cell>
          <cell r="H13" t="str">
            <v>1</v>
          </cell>
          <cell r="I13">
            <v>7266</v>
          </cell>
        </row>
        <row r="14">
          <cell r="A14">
            <v>1338425</v>
          </cell>
          <cell r="B14" t="str">
            <v>高雄中央公园英迪格酒店</v>
          </cell>
          <cell r="C14" t="str">
            <v>ABC460618</v>
          </cell>
          <cell r="D14" t="str">
            <v>28822364</v>
          </cell>
          <cell r="E14" t="str">
            <v/>
          </cell>
          <cell r="F14" t="str">
            <v>2195.5</v>
          </cell>
          <cell r="G14" t="str">
            <v>RMB</v>
          </cell>
          <cell r="H14" t="str">
            <v>1</v>
          </cell>
          <cell r="I14">
            <v>2535</v>
          </cell>
        </row>
        <row r="15">
          <cell r="A15">
            <v>1336577</v>
          </cell>
          <cell r="B15" t="str">
            <v>台南老爷行旅</v>
          </cell>
          <cell r="C15" t="str">
            <v>ABC460179</v>
          </cell>
          <cell r="D15" t="str">
            <v>09989604</v>
          </cell>
          <cell r="E15" t="str">
            <v/>
          </cell>
          <cell r="F15" t="str">
            <v>485.78</v>
          </cell>
          <cell r="G15" t="str">
            <v>RMB</v>
          </cell>
          <cell r="H15" t="str">
            <v>1</v>
          </cell>
          <cell r="I15">
            <v>563</v>
          </cell>
        </row>
        <row r="16">
          <cell r="A16">
            <v>1333288</v>
          </cell>
          <cell r="B16" t="str">
            <v>台北北投春天酒店</v>
          </cell>
          <cell r="C16" t="str">
            <v>ABC460152</v>
          </cell>
          <cell r="D16" t="str">
            <v>309059</v>
          </cell>
          <cell r="E16" t="str">
            <v/>
          </cell>
          <cell r="F16" t="str">
            <v>805.09</v>
          </cell>
          <cell r="G16" t="str">
            <v>RMB</v>
          </cell>
          <cell r="H16" t="str">
            <v>1</v>
          </cell>
          <cell r="I16">
            <v>940</v>
          </cell>
        </row>
        <row r="17">
          <cell r="A17">
            <v>1327743</v>
          </cell>
          <cell r="B17" t="str">
            <v>高雄义大皇家酒店</v>
          </cell>
          <cell r="C17" t="str">
            <v>ABC460102</v>
          </cell>
          <cell r="D17" t="str">
            <v>R18019035</v>
          </cell>
          <cell r="E17" t="str">
            <v/>
          </cell>
          <cell r="F17" t="str">
            <v>707.27</v>
          </cell>
          <cell r="G17" t="str">
            <v>RMB</v>
          </cell>
          <cell r="H17" t="str">
            <v>1</v>
          </cell>
          <cell r="I17">
            <v>830</v>
          </cell>
        </row>
        <row r="18">
          <cell r="A18">
            <v>1343689</v>
          </cell>
          <cell r="B18" t="str">
            <v>高雄义大皇家酒店</v>
          </cell>
          <cell r="C18" t="str">
            <v>ABC460757</v>
          </cell>
          <cell r="D18" t="str">
            <v>R18024456</v>
          </cell>
          <cell r="E18" t="str">
            <v/>
          </cell>
          <cell r="F18" t="str">
            <v>704.47</v>
          </cell>
          <cell r="G18" t="str">
            <v>RMB</v>
          </cell>
          <cell r="H18" t="str">
            <v>1</v>
          </cell>
          <cell r="I18">
            <v>802</v>
          </cell>
        </row>
        <row r="19">
          <cell r="A19">
            <v>1340703</v>
          </cell>
          <cell r="B19" t="str">
            <v>桃园笠复威斯汀度假酒店</v>
          </cell>
          <cell r="C19" t="str">
            <v>ABC460721</v>
          </cell>
          <cell r="D19" t="str">
            <v>128836760</v>
          </cell>
          <cell r="E19" t="str">
            <v/>
          </cell>
          <cell r="F19" t="str">
            <v>2323.2</v>
          </cell>
          <cell r="G19" t="str">
            <v>RMB</v>
          </cell>
          <cell r="H19" t="str">
            <v>1</v>
          </cell>
          <cell r="I19">
            <v>2650</v>
          </cell>
        </row>
        <row r="20">
          <cell r="A20">
            <v>1333574</v>
          </cell>
          <cell r="B20" t="str">
            <v>台北日胜生加贺屋国际温泉饭店</v>
          </cell>
          <cell r="C20" t="str">
            <v>ABC460158</v>
          </cell>
          <cell r="D20" t="str">
            <v>08100001</v>
          </cell>
          <cell r="E20" t="str">
            <v/>
          </cell>
          <cell r="F20" t="str">
            <v>2284.23</v>
          </cell>
          <cell r="G20" t="str">
            <v>RMB</v>
          </cell>
          <cell r="H20" t="str">
            <v>1</v>
          </cell>
          <cell r="I20">
            <v>2667</v>
          </cell>
        </row>
        <row r="21">
          <cell r="A21">
            <v>1332298</v>
          </cell>
          <cell r="B21" t="str">
            <v>台北日胜生加贺屋国际温泉饭店</v>
          </cell>
          <cell r="C21" t="str">
            <v>ABC460149</v>
          </cell>
          <cell r="D21" t="str">
            <v>08097001</v>
          </cell>
          <cell r="E21" t="str">
            <v/>
          </cell>
          <cell r="F21" t="str">
            <v>4114.3</v>
          </cell>
          <cell r="G21" t="str">
            <v>RMB</v>
          </cell>
          <cell r="H21" t="str">
            <v>1</v>
          </cell>
          <cell r="I21">
            <v>4806</v>
          </cell>
        </row>
        <row r="22">
          <cell r="A22">
            <v>1332586</v>
          </cell>
          <cell r="B22" t="str">
            <v>台北日胜生加贺屋国际温泉饭店</v>
          </cell>
          <cell r="C22" t="str">
            <v>ABC460150</v>
          </cell>
          <cell r="D22" t="str">
            <v>08097101</v>
          </cell>
          <cell r="E22" t="str">
            <v/>
          </cell>
          <cell r="F22" t="str">
            <v>2058.12</v>
          </cell>
          <cell r="G22" t="str">
            <v>RMB</v>
          </cell>
          <cell r="H22" t="str">
            <v>1</v>
          </cell>
          <cell r="I22">
            <v>2403</v>
          </cell>
        </row>
        <row r="23">
          <cell r="A23">
            <v>1319498</v>
          </cell>
          <cell r="B23" t="str">
            <v>台北日胜生加贺屋国际温泉饭店</v>
          </cell>
          <cell r="C23" t="str">
            <v>ABC459431</v>
          </cell>
          <cell r="D23" t="str">
            <v>08042801</v>
          </cell>
          <cell r="E23" t="str">
            <v/>
          </cell>
          <cell r="F23" t="str">
            <v>2007.04</v>
          </cell>
          <cell r="G23" t="str">
            <v>RMB</v>
          </cell>
          <cell r="H23" t="str">
            <v>1</v>
          </cell>
          <cell r="I23">
            <v>2429</v>
          </cell>
        </row>
        <row r="24">
          <cell r="A24">
            <v>1321781</v>
          </cell>
          <cell r="B24" t="str">
            <v>台北日胜生加贺屋国际温泉饭店</v>
          </cell>
          <cell r="C24" t="str">
            <v>ABC459842</v>
          </cell>
          <cell r="D24" t="str">
            <v>08052501</v>
          </cell>
          <cell r="E24" t="str">
            <v/>
          </cell>
          <cell r="F24" t="str">
            <v>2006.55</v>
          </cell>
          <cell r="G24" t="str">
            <v>RMB</v>
          </cell>
          <cell r="H24" t="str">
            <v>1</v>
          </cell>
          <cell r="I24">
            <v>2429</v>
          </cell>
        </row>
        <row r="25">
          <cell r="A25">
            <v>1322960</v>
          </cell>
          <cell r="B25" t="str">
            <v>台北日胜生加贺屋国际温泉饭店</v>
          </cell>
          <cell r="C25" t="str">
            <v>ABC459445</v>
          </cell>
          <cell r="D25" t="str">
            <v>08056701</v>
          </cell>
          <cell r="E25" t="str">
            <v/>
          </cell>
          <cell r="F25" t="str">
            <v>2015.87</v>
          </cell>
          <cell r="G25" t="str">
            <v>RMB</v>
          </cell>
          <cell r="H25" t="str">
            <v>1</v>
          </cell>
          <cell r="I25">
            <v>2429</v>
          </cell>
        </row>
        <row r="26">
          <cell r="A26">
            <v>1333350</v>
          </cell>
          <cell r="B26" t="str">
            <v>台北日胜生加贺屋国际温泉饭店</v>
          </cell>
          <cell r="C26" t="str">
            <v>ABC460151</v>
          </cell>
          <cell r="D26" t="str">
            <v>08097201</v>
          </cell>
          <cell r="E26" t="str">
            <v/>
          </cell>
          <cell r="F26" t="str">
            <v>4116.24</v>
          </cell>
          <cell r="G26" t="str">
            <v>RMB</v>
          </cell>
          <cell r="H26" t="str">
            <v>1</v>
          </cell>
          <cell r="I26">
            <v>4806</v>
          </cell>
        </row>
        <row r="27">
          <cell r="A27">
            <v>1334735</v>
          </cell>
          <cell r="B27" t="str">
            <v>台北日胜生加贺屋国际温泉饭店</v>
          </cell>
          <cell r="C27" t="str">
            <v>ABC460333</v>
          </cell>
          <cell r="D27" t="str">
            <v>08103501</v>
          </cell>
          <cell r="E27" t="str">
            <v/>
          </cell>
          <cell r="F27" t="str">
            <v>4111.87</v>
          </cell>
          <cell r="G27" t="str">
            <v>RMB</v>
          </cell>
          <cell r="H27" t="str">
            <v>1</v>
          </cell>
          <cell r="I27">
            <v>4806</v>
          </cell>
        </row>
        <row r="28">
          <cell r="A28">
            <v>1333451</v>
          </cell>
          <cell r="B28" t="str">
            <v>富艺旅台北大安</v>
          </cell>
          <cell r="C28" t="str">
            <v>ABC460155</v>
          </cell>
          <cell r="D28" t="str">
            <v>69334</v>
          </cell>
          <cell r="E28" t="str">
            <v/>
          </cell>
          <cell r="F28" t="str">
            <v>695.46</v>
          </cell>
          <cell r="G28" t="str">
            <v>RMB</v>
          </cell>
          <cell r="H28" t="str">
            <v>1</v>
          </cell>
          <cell r="I28">
            <v>812</v>
          </cell>
        </row>
        <row r="29">
          <cell r="A29">
            <v>1329373</v>
          </cell>
          <cell r="B29" t="str">
            <v>富艺旅台北大安</v>
          </cell>
          <cell r="C29" t="str">
            <v>ABC460113</v>
          </cell>
          <cell r="D29" t="str">
            <v>68791,68792</v>
          </cell>
          <cell r="E29" t="str">
            <v/>
          </cell>
          <cell r="F29" t="str">
            <v>5338.3</v>
          </cell>
          <cell r="G29" t="str">
            <v>RMB</v>
          </cell>
          <cell r="H29" t="str">
            <v>1</v>
          </cell>
          <cell r="I29">
            <v>6252</v>
          </cell>
        </row>
        <row r="30">
          <cell r="A30">
            <v>1329443</v>
          </cell>
          <cell r="B30" t="str">
            <v>富艺旅台北大安</v>
          </cell>
          <cell r="C30" t="str">
            <v>ABC460115</v>
          </cell>
          <cell r="D30" t="str">
            <v>68800</v>
          </cell>
          <cell r="E30" t="str">
            <v/>
          </cell>
          <cell r="F30" t="str">
            <v>3302.71</v>
          </cell>
          <cell r="G30" t="str">
            <v>RMB</v>
          </cell>
          <cell r="H30" t="str">
            <v>1</v>
          </cell>
          <cell r="I30">
            <v>3868</v>
          </cell>
        </row>
        <row r="31">
          <cell r="A31">
            <v>1327328</v>
          </cell>
          <cell r="B31" t="str">
            <v>台北凯撒大饭店</v>
          </cell>
          <cell r="C31" t="str">
            <v>ABC459493</v>
          </cell>
          <cell r="D31" t="str">
            <v>16786216</v>
          </cell>
          <cell r="E31" t="str">
            <v/>
          </cell>
          <cell r="F31" t="str">
            <v>1777.56</v>
          </cell>
          <cell r="G31" t="str">
            <v>RMB</v>
          </cell>
          <cell r="H31" t="str">
            <v>1</v>
          </cell>
          <cell r="I31">
            <v>2086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7"/>
  <sheetViews>
    <sheetView tabSelected="1" topLeftCell="A7" workbookViewId="0">
      <selection activeCell="V38" sqref="V38"/>
    </sheetView>
  </sheetViews>
  <sheetFormatPr defaultColWidth="9" defaultRowHeight="12.75"/>
  <cols>
    <col min="1" max="1" width="12.6666666666667" customWidth="1"/>
    <col min="2" max="2" width="15.3333333333333" customWidth="1"/>
    <col min="3" max="3" width="28" customWidth="1"/>
    <col min="4" max="4" width="28.8888888888889" customWidth="1"/>
    <col min="5" max="5" width="14.6666666666667" customWidth="1"/>
    <col min="6" max="6" width="8.88888888888889" customWidth="1"/>
    <col min="7" max="7" width="12" customWidth="1"/>
    <col min="13" max="13" width="9" style="1"/>
  </cols>
  <sheetData>
    <row r="1" ht="20" customHeight="1" spans="1:1">
      <c r="A1" s="2" t="s">
        <v>0</v>
      </c>
    </row>
    <row r="2" ht="63" customHeight="1"/>
    <row r="3" ht="14.25" customHeight="1" spans="1:1">
      <c r="A3" s="3" t="s">
        <v>1</v>
      </c>
    </row>
    <row r="4" ht="14.25" customHeight="1" spans="1:1">
      <c r="A4" s="3" t="s">
        <v>2</v>
      </c>
    </row>
    <row r="5" ht="14.25" customHeight="1" spans="1:1">
      <c r="A5" s="3" t="s">
        <v>3</v>
      </c>
    </row>
    <row r="6" ht="22.25" customHeight="1" spans="1:1">
      <c r="A6" s="4" t="s">
        <v>4</v>
      </c>
    </row>
    <row r="7" ht="13" customHeight="1" spans="1:1">
      <c r="A7" s="5" t="s">
        <v>5</v>
      </c>
    </row>
    <row r="8" ht="15.75" customHeight="1" spans="1:1">
      <c r="A8" s="6" t="s">
        <v>6</v>
      </c>
    </row>
    <row r="9" ht="15.75" customHeight="1" spans="1:1">
      <c r="A9" s="6" t="s">
        <v>7</v>
      </c>
    </row>
    <row r="10" ht="1" customHeight="1"/>
    <row r="11" ht="14.25" customHeight="1" spans="1:20">
      <c r="A11" s="3" t="s">
        <v>8</v>
      </c>
      <c r="K11" s="26"/>
      <c r="L11" s="26"/>
      <c r="M11" s="27"/>
      <c r="N11" s="26"/>
      <c r="O11" s="26"/>
      <c r="P11" s="26"/>
      <c r="Q11" s="26"/>
      <c r="R11" s="26"/>
      <c r="S11" s="26"/>
      <c r="T11" s="26"/>
    </row>
    <row r="12" ht="14.75" customHeight="1" spans="1:20">
      <c r="A12" s="7" t="s">
        <v>9</v>
      </c>
      <c r="K12" s="26"/>
      <c r="L12" s="26"/>
      <c r="M12" s="27"/>
      <c r="N12" s="26"/>
      <c r="O12" s="26"/>
      <c r="P12" s="26"/>
      <c r="Q12" s="26"/>
      <c r="R12" s="26"/>
      <c r="S12" s="26"/>
      <c r="T12" s="26"/>
    </row>
    <row r="13" ht="14.75" customHeight="1" spans="1:21">
      <c r="A13" t="s">
        <v>10</v>
      </c>
      <c r="K13" s="26"/>
      <c r="L13" s="26"/>
      <c r="M13" s="27"/>
      <c r="N13" s="26"/>
      <c r="O13" s="26"/>
      <c r="P13" s="28" t="s">
        <v>11</v>
      </c>
      <c r="Q13" s="28" t="s">
        <v>12</v>
      </c>
      <c r="R13" s="26"/>
      <c r="S13" s="26"/>
      <c r="T13" s="26"/>
      <c r="U13" s="34" t="s">
        <v>13</v>
      </c>
    </row>
    <row r="14" ht="1" customHeight="1" spans="11:20">
      <c r="K14" s="26"/>
      <c r="L14" s="26"/>
      <c r="M14" s="27"/>
      <c r="N14" s="26"/>
      <c r="O14" s="26"/>
      <c r="P14" s="26"/>
      <c r="Q14" s="26"/>
      <c r="R14" s="26"/>
      <c r="S14" s="26"/>
      <c r="T14" s="26"/>
    </row>
    <row r="15" ht="14.75" customHeight="1" spans="1:23">
      <c r="A15" t="s">
        <v>14</v>
      </c>
      <c r="K15" s="26"/>
      <c r="L15" s="26"/>
      <c r="M15" s="27">
        <v>1322960</v>
      </c>
      <c r="N15" s="26"/>
      <c r="O15" s="27">
        <v>2429</v>
      </c>
      <c r="P15" s="26">
        <f>VLOOKUP(M15,[1]应付款管理!$A$1:$I$65536,9,0)</f>
        <v>2429</v>
      </c>
      <c r="Q15" s="26">
        <f>O15-P15</f>
        <v>0</v>
      </c>
      <c r="R15" s="26"/>
      <c r="S15" s="26"/>
      <c r="T15" s="26"/>
      <c r="U15" t="str">
        <f>$U$13&amp;M15</f>
        <v>，1322960</v>
      </c>
      <c r="V15" t="s">
        <v>15</v>
      </c>
      <c r="W15" t="str">
        <f ca="1">PHONETIC(V15:V24)</f>
        <v>，1322960，1327743，1332298，1305520，1338425，1327328，1321781，1332586，1337691，1337694</v>
      </c>
    </row>
    <row r="16" ht="13" customHeight="1" spans="1:23">
      <c r="A16" s="5" t="s">
        <v>16</v>
      </c>
      <c r="K16" s="26"/>
      <c r="L16" s="26"/>
      <c r="M16" s="27">
        <v>1327743</v>
      </c>
      <c r="N16" s="26"/>
      <c r="O16" s="27">
        <v>830</v>
      </c>
      <c r="P16" s="26">
        <f>VLOOKUP(M16,[1]应付款管理!$A$1:$I$65536,9,0)</f>
        <v>830</v>
      </c>
      <c r="Q16" s="26">
        <f t="shared" ref="Q16:Q24" si="0">O16-P16</f>
        <v>0</v>
      </c>
      <c r="R16" s="26"/>
      <c r="S16" s="26"/>
      <c r="T16" s="26"/>
      <c r="U16" t="str">
        <f t="shared" ref="U16:U24" si="1">$U$13&amp;M16</f>
        <v>，1327743</v>
      </c>
      <c r="V16" t="s">
        <v>17</v>
      </c>
      <c r="W16" s="34" t="s">
        <v>18</v>
      </c>
    </row>
    <row r="17" ht="14.25" customHeight="1" spans="1:22">
      <c r="A17" s="8" t="s">
        <v>19</v>
      </c>
      <c r="K17" s="26"/>
      <c r="L17" s="26"/>
      <c r="M17" s="27">
        <v>1332298</v>
      </c>
      <c r="N17" s="26"/>
      <c r="O17" s="27">
        <v>4806</v>
      </c>
      <c r="P17" s="26">
        <f>VLOOKUP(M17,[1]应付款管理!$A$1:$I$65536,9,0)</f>
        <v>4806</v>
      </c>
      <c r="Q17" s="26">
        <f t="shared" si="0"/>
        <v>0</v>
      </c>
      <c r="R17" s="26"/>
      <c r="S17" s="26"/>
      <c r="T17" s="26"/>
      <c r="U17" t="str">
        <f t="shared" si="1"/>
        <v>，1332298</v>
      </c>
      <c r="V17" t="s">
        <v>20</v>
      </c>
    </row>
    <row r="18" ht="14.25" customHeight="1" spans="1:22">
      <c r="A18" t="s">
        <v>21</v>
      </c>
      <c r="K18" s="26"/>
      <c r="L18" s="26"/>
      <c r="M18" s="29">
        <v>1305520</v>
      </c>
      <c r="N18" s="26"/>
      <c r="O18" s="30">
        <v>1537</v>
      </c>
      <c r="P18" s="26">
        <f>VLOOKUP(M18,[1]应付款管理!$A$1:$I$65536,9,0)</f>
        <v>1537</v>
      </c>
      <c r="Q18" s="26">
        <f t="shared" si="0"/>
        <v>0</v>
      </c>
      <c r="R18" s="26"/>
      <c r="S18" s="26"/>
      <c r="T18" s="26"/>
      <c r="U18" t="str">
        <f t="shared" si="1"/>
        <v>，1305520</v>
      </c>
      <c r="V18" t="s">
        <v>22</v>
      </c>
    </row>
    <row r="19" ht="14.25" customHeight="1" spans="1:22">
      <c r="A19" t="s">
        <v>23</v>
      </c>
      <c r="K19" s="26"/>
      <c r="L19" s="26"/>
      <c r="M19" s="29">
        <v>1338425</v>
      </c>
      <c r="N19" s="26"/>
      <c r="O19" s="30">
        <v>2535</v>
      </c>
      <c r="P19" s="26">
        <f>VLOOKUP(M19,[1]应付款管理!$A$1:$I$65536,9,0)</f>
        <v>2535</v>
      </c>
      <c r="Q19" s="26">
        <f t="shared" si="0"/>
        <v>0</v>
      </c>
      <c r="R19" s="26"/>
      <c r="S19" s="26"/>
      <c r="T19" s="26"/>
      <c r="U19" t="str">
        <f t="shared" si="1"/>
        <v>，1338425</v>
      </c>
      <c r="V19" t="s">
        <v>24</v>
      </c>
    </row>
    <row r="20" ht="15.75" customHeight="1" spans="1:22">
      <c r="A20" t="s">
        <v>25</v>
      </c>
      <c r="K20" s="26"/>
      <c r="L20" s="26"/>
      <c r="M20" s="29">
        <v>1327328</v>
      </c>
      <c r="N20" s="26"/>
      <c r="O20" s="30">
        <v>2086</v>
      </c>
      <c r="P20" s="26">
        <f>VLOOKUP(M20,[1]应付款管理!$A$1:$I$65536,9,0)</f>
        <v>2086</v>
      </c>
      <c r="Q20" s="26">
        <f t="shared" si="0"/>
        <v>0</v>
      </c>
      <c r="R20" s="26"/>
      <c r="S20" s="26"/>
      <c r="T20" s="26"/>
      <c r="U20" t="str">
        <f t="shared" si="1"/>
        <v>，1327328</v>
      </c>
      <c r="V20" t="s">
        <v>26</v>
      </c>
    </row>
    <row r="21" ht="14.25" customHeight="1" spans="1:22">
      <c r="A21" s="8" t="s">
        <v>27</v>
      </c>
      <c r="K21" s="26"/>
      <c r="L21" s="26"/>
      <c r="M21" s="29">
        <v>1321781</v>
      </c>
      <c r="N21" s="26"/>
      <c r="O21" s="30">
        <v>2429</v>
      </c>
      <c r="P21" s="26">
        <f>VLOOKUP(M21,[1]应付款管理!$A$1:$I$65536,9,0)</f>
        <v>2429</v>
      </c>
      <c r="Q21" s="26">
        <f t="shared" si="0"/>
        <v>0</v>
      </c>
      <c r="R21" s="26"/>
      <c r="S21" s="26"/>
      <c r="T21" s="26"/>
      <c r="U21" t="str">
        <f t="shared" si="1"/>
        <v>，1321781</v>
      </c>
      <c r="V21" t="s">
        <v>28</v>
      </c>
    </row>
    <row r="22" ht="14.25" customHeight="1" spans="1:22">
      <c r="A22" t="s">
        <v>29</v>
      </c>
      <c r="K22" s="26"/>
      <c r="L22" s="26"/>
      <c r="M22" s="29">
        <v>1332586</v>
      </c>
      <c r="N22" s="26"/>
      <c r="O22" s="30">
        <v>2403</v>
      </c>
      <c r="P22" s="26">
        <f>VLOOKUP(M22,[1]应付款管理!$A$1:$I$65536,9,0)</f>
        <v>2403</v>
      </c>
      <c r="Q22" s="26">
        <f t="shared" si="0"/>
        <v>0</v>
      </c>
      <c r="R22" s="26"/>
      <c r="S22" s="26"/>
      <c r="T22" s="26"/>
      <c r="U22" t="str">
        <f t="shared" si="1"/>
        <v>，1332586</v>
      </c>
      <c r="V22" t="s">
        <v>30</v>
      </c>
    </row>
    <row r="23" ht="14.25" customHeight="1" spans="1:22">
      <c r="A23" t="s">
        <v>31</v>
      </c>
      <c r="K23" s="26"/>
      <c r="L23" s="26"/>
      <c r="M23" s="29">
        <v>1337691</v>
      </c>
      <c r="N23" s="26"/>
      <c r="O23" s="30">
        <v>1656</v>
      </c>
      <c r="P23" s="26">
        <f>VLOOKUP(M23,[1]应付款管理!$A$1:$I$65536,9,0)</f>
        <v>1656</v>
      </c>
      <c r="Q23" s="26">
        <f t="shared" si="0"/>
        <v>0</v>
      </c>
      <c r="R23" s="26"/>
      <c r="S23" s="26"/>
      <c r="T23" s="26"/>
      <c r="U23" t="str">
        <f t="shared" si="1"/>
        <v>，1337691</v>
      </c>
      <c r="V23" t="s">
        <v>32</v>
      </c>
    </row>
    <row r="24" ht="15.75" customHeight="1" spans="1:22">
      <c r="A24" t="s">
        <v>33</v>
      </c>
      <c r="K24" s="26"/>
      <c r="L24" s="26"/>
      <c r="M24" s="31">
        <v>1337694</v>
      </c>
      <c r="N24" s="26"/>
      <c r="O24" s="32">
        <v>1656</v>
      </c>
      <c r="P24" s="26">
        <f>VLOOKUP(M24,[1]应付款管理!$A$1:$I$65536,9,0)</f>
        <v>1656</v>
      </c>
      <c r="Q24" s="26">
        <f t="shared" si="0"/>
        <v>0</v>
      </c>
      <c r="R24" s="26"/>
      <c r="S24" s="26"/>
      <c r="T24" s="26"/>
      <c r="U24" t="str">
        <f t="shared" si="1"/>
        <v>，1337694</v>
      </c>
      <c r="V24" t="s">
        <v>34</v>
      </c>
    </row>
    <row r="25" ht="29" customHeight="1" spans="1:20">
      <c r="A25" s="9">
        <v>458395</v>
      </c>
      <c r="B25" s="10">
        <v>1305520</v>
      </c>
      <c r="C25" s="11" t="s">
        <v>35</v>
      </c>
      <c r="D25" s="12" t="s">
        <v>36</v>
      </c>
      <c r="E25" s="12"/>
      <c r="F25" s="12"/>
      <c r="G25" s="13">
        <v>1537</v>
      </c>
      <c r="K25" s="26"/>
      <c r="L25" s="26"/>
      <c r="M25" s="27"/>
      <c r="N25" s="26"/>
      <c r="O25" s="26">
        <f>SUM(O15:O24)</f>
        <v>22367</v>
      </c>
      <c r="P25" s="26"/>
      <c r="Q25" s="26"/>
      <c r="R25" s="26"/>
      <c r="S25" s="26"/>
      <c r="T25" s="26"/>
    </row>
    <row r="26" ht="31.75" customHeight="1" spans="1:7">
      <c r="A26" s="9">
        <v>460618</v>
      </c>
      <c r="B26" s="10">
        <v>1338425</v>
      </c>
      <c r="C26" s="11" t="s">
        <v>37</v>
      </c>
      <c r="D26" s="12" t="s">
        <v>38</v>
      </c>
      <c r="E26" s="12"/>
      <c r="F26" s="12"/>
      <c r="G26" s="13">
        <v>2535</v>
      </c>
    </row>
    <row r="27" ht="14.75" customHeight="1" spans="1:24">
      <c r="A27" s="9">
        <v>459493</v>
      </c>
      <c r="B27" s="10">
        <v>1327328</v>
      </c>
      <c r="C27" s="11" t="s">
        <v>39</v>
      </c>
      <c r="D27" s="12" t="s">
        <v>40</v>
      </c>
      <c r="E27" s="12"/>
      <c r="F27" s="12"/>
      <c r="G27" s="13">
        <v>2086</v>
      </c>
      <c r="M27" s="27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ht="24" customHeight="1" spans="1:24">
      <c r="A28" s="14" t="s">
        <v>41</v>
      </c>
      <c r="B28" s="14"/>
      <c r="C28" s="14"/>
      <c r="D28" s="14"/>
      <c r="E28" s="14"/>
      <c r="F28" s="14"/>
      <c r="G28" s="14"/>
      <c r="M28" s="27"/>
      <c r="N28" s="33" t="s">
        <v>42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ht="32.25" customHeight="1" spans="1:24">
      <c r="A29" s="9">
        <v>459842</v>
      </c>
      <c r="B29" s="10">
        <v>1321781</v>
      </c>
      <c r="C29" s="11" t="s">
        <v>43</v>
      </c>
      <c r="D29" s="11"/>
      <c r="E29" s="12" t="s">
        <v>44</v>
      </c>
      <c r="F29" s="15"/>
      <c r="G29" s="13">
        <v>2429</v>
      </c>
      <c r="M29" s="27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ht="32.25" customHeight="1" spans="1:7">
      <c r="A30" s="9">
        <v>460150</v>
      </c>
      <c r="B30" s="10">
        <v>1332586</v>
      </c>
      <c r="C30" s="11" t="s">
        <v>45</v>
      </c>
      <c r="D30" s="11"/>
      <c r="E30" s="12" t="s">
        <v>44</v>
      </c>
      <c r="F30" s="15"/>
      <c r="G30" s="13">
        <v>2403</v>
      </c>
    </row>
    <row r="31" ht="32.25" customHeight="1" spans="1:7">
      <c r="A31" s="9">
        <v>460197</v>
      </c>
      <c r="B31" s="10">
        <v>1337691</v>
      </c>
      <c r="C31" s="11" t="s">
        <v>46</v>
      </c>
      <c r="D31" s="11"/>
      <c r="E31" s="15"/>
      <c r="F31" s="15"/>
      <c r="G31" s="13">
        <v>1656</v>
      </c>
    </row>
    <row r="32" ht="37" customHeight="1" spans="1:7">
      <c r="A32" s="16">
        <v>460198</v>
      </c>
      <c r="B32" s="17">
        <v>1337694</v>
      </c>
      <c r="C32" s="18" t="s">
        <v>47</v>
      </c>
      <c r="D32" s="18"/>
      <c r="E32" s="19"/>
      <c r="F32" s="19"/>
      <c r="G32" s="20">
        <v>1656</v>
      </c>
    </row>
    <row r="33" ht="15" customHeight="1" spans="1:7">
      <c r="A33" s="21"/>
      <c r="B33" s="21"/>
      <c r="C33" s="21"/>
      <c r="D33" s="21"/>
      <c r="E33" s="22" t="s">
        <v>48</v>
      </c>
      <c r="F33" s="23" t="s">
        <v>49</v>
      </c>
      <c r="G33" s="24">
        <v>22367</v>
      </c>
    </row>
    <row r="34" ht="16.5" customHeight="1" spans="1:1">
      <c r="A34" t="s">
        <v>50</v>
      </c>
    </row>
    <row r="35" ht="16.5" customHeight="1" spans="1:1">
      <c r="A35" t="s">
        <v>51</v>
      </c>
    </row>
    <row r="36" ht="14.25" customHeight="1" spans="1:1">
      <c r="A36" s="3" t="s">
        <v>49</v>
      </c>
    </row>
    <row r="37" ht="14.25" customHeight="1" spans="1:1">
      <c r="A37" t="s">
        <v>52</v>
      </c>
    </row>
    <row r="38" ht="17.25" customHeight="1" spans="1:1">
      <c r="A38" s="25" t="s">
        <v>53</v>
      </c>
    </row>
    <row r="39" ht="17.25" customHeight="1" spans="1:1">
      <c r="A39" s="25" t="s">
        <v>54</v>
      </c>
    </row>
    <row r="40" ht="17.25" customHeight="1" spans="1:1">
      <c r="A40" s="25" t="s">
        <v>55</v>
      </c>
    </row>
    <row r="41" ht="17.25" customHeight="1" spans="1:1">
      <c r="A41" s="25" t="s">
        <v>56</v>
      </c>
    </row>
    <row r="42" ht="17.25" customHeight="1" spans="1:1">
      <c r="A42" s="25" t="s">
        <v>57</v>
      </c>
    </row>
    <row r="43" ht="17.25" customHeight="1" spans="1:1">
      <c r="A43" s="25" t="s">
        <v>58</v>
      </c>
    </row>
    <row r="44" ht="17.25" customHeight="1" spans="1:1">
      <c r="A44" s="25" t="s">
        <v>59</v>
      </c>
    </row>
    <row r="45" ht="17.25" customHeight="1" spans="1:1">
      <c r="A45" s="25" t="s">
        <v>60</v>
      </c>
    </row>
    <row r="46" ht="16.5" customHeight="1" spans="1:1">
      <c r="A46" t="s">
        <v>61</v>
      </c>
    </row>
    <row r="47" ht="14.25" customHeight="1" spans="1:1">
      <c r="A47" s="3" t="s">
        <v>62</v>
      </c>
    </row>
  </sheetData>
  <mergeCells count="9">
    <mergeCell ref="D25:F25"/>
    <mergeCell ref="D26:F26"/>
    <mergeCell ref="D27:F27"/>
    <mergeCell ref="A28:G28"/>
    <mergeCell ref="C29:D29"/>
    <mergeCell ref="C30:D30"/>
    <mergeCell ref="C31:D31"/>
    <mergeCell ref="C32:D32"/>
    <mergeCell ref="C33:D3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2018-08-07T07:21:00Z</dcterms:created>
  <dcterms:modified xsi:type="dcterms:W3CDTF">2018-08-07T07:29:59Z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