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828" firstSheet="6" activeTab="18"/>
  </bookViews>
  <sheets>
    <sheet name="Balance Update 24.07.17" sheetId="34" r:id="rId1"/>
    <sheet name="July" sheetId="18" r:id="rId2"/>
    <sheet name="Aug" sheetId="35" r:id="rId3"/>
    <sheet name="Sep" sheetId="36" r:id="rId4"/>
    <sheet name="Oct" sheetId="37" r:id="rId5"/>
    <sheet name="09 Oct - 31 Oct 2017" sheetId="38" r:id="rId6"/>
    <sheet name="13 Dec 17  - 05 Jan 18" sheetId="39" r:id="rId7"/>
    <sheet name="06 Jan - 23 Jan 18" sheetId="40" r:id="rId8"/>
    <sheet name="21 Jan - 05 Feb 18" sheetId="41" r:id="rId9"/>
    <sheet name="春节包房" sheetId="42" r:id="rId10"/>
    <sheet name="06 - 21 Feb 18 " sheetId="43" r:id="rId11"/>
    <sheet name="21 Feb - 07 Mar 18" sheetId="44" r:id="rId12"/>
    <sheet name="3.22" sheetId="45" r:id="rId13"/>
    <sheet name="4" sheetId="46" r:id="rId14"/>
    <sheet name="5.8" sheetId="48" r:id="rId15"/>
    <sheet name="5.31" sheetId="49" r:id="rId16"/>
    <sheet name="6.14" sheetId="50" r:id="rId17"/>
    <sheet name="7.4" sheetId="51" r:id="rId18"/>
    <sheet name="8.23" sheetId="52" r:id="rId19"/>
  </sheets>
  <externalReferences>
    <externalReference r:id="rId20"/>
  </externalReferences>
  <definedNames>
    <definedName name="_xlnm._FilterDatabase" localSheetId="2" hidden="1">Aug!$A$8:$H$69</definedName>
    <definedName name="_xlnm.Print_Titles" localSheetId="1">July!$1:$8</definedName>
  </definedNames>
  <calcPr calcId="144525" concurrentCalc="0"/>
</workbook>
</file>

<file path=xl/sharedStrings.xml><?xml version="1.0" encoding="utf-8"?>
<sst xmlns="http://schemas.openxmlformats.org/spreadsheetml/2006/main" count="1077">
  <si>
    <t xml:space="preserve">                          BALANCE  UPDATE 31.10.2017</t>
  </si>
  <si>
    <t>Total Balance</t>
  </si>
  <si>
    <t>Deposit</t>
  </si>
  <si>
    <t>Invoice on 01-23 Jul 17</t>
  </si>
  <si>
    <t>Invoice on 24 Jul - 22 Aug 17</t>
  </si>
  <si>
    <t>Invoice on 25 Aug - 15 Sep 17</t>
  </si>
  <si>
    <t>Invoice on 16 Sep - 08 Oct 17</t>
  </si>
  <si>
    <t>Invoice on 09 Oct - 31 Oct 17</t>
  </si>
  <si>
    <t xml:space="preserve"> </t>
  </si>
  <si>
    <t>留春节包房</t>
  </si>
  <si>
    <t>Invoice on 14 - 20 Feb 18</t>
  </si>
  <si>
    <t xml:space="preserve">                          Balance as at 05 January 2018</t>
  </si>
  <si>
    <t>Invoice on 13 Dec 17- 05 Jan 18</t>
  </si>
  <si>
    <t xml:space="preserve">                          Balance as at 23 January 2018</t>
  </si>
  <si>
    <t>Invoice 06 - 23 Jan 2018</t>
  </si>
  <si>
    <t>Invoice 21 Jan - 05 Feb 2018</t>
  </si>
  <si>
    <t>Invoice 06 - 21 Feb 2018</t>
  </si>
  <si>
    <t>Invoice 21 Feb - 07 Mar 2018</t>
  </si>
  <si>
    <t>Invoice 20 Mar - 04 Apr 2018</t>
  </si>
  <si>
    <t>Summary of invoices on July 2017</t>
  </si>
  <si>
    <t xml:space="preserve">Supplier Name* </t>
  </si>
  <si>
    <t>SILAVADEE POOL SPA RESORT</t>
  </si>
  <si>
    <t>Supplier Address*</t>
  </si>
  <si>
    <t>208/66 Moo 4 Maret
Lamai Beach, Koh Samui</t>
  </si>
  <si>
    <t>Invoice Amounts</t>
  </si>
  <si>
    <t>Category:</t>
  </si>
  <si>
    <t>Guest/Tour Name*</t>
  </si>
  <si>
    <t>Arrival date* (dd/mm/yyyy)</t>
  </si>
  <si>
    <t>Nights</t>
  </si>
  <si>
    <t>No. of Rooms</t>
  </si>
  <si>
    <t>Accommodation Total*</t>
  </si>
  <si>
    <t>Total Gross*</t>
  </si>
  <si>
    <t xml:space="preserve">  Reference*</t>
  </si>
  <si>
    <t>DLX</t>
  </si>
  <si>
    <t>Pan Junjun</t>
  </si>
  <si>
    <t>PVP</t>
  </si>
  <si>
    <t>Zijing Meng</t>
  </si>
  <si>
    <t>JDO</t>
  </si>
  <si>
    <t>Ma Chao</t>
  </si>
  <si>
    <t>Niu Jianhui</t>
  </si>
  <si>
    <t>PVT</t>
  </si>
  <si>
    <t>Lu Jingfang</t>
  </si>
  <si>
    <t>Dong Xiaoling</t>
  </si>
  <si>
    <t>Gong Minglong</t>
  </si>
  <si>
    <t>Zhang Jiayang</t>
  </si>
  <si>
    <t>Pang Jian</t>
  </si>
  <si>
    <t>MA Yuzhe</t>
  </si>
  <si>
    <t>He Chunyan</t>
  </si>
  <si>
    <t>Li Chen</t>
  </si>
  <si>
    <t>JDL</t>
  </si>
  <si>
    <t>Zhang Ying</t>
  </si>
  <si>
    <t>Tan Xing</t>
  </si>
  <si>
    <t>Zhang Jie</t>
  </si>
  <si>
    <t>Shu Yao</t>
  </si>
  <si>
    <t>Li Zhen</t>
  </si>
  <si>
    <t>Jin Sirui</t>
  </si>
  <si>
    <t>Ying Yu</t>
  </si>
  <si>
    <t>Wu Fei</t>
  </si>
  <si>
    <t>Tang Wei</t>
  </si>
  <si>
    <t>Chan Kwok Wai</t>
  </si>
  <si>
    <t>PVA</t>
  </si>
  <si>
    <t>Zhou Huajia</t>
  </si>
  <si>
    <t>Chow Man</t>
  </si>
  <si>
    <t>Jin Bin</t>
  </si>
  <si>
    <t>Chen Yanling</t>
  </si>
  <si>
    <t>Xia Yong</t>
  </si>
  <si>
    <t>Du Yang</t>
  </si>
  <si>
    <t>Zhou Huiping</t>
  </si>
  <si>
    <t>Li Ying</t>
  </si>
  <si>
    <t>Zhou Weihua</t>
  </si>
  <si>
    <t>Yu Hong</t>
  </si>
  <si>
    <t>Liu Xinyue</t>
  </si>
  <si>
    <t>Liu Yuxi</t>
  </si>
  <si>
    <t>Liu Xuebo</t>
  </si>
  <si>
    <t>Wu Wangchao</t>
  </si>
  <si>
    <t>Lin Wen</t>
  </si>
  <si>
    <t>Ting Lenka</t>
  </si>
  <si>
    <t>Yang Jie</t>
  </si>
  <si>
    <t>Yu Hao/Yang Miaoshu</t>
  </si>
  <si>
    <t>Zhenghao Yang</t>
  </si>
  <si>
    <t>Wu Changhui</t>
  </si>
  <si>
    <t>Luo Shuang</t>
  </si>
  <si>
    <t>Li Lianxin</t>
  </si>
  <si>
    <t>Xu Xin</t>
  </si>
  <si>
    <t>Sun Yuhui</t>
  </si>
  <si>
    <t>Zhu Yaoheng</t>
  </si>
  <si>
    <t>Zou Ying</t>
  </si>
  <si>
    <t>Total Outstanding</t>
  </si>
  <si>
    <t>transfer on 02Jun</t>
  </si>
  <si>
    <t>Balance</t>
  </si>
  <si>
    <t>P170726165130489</t>
  </si>
  <si>
    <t>Summary of invoices on 24 July - 22 August 2017</t>
  </si>
  <si>
    <t>Zhang Yan</t>
  </si>
  <si>
    <t>Wang Shiqing</t>
  </si>
  <si>
    <t>Huang Na</t>
  </si>
  <si>
    <t>Zhang Yuwei</t>
  </si>
  <si>
    <t>Zhang Lin</t>
  </si>
  <si>
    <t>Tan Jiatao</t>
  </si>
  <si>
    <t>Huang Xin</t>
  </si>
  <si>
    <t>Yang Xue</t>
  </si>
  <si>
    <t>Yang Xili</t>
  </si>
  <si>
    <t>Ye Yun</t>
  </si>
  <si>
    <t>Zeng Zhen</t>
  </si>
  <si>
    <t>Wang Peng</t>
  </si>
  <si>
    <t>Chen Na</t>
  </si>
  <si>
    <t>Cai Lamei</t>
  </si>
  <si>
    <t>Lai Yanfeng</t>
  </si>
  <si>
    <t>Zang Dan</t>
  </si>
  <si>
    <t>Huang Ling</t>
  </si>
  <si>
    <t>Chen Le</t>
  </si>
  <si>
    <t>Huang Wei</t>
  </si>
  <si>
    <t>Luo Xia</t>
  </si>
  <si>
    <t>Liang Yimei</t>
  </si>
  <si>
    <t>Xu Jun</t>
  </si>
  <si>
    <t>Zhang Xu</t>
  </si>
  <si>
    <t>Zhang Songying</t>
  </si>
  <si>
    <t>Shi Wenjing</t>
  </si>
  <si>
    <t>Shen Jing</t>
  </si>
  <si>
    <t>包房款</t>
  </si>
  <si>
    <t>P170822151159489</t>
  </si>
  <si>
    <t>预付款</t>
  </si>
  <si>
    <t>P170822151022489</t>
  </si>
  <si>
    <t>,1199511</t>
  </si>
  <si>
    <t>,1199871</t>
  </si>
  <si>
    <t>,1194528</t>
  </si>
  <si>
    <t>,1194524</t>
  </si>
  <si>
    <t>,1196887</t>
  </si>
  <si>
    <t>,1198957</t>
  </si>
  <si>
    <t>,1187907</t>
  </si>
  <si>
    <t>,1190690</t>
  </si>
  <si>
    <t>,1190701</t>
  </si>
  <si>
    <t>,1198576</t>
  </si>
  <si>
    <t>,1196863</t>
  </si>
  <si>
    <t>,1198373</t>
  </si>
  <si>
    <t>,1205961</t>
  </si>
  <si>
    <t>,1195820</t>
  </si>
  <si>
    <t>Summary of invoices on 25 Aug - 15 Sep 2017</t>
  </si>
  <si>
    <t xml:space="preserve">Li Yongqin </t>
  </si>
  <si>
    <t>Zhou Chong</t>
  </si>
  <si>
    <t>Mengwei Xu</t>
  </si>
  <si>
    <t>Tao Li</t>
  </si>
  <si>
    <t>Zhu Jiakai</t>
  </si>
  <si>
    <t>Chen Jie</t>
  </si>
  <si>
    <t>Zeng Lifan</t>
  </si>
  <si>
    <t>Yang Huan</t>
  </si>
  <si>
    <t>Ge Qian</t>
  </si>
  <si>
    <t>Jin Yang</t>
  </si>
  <si>
    <t>Duan Dengyue</t>
  </si>
  <si>
    <t>Bo Ding</t>
  </si>
  <si>
    <t>Li Lihua</t>
  </si>
  <si>
    <t>Zhang Liuying</t>
  </si>
  <si>
    <t>Yao Mei</t>
  </si>
  <si>
    <t>Liu Wei</t>
  </si>
  <si>
    <t>Cai Wei</t>
  </si>
  <si>
    <t>Li Guanhua</t>
  </si>
  <si>
    <t>Liang Xinyu</t>
  </si>
  <si>
    <t>Zheng Qianyu</t>
  </si>
  <si>
    <t>Zhang Yao</t>
  </si>
  <si>
    <t>Hou Liwei</t>
  </si>
  <si>
    <t>No Show</t>
  </si>
  <si>
    <t>Liang Weipei</t>
  </si>
  <si>
    <t>Wu Mengjun</t>
  </si>
  <si>
    <t>Zhang Jingyan</t>
  </si>
  <si>
    <t>Wei Ran</t>
  </si>
  <si>
    <t>Li Ye</t>
  </si>
  <si>
    <t>P170918171819489</t>
  </si>
  <si>
    <t>Summary of invoices on 16 Sep - 08 Oct 2017</t>
  </si>
  <si>
    <t>Jia Jichao</t>
  </si>
  <si>
    <t>Shen Aili</t>
  </si>
  <si>
    <t>Zheng Xiayan</t>
  </si>
  <si>
    <t>Cao Danyi</t>
  </si>
  <si>
    <t>Jiang Tao</t>
  </si>
  <si>
    <t>Weiliang Lu</t>
  </si>
  <si>
    <t>Nan Mengmiao</t>
  </si>
  <si>
    <t>Tan Chendi</t>
  </si>
  <si>
    <t>Tang Cong</t>
  </si>
  <si>
    <t>Zhou Jian</t>
  </si>
  <si>
    <t>Li Libo</t>
  </si>
  <si>
    <t>Ji Jinglan</t>
  </si>
  <si>
    <t>Shen Bei</t>
  </si>
  <si>
    <t>Han Xu</t>
  </si>
  <si>
    <t>Ning Cundong</t>
  </si>
  <si>
    <t>Jiang Guojun</t>
  </si>
  <si>
    <t>Qian Qianwei</t>
  </si>
  <si>
    <t>Wang Yupei</t>
  </si>
  <si>
    <t>Peng Xiaolei</t>
  </si>
  <si>
    <t>Deng Xiaofei</t>
  </si>
  <si>
    <t>Xie Qi</t>
  </si>
  <si>
    <t>Xu Fei</t>
  </si>
  <si>
    <t>Zhu Junjun</t>
  </si>
  <si>
    <t>Song Kunting</t>
  </si>
  <si>
    <t>Han Peng</t>
  </si>
  <si>
    <t>Yang Hong</t>
  </si>
  <si>
    <t>Zhang Youjun</t>
  </si>
  <si>
    <t>Yang Yuanmei</t>
  </si>
  <si>
    <t>Chen Yi</t>
  </si>
  <si>
    <t>Liu Xueyao</t>
  </si>
  <si>
    <t>Lu Hui</t>
  </si>
  <si>
    <t>Song Zhiyong</t>
  </si>
  <si>
    <t>Gao Qiao</t>
  </si>
  <si>
    <t>Cai Wenyu</t>
  </si>
  <si>
    <t>Wang Fagen</t>
  </si>
  <si>
    <t>Guo Chaoling</t>
  </si>
  <si>
    <t>Wang Bing</t>
  </si>
  <si>
    <t>Wang Weiwu</t>
  </si>
  <si>
    <t>Xu Shucheng</t>
  </si>
  <si>
    <t>Junyu Lu</t>
  </si>
  <si>
    <t>Ma Xiaomeng</t>
  </si>
  <si>
    <t>Wang Zhigang</t>
  </si>
  <si>
    <t>Cheng Leiguang</t>
  </si>
  <si>
    <t>Li Hongxi</t>
  </si>
  <si>
    <t>Zhang Xueting</t>
  </si>
  <si>
    <t>Yao Yu</t>
  </si>
  <si>
    <t>Chen Li</t>
  </si>
  <si>
    <t>Huo Lifeng</t>
  </si>
  <si>
    <t>Zhang Hong</t>
  </si>
  <si>
    <t>Du Runbo</t>
  </si>
  <si>
    <t>Song Honghao</t>
  </si>
  <si>
    <t>Li Jing</t>
  </si>
  <si>
    <t>Yang Yaxuan</t>
  </si>
  <si>
    <t>Huang Zhengzheng</t>
  </si>
  <si>
    <t>Wang Ruiquan</t>
  </si>
  <si>
    <t>Long Mei</t>
  </si>
  <si>
    <t>P171009180620489</t>
  </si>
  <si>
    <t>Summary of invoices on 09 Oct - XX Oct 2017</t>
  </si>
  <si>
    <t>Liu Aixin</t>
  </si>
  <si>
    <t>1222490</t>
  </si>
  <si>
    <t>1230168</t>
  </si>
  <si>
    <t>Chen Weihong</t>
  </si>
  <si>
    <t>1225232</t>
  </si>
  <si>
    <t>Wang Shung</t>
  </si>
  <si>
    <t>1233612</t>
  </si>
  <si>
    <t>Ye Guanging</t>
  </si>
  <si>
    <t>1207275</t>
  </si>
  <si>
    <t>Gao Fangyuan</t>
  </si>
  <si>
    <t>1208057</t>
  </si>
  <si>
    <t>Luo Junji</t>
  </si>
  <si>
    <t>1228043</t>
  </si>
  <si>
    <t>SPV</t>
  </si>
  <si>
    <t>Wang Jiatao</t>
  </si>
  <si>
    <t>1223529</t>
  </si>
  <si>
    <t>Jiang Xiao</t>
  </si>
  <si>
    <t>1202078</t>
  </si>
  <si>
    <t>P171212114339489</t>
  </si>
  <si>
    <t>,1222490</t>
  </si>
  <si>
    <t>,1230168</t>
  </si>
  <si>
    <t>,1225232</t>
  </si>
  <si>
    <t>,1233612</t>
  </si>
  <si>
    <t>,1207275</t>
  </si>
  <si>
    <t>,1208057</t>
  </si>
  <si>
    <t>,1228043</t>
  </si>
  <si>
    <t>,1223529</t>
  </si>
  <si>
    <t>,1202078</t>
  </si>
  <si>
    <t>Summary of invoices on 13 Dec 17  - 05 Jan 2018</t>
  </si>
  <si>
    <t xml:space="preserve">Cao Yu </t>
  </si>
  <si>
    <t>1241683</t>
  </si>
  <si>
    <t>Yan Wenxuan</t>
  </si>
  <si>
    <t>1244484</t>
  </si>
  <si>
    <t>Gao Mengqing</t>
  </si>
  <si>
    <t>1243524</t>
  </si>
  <si>
    <t>Zuo Qi</t>
  </si>
  <si>
    <t>1244767</t>
  </si>
  <si>
    <t>Liu Shun</t>
  </si>
  <si>
    <t>1241730</t>
  </si>
  <si>
    <t>Wang Jie</t>
  </si>
  <si>
    <t>1238036</t>
  </si>
  <si>
    <t>Yu Muyi</t>
  </si>
  <si>
    <t>1237796</t>
  </si>
  <si>
    <t>Jiang Yishu</t>
  </si>
  <si>
    <t>1242768</t>
  </si>
  <si>
    <t>Chen Huan</t>
  </si>
  <si>
    <t>1243383</t>
  </si>
  <si>
    <t>Wang Hongyu</t>
  </si>
  <si>
    <t>1239670</t>
  </si>
  <si>
    <t>Ying Yanping</t>
  </si>
  <si>
    <t>1251510</t>
  </si>
  <si>
    <t>Lei Yin</t>
  </si>
  <si>
    <t>1244145</t>
  </si>
  <si>
    <t>Huang Xiaojing</t>
  </si>
  <si>
    <t>1254755</t>
  </si>
  <si>
    <t>Lin Wei</t>
  </si>
  <si>
    <t>1255051</t>
  </si>
  <si>
    <t>Wang Lan</t>
  </si>
  <si>
    <t>1255604</t>
  </si>
  <si>
    <t>Hu Fengming</t>
  </si>
  <si>
    <t>1234809</t>
  </si>
  <si>
    <t>PVO</t>
  </si>
  <si>
    <t>Wang Tianfu</t>
  </si>
  <si>
    <t>1253385</t>
  </si>
  <si>
    <t>Li Long</t>
  </si>
  <si>
    <t>1253044</t>
  </si>
  <si>
    <t>Xu Han</t>
  </si>
  <si>
    <t>1258434</t>
  </si>
  <si>
    <t>Huang Ribao</t>
  </si>
  <si>
    <t>1255759</t>
  </si>
  <si>
    <t>Pu Zhenxing</t>
  </si>
  <si>
    <t>1255758</t>
  </si>
  <si>
    <t>Han Tianchi</t>
  </si>
  <si>
    <t>1256205</t>
  </si>
  <si>
    <t>Zhai Xiaoqiong</t>
  </si>
  <si>
    <t>1257074</t>
  </si>
  <si>
    <t>Liu Ruofei</t>
  </si>
  <si>
    <t>1258124</t>
  </si>
  <si>
    <t>Li Yuehua</t>
  </si>
  <si>
    <t>1255624</t>
  </si>
  <si>
    <t>Holger Holger</t>
  </si>
  <si>
    <t>1258198</t>
  </si>
  <si>
    <t>Yao Songjie</t>
  </si>
  <si>
    <t>1259859</t>
  </si>
  <si>
    <t>Li Jingyi</t>
  </si>
  <si>
    <t>1256011</t>
  </si>
  <si>
    <t>P180123172717489</t>
  </si>
  <si>
    <t>Summary of invoices on 06 - 23 Jan 2018</t>
  </si>
  <si>
    <t>Hu Qi</t>
  </si>
  <si>
    <t>Shen Yujiao</t>
  </si>
  <si>
    <t>He Qiu</t>
  </si>
  <si>
    <t>Zhu Qian</t>
  </si>
  <si>
    <t>Tao Xuru</t>
  </si>
  <si>
    <t>Wu Yuetian</t>
  </si>
  <si>
    <t>Huang Dezhi</t>
  </si>
  <si>
    <t>Shen Yihang</t>
  </si>
  <si>
    <t>Liang Weilin</t>
  </si>
  <si>
    <t>Sun Mengchao</t>
  </si>
  <si>
    <t>Xia Shiyu</t>
  </si>
  <si>
    <t>Shang Jiayi</t>
  </si>
  <si>
    <t>Jin Sijing</t>
  </si>
  <si>
    <t>Zhang Ruihua</t>
  </si>
  <si>
    <t>Zhu Yuhui</t>
  </si>
  <si>
    <t>Wang Kaitong</t>
  </si>
  <si>
    <t>Wang Wenhan</t>
  </si>
  <si>
    <t>Hu Yan</t>
  </si>
  <si>
    <t>Xiao Feng</t>
  </si>
  <si>
    <t>Yu Yihui</t>
  </si>
  <si>
    <t>Guo Xin</t>
  </si>
  <si>
    <t>Shi Wenting</t>
  </si>
  <si>
    <t>Zhuang Yan</t>
  </si>
  <si>
    <t>Lu Yijia</t>
  </si>
  <si>
    <t>Lin Xiaohong</t>
  </si>
  <si>
    <t>Lian Fan</t>
  </si>
  <si>
    <t>Zhou Ting</t>
  </si>
  <si>
    <t>Guo Jing</t>
  </si>
  <si>
    <t>Zhao Hong</t>
  </si>
  <si>
    <t>Chan Chun</t>
  </si>
  <si>
    <t>Sun Xiaoli</t>
  </si>
  <si>
    <t>Wang Zhiying</t>
  </si>
  <si>
    <t>Wu Yan</t>
  </si>
  <si>
    <t>He Jiachen</t>
  </si>
  <si>
    <t>Zhao Qiqi</t>
  </si>
  <si>
    <t>Huang Lu</t>
  </si>
  <si>
    <t>Zhu Yifan</t>
  </si>
  <si>
    <t>Shi Tunsen</t>
  </si>
  <si>
    <t>Gou Tingpei</t>
  </si>
  <si>
    <t>Xie Xiaoling</t>
  </si>
  <si>
    <t>Yi yingzhe</t>
  </si>
  <si>
    <t>Tingpei Gou</t>
  </si>
  <si>
    <t>Cai Yibo</t>
  </si>
  <si>
    <t>Zhang Zhijun</t>
  </si>
  <si>
    <t>Xia Biru</t>
  </si>
  <si>
    <t>Li Xin</t>
  </si>
  <si>
    <t>Li Rui</t>
  </si>
  <si>
    <t>Luo Qingpeng</t>
  </si>
  <si>
    <t>Chen Jianwei</t>
  </si>
  <si>
    <t>Zhang Di</t>
  </si>
  <si>
    <t>Xia Kai</t>
  </si>
  <si>
    <t>P180207162759489</t>
  </si>
  <si>
    <t>P180125160912489</t>
  </si>
  <si>
    <t>Summary of invoices on 21 Jan - 05 Feb 2018</t>
  </si>
  <si>
    <t>Wang Yi</t>
  </si>
  <si>
    <t>1263032</t>
  </si>
  <si>
    <t>Xun Lei</t>
  </si>
  <si>
    <t>1264230</t>
  </si>
  <si>
    <t>Chen Tian</t>
  </si>
  <si>
    <t>1259833</t>
  </si>
  <si>
    <t>Liu Xiaohan</t>
  </si>
  <si>
    <t>1256715</t>
  </si>
  <si>
    <t>Chen Xiaoqin</t>
  </si>
  <si>
    <t>1263649</t>
  </si>
  <si>
    <t>Zhang Zxiaoyun</t>
  </si>
  <si>
    <t>1257372</t>
  </si>
  <si>
    <t>1254265</t>
  </si>
  <si>
    <t>Wo Tungkeung</t>
  </si>
  <si>
    <t>1260767</t>
  </si>
  <si>
    <t>1264404</t>
  </si>
  <si>
    <t>Yu Qing</t>
  </si>
  <si>
    <t>1267456</t>
  </si>
  <si>
    <t>Li Mo</t>
  </si>
  <si>
    <t>1255345</t>
  </si>
  <si>
    <t>Huang Xiaoqing</t>
  </si>
  <si>
    <t>1255270</t>
  </si>
  <si>
    <t>1258048</t>
  </si>
  <si>
    <t>Pan Lili</t>
  </si>
  <si>
    <t>1258708</t>
  </si>
  <si>
    <t>Xie Juan</t>
  </si>
  <si>
    <t>1244303</t>
  </si>
  <si>
    <t>Liang Xingmei</t>
  </si>
  <si>
    <t>1242577</t>
  </si>
  <si>
    <t>Wang Zhou</t>
  </si>
  <si>
    <t>1264589</t>
  </si>
  <si>
    <t>Huang Baiming</t>
  </si>
  <si>
    <t>1254382</t>
  </si>
  <si>
    <t>Ma Mimi</t>
  </si>
  <si>
    <t>1249229</t>
  </si>
  <si>
    <t>Jiang Liang</t>
  </si>
  <si>
    <t>1256974</t>
  </si>
  <si>
    <t>Xu Lu</t>
  </si>
  <si>
    <t>1264345</t>
  </si>
  <si>
    <t>Xu Fang</t>
  </si>
  <si>
    <t>1258979</t>
  </si>
  <si>
    <t>Huang Li</t>
  </si>
  <si>
    <t>1257158</t>
  </si>
  <si>
    <t>Wang Shihanemily</t>
  </si>
  <si>
    <t>1242833</t>
  </si>
  <si>
    <t>Feng Guoxun</t>
  </si>
  <si>
    <t>1251132</t>
  </si>
  <si>
    <t>1244921</t>
  </si>
  <si>
    <t>Zhao Duokai</t>
  </si>
  <si>
    <t>1258982</t>
  </si>
  <si>
    <t>Li Rong</t>
  </si>
  <si>
    <t>1252846</t>
  </si>
  <si>
    <t>Li Fuchen</t>
  </si>
  <si>
    <t>1271892</t>
  </si>
  <si>
    <t>Dun Xinyi</t>
  </si>
  <si>
    <t>1252763</t>
  </si>
  <si>
    <t>Zheng Shujie</t>
  </si>
  <si>
    <t>1257732</t>
  </si>
  <si>
    <t>Liu Min</t>
  </si>
  <si>
    <t>1272148</t>
  </si>
  <si>
    <t>Tian He</t>
  </si>
  <si>
    <t>1258334</t>
  </si>
  <si>
    <t>Lyu Feiji</t>
  </si>
  <si>
    <t>1254355</t>
  </si>
  <si>
    <t>Shen Yu</t>
  </si>
  <si>
    <t>1256478</t>
  </si>
  <si>
    <t>Jiang Xiaojun</t>
  </si>
  <si>
    <t>1258389</t>
  </si>
  <si>
    <t>Hua Yujia</t>
  </si>
  <si>
    <t>1269480</t>
  </si>
  <si>
    <t>Cong Cui</t>
  </si>
  <si>
    <t>1245328</t>
  </si>
  <si>
    <t>Zhu Xiao</t>
  </si>
  <si>
    <t>1252565</t>
  </si>
  <si>
    <t>Qu Weiwei</t>
  </si>
  <si>
    <t>1246122</t>
  </si>
  <si>
    <t>1257577</t>
  </si>
  <si>
    <t>Deng wenjie</t>
  </si>
  <si>
    <t>1254523</t>
  </si>
  <si>
    <t>Zhao Xin</t>
  </si>
  <si>
    <t>1259614</t>
  </si>
  <si>
    <t>Yang Yanyan</t>
  </si>
  <si>
    <t>1252536</t>
  </si>
  <si>
    <t>Cheng Qiuli</t>
  </si>
  <si>
    <t>1255905</t>
  </si>
  <si>
    <t>Huang Yanbin</t>
  </si>
  <si>
    <t>1256805</t>
  </si>
  <si>
    <t>Hou Feng</t>
  </si>
  <si>
    <t>1255755</t>
  </si>
  <si>
    <t>1256477</t>
  </si>
  <si>
    <t>1258391</t>
  </si>
  <si>
    <t>Du Dawei</t>
  </si>
  <si>
    <t>1258582</t>
  </si>
  <si>
    <t>P180207163604489</t>
  </si>
  <si>
    <t>Summary of invoices on 14 -20 Feb  2018</t>
  </si>
  <si>
    <t>Yang Liu</t>
  </si>
  <si>
    <t>1261154</t>
  </si>
  <si>
    <t>，1261154</t>
  </si>
  <si>
    <t>Chen Jian</t>
  </si>
  <si>
    <t>1260720</t>
  </si>
  <si>
    <t>，1260720</t>
  </si>
  <si>
    <t>Han Guojian</t>
  </si>
  <si>
    <t>1229162</t>
  </si>
  <si>
    <t>，1229162</t>
  </si>
  <si>
    <t>Hou Li</t>
  </si>
  <si>
    <t>1264326</t>
  </si>
  <si>
    <t>，1264326</t>
  </si>
  <si>
    <t>Lin Hanzi</t>
  </si>
  <si>
    <t>1262279</t>
  </si>
  <si>
    <t>，1262279</t>
  </si>
  <si>
    <t>Zhang Liebing</t>
  </si>
  <si>
    <t>1244301</t>
  </si>
  <si>
    <t>，1244301</t>
  </si>
  <si>
    <t>Shi Yulei</t>
  </si>
  <si>
    <t>1261164</t>
  </si>
  <si>
    <t>，1261164</t>
  </si>
  <si>
    <t>Fu Yang</t>
  </si>
  <si>
    <t>1268532</t>
  </si>
  <si>
    <t>，1268532</t>
  </si>
  <si>
    <t>Ma Shuai</t>
  </si>
  <si>
    <t>1264154</t>
  </si>
  <si>
    <t>，1264154</t>
  </si>
  <si>
    <t>1264538</t>
  </si>
  <si>
    <t>，1264538</t>
  </si>
  <si>
    <t>Yuebao Tao</t>
  </si>
  <si>
    <t>1263279</t>
  </si>
  <si>
    <t>，1263279</t>
  </si>
  <si>
    <t>Huang Ming</t>
  </si>
  <si>
    <t>1253571</t>
  </si>
  <si>
    <t>，1253571</t>
  </si>
  <si>
    <t>Zhang Lei</t>
  </si>
  <si>
    <t>1266379</t>
  </si>
  <si>
    <t>，1266379</t>
  </si>
  <si>
    <t>Dong Huizhong</t>
  </si>
  <si>
    <t>1261917</t>
  </si>
  <si>
    <t>，1261917</t>
  </si>
  <si>
    <t>Tao Tao</t>
  </si>
  <si>
    <t>1263291</t>
  </si>
  <si>
    <t>，1263291</t>
  </si>
  <si>
    <t>Zhang Ping</t>
  </si>
  <si>
    <t>1257607</t>
  </si>
  <si>
    <t>，1257607</t>
  </si>
  <si>
    <t>Zhou Yue</t>
  </si>
  <si>
    <t>1253596</t>
  </si>
  <si>
    <t>，1253596</t>
  </si>
  <si>
    <t>1261919</t>
  </si>
  <si>
    <t>，1261919</t>
  </si>
  <si>
    <t>Tao Xinyi</t>
  </si>
  <si>
    <t>1249417</t>
  </si>
  <si>
    <t>，1249417</t>
  </si>
  <si>
    <t>Wong Chanman</t>
  </si>
  <si>
    <t>1259881</t>
  </si>
  <si>
    <t>，1259881</t>
  </si>
  <si>
    <t>1261989</t>
  </si>
  <si>
    <t>，1261989</t>
  </si>
  <si>
    <t>Zhuang Ruduan</t>
  </si>
  <si>
    <t>1254322</t>
  </si>
  <si>
    <t>，1254322</t>
  </si>
  <si>
    <t>Hu Qiubo</t>
  </si>
  <si>
    <t>1253388</t>
  </si>
  <si>
    <t>，1253388</t>
  </si>
  <si>
    <t>Ma Ye</t>
  </si>
  <si>
    <t>1276008</t>
  </si>
  <si>
    <t>，1276008</t>
  </si>
  <si>
    <t>Wang Caijin</t>
  </si>
  <si>
    <t>1252487</t>
  </si>
  <si>
    <t>，1252487</t>
  </si>
  <si>
    <t>Qu Fanrui</t>
  </si>
  <si>
    <t>1253310</t>
  </si>
  <si>
    <t>，1253310</t>
  </si>
  <si>
    <t>Liu Jun</t>
  </si>
  <si>
    <t>1253332</t>
  </si>
  <si>
    <t>，1253332</t>
  </si>
  <si>
    <t>Zhang Zhe</t>
  </si>
  <si>
    <t>1238364</t>
  </si>
  <si>
    <t>，1238364</t>
  </si>
  <si>
    <t>Zhang Luoying</t>
  </si>
  <si>
    <t>1229233</t>
  </si>
  <si>
    <t>，1229233</t>
  </si>
  <si>
    <t>Weng Xuexian</t>
  </si>
  <si>
    <t>1252189</t>
  </si>
  <si>
    <t>，1252189</t>
  </si>
  <si>
    <t>Xiao Jingcheng</t>
  </si>
  <si>
    <t>1240220</t>
  </si>
  <si>
    <t>，1240220</t>
  </si>
  <si>
    <t>Sun Rong</t>
  </si>
  <si>
    <t>1238375</t>
  </si>
  <si>
    <t>，1238375</t>
  </si>
  <si>
    <t>1251865</t>
  </si>
  <si>
    <t>，1251865</t>
  </si>
  <si>
    <t>Zhang Sen</t>
  </si>
  <si>
    <t>1242810</t>
  </si>
  <si>
    <t>，1242810</t>
  </si>
  <si>
    <t>Mao Xinyue</t>
  </si>
  <si>
    <t>1259467</t>
  </si>
  <si>
    <t>，1259467</t>
  </si>
  <si>
    <t>Yuan Li</t>
  </si>
  <si>
    <t>1242679</t>
  </si>
  <si>
    <t>，1242679</t>
  </si>
  <si>
    <t>Zhang Jiahao</t>
  </si>
  <si>
    <t>1240441</t>
  </si>
  <si>
    <t>，1240441</t>
  </si>
  <si>
    <t>Cheng Cheng</t>
  </si>
  <si>
    <t>1251862</t>
  </si>
  <si>
    <t>，1251862</t>
  </si>
  <si>
    <t>1252486</t>
  </si>
  <si>
    <t>，1252486</t>
  </si>
  <si>
    <t>Yuan Liqun</t>
  </si>
  <si>
    <t>1250892</t>
  </si>
  <si>
    <t>，1250892</t>
  </si>
  <si>
    <t>Gao Yulong</t>
  </si>
  <si>
    <t>1229942</t>
  </si>
  <si>
    <t>，1229942</t>
  </si>
  <si>
    <t>包房</t>
  </si>
  <si>
    <t>P180227112857489</t>
  </si>
  <si>
    <t>订单</t>
  </si>
  <si>
    <t>预付包房</t>
  </si>
  <si>
    <t>补付包房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</si>
  <si>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</si>
  <si>
    <t>补付订单款</t>
  </si>
  <si>
    <t xml:space="preserve"> P180227114001489</t>
  </si>
  <si>
    <t>共补付</t>
  </si>
  <si>
    <t>Summary of invoices on 06 - 20 Feb 2018</t>
  </si>
  <si>
    <t>Huang wei</t>
  </si>
  <si>
    <t>1271258</t>
  </si>
  <si>
    <t>Li Hong</t>
  </si>
  <si>
    <t>1256871</t>
  </si>
  <si>
    <t>Liang Feifei</t>
  </si>
  <si>
    <t>1253001</t>
  </si>
  <si>
    <t>Wang Xiuyun</t>
  </si>
  <si>
    <t>1253000</t>
  </si>
  <si>
    <t>Wang Zhaohui</t>
  </si>
  <si>
    <t>1246399</t>
  </si>
  <si>
    <t>Yang yong</t>
  </si>
  <si>
    <t>1250789</t>
  </si>
  <si>
    <t>Lyu Xiaoqian</t>
  </si>
  <si>
    <t>1248898</t>
  </si>
  <si>
    <t>Huang Kan</t>
  </si>
  <si>
    <t>1248899</t>
  </si>
  <si>
    <t>Shi Junjie</t>
  </si>
  <si>
    <t>1252154</t>
  </si>
  <si>
    <t>Huang Tao</t>
  </si>
  <si>
    <t>1242338</t>
  </si>
  <si>
    <t>Ou Caimei</t>
  </si>
  <si>
    <t>1256591</t>
  </si>
  <si>
    <t>Li Meiqiu</t>
  </si>
  <si>
    <t>1255339</t>
  </si>
  <si>
    <t>He Li</t>
  </si>
  <si>
    <t>1255792</t>
  </si>
  <si>
    <t>He Bixia</t>
  </si>
  <si>
    <t>1255317</t>
  </si>
  <si>
    <t>Xu Lei</t>
  </si>
  <si>
    <t>1258723</t>
  </si>
  <si>
    <t>Shen Xiayong</t>
  </si>
  <si>
    <t>1272486</t>
  </si>
  <si>
    <t>Hu Yanyan</t>
  </si>
  <si>
    <t>1268689</t>
  </si>
  <si>
    <t>Pan Gang</t>
  </si>
  <si>
    <t>1242761</t>
  </si>
  <si>
    <t>Yu Ting</t>
  </si>
  <si>
    <t>1264573</t>
  </si>
  <si>
    <t>Wang Xiayin</t>
  </si>
  <si>
    <t>1240989</t>
  </si>
  <si>
    <t>Liu Yabin</t>
  </si>
  <si>
    <t>1274574</t>
  </si>
  <si>
    <t>Li Hongwei</t>
  </si>
  <si>
    <t>1257689</t>
  </si>
  <si>
    <t>Xia Xiaoci</t>
  </si>
  <si>
    <t>1268636</t>
  </si>
  <si>
    <t>Huang Lulu</t>
  </si>
  <si>
    <t>1268499</t>
  </si>
  <si>
    <t>1257818</t>
  </si>
  <si>
    <t>Yang Suo</t>
  </si>
  <si>
    <t>1254720</t>
  </si>
  <si>
    <t>Wu Xiaodan</t>
  </si>
  <si>
    <t>1245374</t>
  </si>
  <si>
    <t>Xu Sheng</t>
  </si>
  <si>
    <t>1245358</t>
  </si>
  <si>
    <t>Zhu Xuli</t>
  </si>
  <si>
    <t>1231047</t>
  </si>
  <si>
    <t>Lu Yimin</t>
  </si>
  <si>
    <t>1267890</t>
  </si>
  <si>
    <t>Yu Lu</t>
  </si>
  <si>
    <t>1231049</t>
  </si>
  <si>
    <t>Wang Nan</t>
  </si>
  <si>
    <t>1237741</t>
  </si>
  <si>
    <t>Tan Cheng</t>
  </si>
  <si>
    <t>1229128</t>
  </si>
  <si>
    <t>Shi Danqing</t>
  </si>
  <si>
    <t>1229235</t>
  </si>
  <si>
    <t>P180227114500489</t>
  </si>
  <si>
    <t>Summary of invoices on 21 Feb - 07 Mar 2018</t>
  </si>
  <si>
    <t>Cheng cheng</t>
  </si>
  <si>
    <t>Liu Tiantian</t>
  </si>
  <si>
    <t>Wang Qian</t>
  </si>
  <si>
    <t>Lin Xixiang</t>
  </si>
  <si>
    <t>Wang Bin</t>
  </si>
  <si>
    <t>Chen Jiajing</t>
  </si>
  <si>
    <t>Gu Zhilong</t>
  </si>
  <si>
    <t>Huang Yanqing</t>
  </si>
  <si>
    <t>Hu Ping</t>
  </si>
  <si>
    <t>Le Zehui</t>
  </si>
  <si>
    <t>Zhu Liuhua</t>
  </si>
  <si>
    <t>Peng qing</t>
  </si>
  <si>
    <t>Wang Yingying</t>
  </si>
  <si>
    <t>Cao Chengguang</t>
  </si>
  <si>
    <t>Wang Weihe</t>
  </si>
  <si>
    <t>Liu Zihao</t>
  </si>
  <si>
    <t>Liu Chenxing</t>
  </si>
  <si>
    <t>Lu Chuanju</t>
  </si>
  <si>
    <t>Gao Juan</t>
  </si>
  <si>
    <t>Jiang Yishan</t>
  </si>
  <si>
    <t>Wang Shengyang</t>
  </si>
  <si>
    <t>Wang Shuqin</t>
  </si>
  <si>
    <t>Yu Jiaping</t>
  </si>
  <si>
    <t>Hong Wei</t>
  </si>
  <si>
    <t>Jia Min</t>
  </si>
  <si>
    <t>Sun Zhuo</t>
  </si>
  <si>
    <t>Luo Huili</t>
  </si>
  <si>
    <t>Chen Yixin</t>
  </si>
  <si>
    <t>He Wei Liu</t>
  </si>
  <si>
    <t>Xu Cheng</t>
  </si>
  <si>
    <t>MA Yaxin</t>
  </si>
  <si>
    <t>P180313113019489</t>
  </si>
  <si>
    <t>Summary of invoices on 06 - 20 Mar 2018</t>
  </si>
  <si>
    <t>Yao Zheng</t>
  </si>
  <si>
    <t>1273599</t>
  </si>
  <si>
    <t>Li Mingming</t>
  </si>
  <si>
    <t>1273598</t>
  </si>
  <si>
    <t>Cheng Han</t>
  </si>
  <si>
    <t>1270521</t>
  </si>
  <si>
    <t>Jiang Fujun</t>
  </si>
  <si>
    <t>1276225</t>
  </si>
  <si>
    <t>Xu Mengshu</t>
  </si>
  <si>
    <t>1265903</t>
  </si>
  <si>
    <t>酒店邮件说收22275THB,结果少收，先做抵充单。</t>
  </si>
  <si>
    <t>Yang Qianhao</t>
  </si>
  <si>
    <t>1266735</t>
  </si>
  <si>
    <t>Li Xueqiang</t>
  </si>
  <si>
    <t>1271704</t>
  </si>
  <si>
    <t>Lu Huili</t>
  </si>
  <si>
    <t>1271921</t>
  </si>
  <si>
    <t>Wang Peizhou</t>
  </si>
  <si>
    <t>1278016</t>
  </si>
  <si>
    <t>Ou Pengcheng</t>
  </si>
  <si>
    <t>1264173</t>
  </si>
  <si>
    <t>Zhao Xuxin</t>
  </si>
  <si>
    <t>1277790</t>
  </si>
  <si>
    <t>Zhu Xuaowen</t>
  </si>
  <si>
    <t>1270043</t>
  </si>
  <si>
    <t>Huang Kecheng</t>
  </si>
  <si>
    <t>1277136</t>
  </si>
  <si>
    <t>Zhou You</t>
  </si>
  <si>
    <t>1277138</t>
  </si>
  <si>
    <t>1277788</t>
  </si>
  <si>
    <t>He Meidan</t>
  </si>
  <si>
    <t>1272455</t>
  </si>
  <si>
    <t>Liang Dong</t>
  </si>
  <si>
    <t>1275572</t>
  </si>
  <si>
    <t>Rong Ya</t>
  </si>
  <si>
    <t>1274754</t>
  </si>
  <si>
    <t>1278074</t>
  </si>
  <si>
    <t>Wu Sheng</t>
  </si>
  <si>
    <t>1273223</t>
  </si>
  <si>
    <t>Jin Yong</t>
  </si>
  <si>
    <t>1269394</t>
  </si>
  <si>
    <t>Zhang Yujiao</t>
  </si>
  <si>
    <t>1276002</t>
  </si>
  <si>
    <t>Yan Xuan</t>
  </si>
  <si>
    <t>1273188</t>
  </si>
  <si>
    <t>Hu Jieweite</t>
  </si>
  <si>
    <t>1276399</t>
  </si>
  <si>
    <t>Liu Yuan</t>
  </si>
  <si>
    <t>1272293</t>
  </si>
  <si>
    <t>Sheng Yunsi</t>
  </si>
  <si>
    <t>1265454</t>
  </si>
  <si>
    <t>Tang Wenwen</t>
  </si>
  <si>
    <t>1275720</t>
  </si>
  <si>
    <t>Su Mei</t>
  </si>
  <si>
    <t>1274341</t>
  </si>
  <si>
    <t>Chen Siyun</t>
  </si>
  <si>
    <t>1274741</t>
  </si>
  <si>
    <t>1264577</t>
  </si>
  <si>
    <t>Pan Yu</t>
  </si>
  <si>
    <t>1259808</t>
  </si>
  <si>
    <t>Yang Pingwei</t>
  </si>
  <si>
    <t>1275931</t>
  </si>
  <si>
    <t>Sun Huizhe</t>
  </si>
  <si>
    <t>1276150</t>
  </si>
  <si>
    <t>Cao Wenliang</t>
  </si>
  <si>
    <t>1274181</t>
  </si>
  <si>
    <t>Gu Jia</t>
  </si>
  <si>
    <t>1275124</t>
  </si>
  <si>
    <t>Sun Chen</t>
  </si>
  <si>
    <t>1278590</t>
  </si>
  <si>
    <t>Chen Lu</t>
  </si>
  <si>
    <t>1268492</t>
  </si>
  <si>
    <t>1278595</t>
  </si>
  <si>
    <t>Yang Manlin</t>
  </si>
  <si>
    <t>1279317</t>
  </si>
  <si>
    <t>Wang Meng</t>
  </si>
  <si>
    <t>1276277</t>
  </si>
  <si>
    <t>Li sha</t>
  </si>
  <si>
    <t>1278258</t>
  </si>
  <si>
    <t>Xu Xiaoming</t>
  </si>
  <si>
    <t>1274706</t>
  </si>
  <si>
    <t>Wang Fenglan</t>
  </si>
  <si>
    <t>1277987</t>
  </si>
  <si>
    <t>Wu Qian</t>
  </si>
  <si>
    <t>1276911</t>
  </si>
  <si>
    <t>Song Linhui</t>
  </si>
  <si>
    <t>1273630</t>
  </si>
  <si>
    <t>Qin Yuying</t>
  </si>
  <si>
    <t>1273620</t>
  </si>
  <si>
    <t>1277085</t>
  </si>
  <si>
    <t>Li Sha</t>
  </si>
  <si>
    <t>1273629</t>
  </si>
  <si>
    <t>P180322120636489</t>
  </si>
  <si>
    <t>Summary of invoices on 20 Mar - 04 Apr 2018</t>
  </si>
  <si>
    <t>Li Yuan/Tian Lina</t>
  </si>
  <si>
    <t>1256200</t>
  </si>
  <si>
    <t>1279320</t>
  </si>
  <si>
    <t>Meng Ling</t>
  </si>
  <si>
    <t>1266179</t>
  </si>
  <si>
    <t>Yang Ningxi</t>
  </si>
  <si>
    <t>1279637</t>
  </si>
  <si>
    <t>Li Jinqin</t>
  </si>
  <si>
    <t>1279439</t>
  </si>
  <si>
    <t>Gao Hongyi</t>
  </si>
  <si>
    <t>1278733</t>
  </si>
  <si>
    <t>1279636</t>
  </si>
  <si>
    <t>Wang Ruoxuan</t>
  </si>
  <si>
    <t>1278239</t>
  </si>
  <si>
    <t>Cui Haoran</t>
  </si>
  <si>
    <t>1278783</t>
  </si>
  <si>
    <t>He Fei</t>
  </si>
  <si>
    <t>1275214</t>
  </si>
  <si>
    <t>Zhang Yuedan</t>
  </si>
  <si>
    <t>1274738</t>
  </si>
  <si>
    <t>Wang Hao</t>
  </si>
  <si>
    <t>1272301</t>
  </si>
  <si>
    <t>Liu Xia</t>
  </si>
  <si>
    <t>1281324</t>
  </si>
  <si>
    <t>Yin Juchi</t>
  </si>
  <si>
    <t>1257931</t>
  </si>
  <si>
    <t>Wang Xin</t>
  </si>
  <si>
    <t>1278876</t>
  </si>
  <si>
    <t>Zhang Zhiqiang</t>
  </si>
  <si>
    <t>1279140</t>
  </si>
  <si>
    <t>Pu Mengfei</t>
  </si>
  <si>
    <t>1277596</t>
  </si>
  <si>
    <t>Qu Xinchen</t>
  </si>
  <si>
    <t>1274413</t>
  </si>
  <si>
    <t>Lai Aiqin</t>
  </si>
  <si>
    <t>1269686</t>
  </si>
  <si>
    <t>Yip Wailuk</t>
  </si>
  <si>
    <t>1258493</t>
  </si>
  <si>
    <t>Jian Wenhui</t>
  </si>
  <si>
    <t>1276175</t>
  </si>
  <si>
    <t>Sheng Wanggang</t>
  </si>
  <si>
    <t>1262947</t>
  </si>
  <si>
    <t>He Baoyi</t>
  </si>
  <si>
    <t>1277410</t>
  </si>
  <si>
    <t>Liu Kai</t>
  </si>
  <si>
    <t>1277892</t>
  </si>
  <si>
    <t>Fan Xueying</t>
  </si>
  <si>
    <t>1275443</t>
  </si>
  <si>
    <t>Shen Jian</t>
  </si>
  <si>
    <t>1273634</t>
  </si>
  <si>
    <t>Chor Wing</t>
  </si>
  <si>
    <t>1266882</t>
  </si>
  <si>
    <t>P180405184048489</t>
  </si>
  <si>
    <t>Summary of invoices on 03 - 17 Apr 2018</t>
  </si>
  <si>
    <t>Lan Wenhui</t>
  </si>
  <si>
    <t>1263922</t>
  </si>
  <si>
    <t>Gong Juan</t>
  </si>
  <si>
    <t>1272811</t>
  </si>
  <si>
    <t>Zou Li</t>
  </si>
  <si>
    <t>1272807</t>
  </si>
  <si>
    <t>1262351</t>
  </si>
  <si>
    <t>Zhou Chunxia</t>
  </si>
  <si>
    <t>1277704</t>
  </si>
  <si>
    <t>Yinyi Xinyi</t>
  </si>
  <si>
    <t>1272086</t>
  </si>
  <si>
    <t>Ni Lichao</t>
  </si>
  <si>
    <t>1279024</t>
  </si>
  <si>
    <t>Gao Yang</t>
  </si>
  <si>
    <t>1278029</t>
  </si>
  <si>
    <t>Li Yuancheng</t>
  </si>
  <si>
    <t>1278028</t>
  </si>
  <si>
    <t>Yuan Xuyang</t>
  </si>
  <si>
    <t>1281512</t>
  </si>
  <si>
    <t>Su Jian</t>
  </si>
  <si>
    <t>1278232</t>
  </si>
  <si>
    <t>Wu Jiawei</t>
  </si>
  <si>
    <t>1286839</t>
  </si>
  <si>
    <t>Yi Fang</t>
  </si>
  <si>
    <t>1272608</t>
  </si>
  <si>
    <t>Lin Chaoying</t>
  </si>
  <si>
    <t>1281618</t>
  </si>
  <si>
    <t>P180420151548489</t>
  </si>
  <si>
    <t>Summary of invoices on 16 Apr  - 06 May 2018</t>
  </si>
  <si>
    <t>Zheng Zifang</t>
  </si>
  <si>
    <t>1268552</t>
  </si>
  <si>
    <t>Huang Yu</t>
  </si>
  <si>
    <t>1281018</t>
  </si>
  <si>
    <t>Wang Jiabo</t>
  </si>
  <si>
    <t>1284614</t>
  </si>
  <si>
    <t>Zhang Yubo</t>
  </si>
  <si>
    <t>1278544</t>
  </si>
  <si>
    <t>Wang Yue</t>
  </si>
  <si>
    <t>1282800</t>
  </si>
  <si>
    <t>Jin Qiu</t>
  </si>
  <si>
    <t>1277107</t>
  </si>
  <si>
    <t>Zhang Tianyu</t>
  </si>
  <si>
    <t>1277956</t>
  </si>
  <si>
    <t>Zhan Chaowei</t>
  </si>
  <si>
    <t>1289729</t>
  </si>
  <si>
    <t>Lou Yang</t>
  </si>
  <si>
    <t>1278284</t>
  </si>
  <si>
    <t>Ye Yihong</t>
  </si>
  <si>
    <t>1286639</t>
  </si>
  <si>
    <t>Li Yanyan</t>
  </si>
  <si>
    <t>1287041</t>
  </si>
  <si>
    <t>Chen Yiting</t>
  </si>
  <si>
    <t>1278541</t>
  </si>
  <si>
    <t>1278540</t>
  </si>
  <si>
    <t>Li Xiaoying</t>
  </si>
  <si>
    <t>1279363</t>
  </si>
  <si>
    <t>Wang Guangyu</t>
  </si>
  <si>
    <t>1279369</t>
  </si>
  <si>
    <t>Hu Xueer</t>
  </si>
  <si>
    <t>1277591</t>
  </si>
  <si>
    <t>Wang Wei</t>
  </si>
  <si>
    <t>1278668</t>
  </si>
  <si>
    <t>Zhang Xiao</t>
  </si>
  <si>
    <t>1278688</t>
  </si>
  <si>
    <t>Wu Jihong</t>
  </si>
  <si>
    <t>1278448</t>
  </si>
  <si>
    <t>Fu Zilong</t>
  </si>
  <si>
    <t>1281520</t>
  </si>
  <si>
    <t>Liu Jin</t>
  </si>
  <si>
    <t>1281621</t>
  </si>
  <si>
    <t>Zheng Xueying</t>
  </si>
  <si>
    <t>1287823</t>
  </si>
  <si>
    <t>Li Shoujun</t>
  </si>
  <si>
    <t>1293246</t>
  </si>
  <si>
    <t>P180508165920489</t>
  </si>
  <si>
    <t>Summary of invoices on 08 - 27 May 2018</t>
  </si>
  <si>
    <t>Hu Sen</t>
  </si>
  <si>
    <t>1291975</t>
  </si>
  <si>
    <t>Gao Jiaoqi</t>
  </si>
  <si>
    <t>1288542</t>
  </si>
  <si>
    <t>Li Chaonan</t>
  </si>
  <si>
    <t>1295739</t>
  </si>
  <si>
    <t>Pan Qiuyan</t>
  </si>
  <si>
    <t>1274794</t>
  </si>
  <si>
    <t>Goa Fei</t>
  </si>
  <si>
    <t>1275640</t>
  </si>
  <si>
    <t>Tan Jing</t>
  </si>
  <si>
    <t>1294896</t>
  </si>
  <si>
    <t>Xiao Ping</t>
  </si>
  <si>
    <t>1293407</t>
  </si>
  <si>
    <t>An Lulu</t>
  </si>
  <si>
    <t>1299533</t>
  </si>
  <si>
    <t>Yin Qiang</t>
  </si>
  <si>
    <t>1300132</t>
  </si>
  <si>
    <t>Ding Jiajia</t>
  </si>
  <si>
    <t>1287286</t>
  </si>
  <si>
    <t>Lu Jiaquan</t>
  </si>
  <si>
    <t>1279858</t>
  </si>
  <si>
    <t>Yang Wenjun</t>
  </si>
  <si>
    <t>1295849</t>
  </si>
  <si>
    <t>Chenqi Guo</t>
  </si>
  <si>
    <t>1299967</t>
  </si>
  <si>
    <t>Wang Jinsi</t>
  </si>
  <si>
    <t>1299244</t>
  </si>
  <si>
    <t>Meng Yu</t>
  </si>
  <si>
    <t>1290630</t>
  </si>
  <si>
    <t>Li Xiajie</t>
  </si>
  <si>
    <t>1281141</t>
  </si>
  <si>
    <t>Qian Jieting</t>
  </si>
  <si>
    <t>1301557</t>
  </si>
  <si>
    <t>Wang Minjia</t>
  </si>
  <si>
    <t>1298808</t>
  </si>
  <si>
    <t>Tang Fudi</t>
  </si>
  <si>
    <t>1299702</t>
  </si>
  <si>
    <t>Huang Junxian</t>
  </si>
  <si>
    <t>1301002</t>
  </si>
  <si>
    <t>Feng Xun</t>
  </si>
  <si>
    <t>1300833</t>
  </si>
  <si>
    <t>Zheng Yunyun</t>
  </si>
  <si>
    <t>1292313</t>
  </si>
  <si>
    <t>P180531110007489</t>
  </si>
  <si>
    <t>Summary of invoices on 29 May - 06 June 2018</t>
  </si>
  <si>
    <t>Kuailailai Jiangyunqiu</t>
  </si>
  <si>
    <t>1287323</t>
  </si>
  <si>
    <t>Zhao Le</t>
  </si>
  <si>
    <t>1308671</t>
  </si>
  <si>
    <t>Chen Yujie</t>
  </si>
  <si>
    <t>1307771</t>
  </si>
  <si>
    <t>Zhang</t>
  </si>
  <si>
    <t>1307519</t>
  </si>
  <si>
    <t>Xu Chaopin</t>
  </si>
  <si>
    <t>1306719</t>
  </si>
  <si>
    <t>Zhu Shijie</t>
  </si>
  <si>
    <t>1306250</t>
  </si>
  <si>
    <t>Li Haoshi</t>
  </si>
  <si>
    <t>1313643</t>
  </si>
  <si>
    <t>Dai Yuanai</t>
  </si>
  <si>
    <t>1305045</t>
  </si>
  <si>
    <t>Li Wenying</t>
  </si>
  <si>
    <t>1308005</t>
  </si>
  <si>
    <t>Tu Gan</t>
  </si>
  <si>
    <t>1303316</t>
  </si>
  <si>
    <t>Xie Lingzhu</t>
  </si>
  <si>
    <t>1306560</t>
  </si>
  <si>
    <t>Lin Dan</t>
  </si>
  <si>
    <t>1289389</t>
  </si>
  <si>
    <t>Shen Yuan</t>
  </si>
  <si>
    <t>1293003</t>
  </si>
  <si>
    <t>P180614162131489</t>
  </si>
  <si>
    <t>Summary of invoices on 07 June -  02 July  2018</t>
  </si>
  <si>
    <t>Wang Boyang</t>
  </si>
  <si>
    <t>1279880</t>
  </si>
  <si>
    <t>1293007</t>
  </si>
  <si>
    <t>Tang Yiming</t>
  </si>
  <si>
    <t>1296083</t>
  </si>
  <si>
    <t>Ye Li</t>
  </si>
  <si>
    <t>1293134</t>
  </si>
  <si>
    <t>Luo Qimiao</t>
  </si>
  <si>
    <t>1307280</t>
  </si>
  <si>
    <t>Yang Ye</t>
  </si>
  <si>
    <t>1286101</t>
  </si>
  <si>
    <t>Cao Xinyu</t>
  </si>
  <si>
    <t>1286835</t>
  </si>
  <si>
    <t>Yang Xiao</t>
  </si>
  <si>
    <t>1308036</t>
  </si>
  <si>
    <t>Wang Chao</t>
  </si>
  <si>
    <t>1306831</t>
  </si>
  <si>
    <t>Gu Tiansong</t>
  </si>
  <si>
    <t>1304061</t>
  </si>
  <si>
    <t>Chen Libin</t>
  </si>
  <si>
    <t>1290202</t>
  </si>
  <si>
    <t>Li Duan</t>
  </si>
  <si>
    <t>1297052</t>
  </si>
  <si>
    <t>Guoxi Linjia</t>
  </si>
  <si>
    <t>1302905</t>
  </si>
  <si>
    <t>Liu Huiqun</t>
  </si>
  <si>
    <t>1302923</t>
  </si>
  <si>
    <t>Liu Yicun</t>
  </si>
  <si>
    <t>1304556</t>
  </si>
  <si>
    <t>Ai Qing</t>
  </si>
  <si>
    <t>1309980</t>
  </si>
  <si>
    <t>1284259</t>
  </si>
  <si>
    <t>Ma Liangying</t>
  </si>
  <si>
    <t>1321721</t>
  </si>
  <si>
    <t>Yu Yanfei</t>
  </si>
  <si>
    <t>1306080</t>
  </si>
  <si>
    <t>Zhang Wei</t>
  </si>
  <si>
    <t>1320239</t>
  </si>
  <si>
    <t>P180705150559489</t>
  </si>
  <si>
    <t>奖励</t>
  </si>
  <si>
    <t>outstanding</t>
  </si>
  <si>
    <t>Summary of invoices on 02 Jul  - 17 Aug  2018</t>
  </si>
  <si>
    <t>Ji Konghua</t>
  </si>
  <si>
    <t>1302872</t>
  </si>
  <si>
    <t>Liang Ying</t>
  </si>
  <si>
    <t>1318336</t>
  </si>
  <si>
    <t>Li Shuying</t>
  </si>
  <si>
    <t>1315665</t>
  </si>
  <si>
    <t>Li Qi</t>
  </si>
  <si>
    <t>1312228</t>
  </si>
  <si>
    <t>Tseng Hsiao</t>
  </si>
  <si>
    <t>1324223</t>
  </si>
  <si>
    <t>Zhang Shuang</t>
  </si>
  <si>
    <t>1322240</t>
  </si>
  <si>
    <t>Zhu Yizhou</t>
  </si>
  <si>
    <t>1306237</t>
  </si>
  <si>
    <t>Mao Yueqiao</t>
  </si>
  <si>
    <t>1326570</t>
  </si>
  <si>
    <t>Hu Danxia</t>
  </si>
  <si>
    <t>1333088</t>
  </si>
  <si>
    <t>1333085</t>
  </si>
  <si>
    <t>Zeng Jingwen</t>
  </si>
  <si>
    <t>1331851</t>
  </si>
  <si>
    <t>Dai Feng</t>
  </si>
  <si>
    <t>1331629</t>
  </si>
  <si>
    <t>Xue Feng</t>
  </si>
  <si>
    <t>1328307</t>
  </si>
  <si>
    <t>Wang Haihong</t>
  </si>
  <si>
    <t>1344574</t>
  </si>
  <si>
    <t>Lu Airan</t>
  </si>
  <si>
    <t>1331241</t>
  </si>
  <si>
    <t>Zhang Yuqing</t>
  </si>
  <si>
    <t>1331848</t>
  </si>
  <si>
    <t>1331854</t>
  </si>
  <si>
    <t>Cui Jif</t>
  </si>
  <si>
    <t>1329828</t>
  </si>
  <si>
    <t>Meng Xiannan</t>
  </si>
  <si>
    <t>1338359</t>
  </si>
  <si>
    <t>Huang Zhipeng</t>
  </si>
  <si>
    <t>1335388</t>
  </si>
  <si>
    <t>Wang Guiting</t>
  </si>
  <si>
    <t>1336338</t>
  </si>
  <si>
    <t>Mo Yijun</t>
  </si>
  <si>
    <t>1338922</t>
  </si>
  <si>
    <t>Lai Haifeng</t>
  </si>
  <si>
    <t>1345400</t>
  </si>
  <si>
    <t xml:space="preserve"> P180823112051489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</si>
</sst>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1010409]d\ mmm\ yy;@"/>
    <numFmt numFmtId="177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6">
    <font>
      <sz val="1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.25"/>
      <color rgb="FF333333"/>
      <name val="Helvetica"/>
      <charset val="134"/>
    </font>
    <font>
      <b/>
      <sz val="1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.25"/>
      <color rgb="FF0291D4"/>
      <name val="Helvetica"/>
      <charset val="134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.5"/>
      <name val="宋体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Arial"/>
      <charset val="134"/>
    </font>
    <font>
      <sz val="12"/>
      <color rgb="FF000000"/>
      <name val="Arial"/>
      <charset val="134"/>
    </font>
    <font>
      <b/>
      <sz val="12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Arial"/>
      <charset val="134"/>
    </font>
    <font>
      <sz val="10"/>
      <color rgb="FF0291D4"/>
      <name val="Helvetica"/>
      <charset val="134"/>
    </font>
    <font>
      <sz val="20"/>
      <name val="Arial"/>
      <charset val="134"/>
    </font>
    <font>
      <sz val="21"/>
      <name val="Arial"/>
      <charset val="134"/>
    </font>
    <font>
      <sz val="16"/>
      <name val="Arial"/>
      <charset val="134"/>
    </font>
    <font>
      <sz val="12"/>
      <color rgb="FF333333"/>
      <name val="Helvetica"/>
      <charset val="134"/>
    </font>
    <font>
      <sz val="14"/>
      <name val="宋体"/>
      <charset val="134"/>
      <scheme val="minor"/>
    </font>
    <font>
      <sz val="11"/>
      <color indexed="10"/>
      <name val="Calibri"/>
      <charset val="134"/>
    </font>
    <font>
      <b/>
      <sz val="15"/>
      <color indexed="56"/>
      <name val="Calibri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Cambria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1"/>
      <color indexed="52"/>
      <name val="Calibri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/>
    <xf numFmtId="0" fontId="46" fillId="18" borderId="13" applyNumberFormat="0" applyAlignment="0" applyProtection="0"/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/>
    <xf numFmtId="0" fontId="42" fillId="11" borderId="0" applyNumberFormat="0" applyBorder="0" applyAlignment="0" applyProtection="0"/>
    <xf numFmtId="177" fontId="0" fillId="0" borderId="0" applyFont="0" applyFill="0" applyBorder="0" applyAlignment="0" applyProtection="0"/>
    <xf numFmtId="0" fontId="44" fillId="14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7" borderId="11" applyNumberFormat="0" applyFont="0" applyAlignment="0" applyProtection="0"/>
    <xf numFmtId="0" fontId="44" fillId="10" borderId="0" applyNumberFormat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53" fillId="0" borderId="16" applyNumberFormat="0" applyFill="0" applyAlignment="0" applyProtection="0"/>
    <xf numFmtId="0" fontId="44" fillId="23" borderId="0" applyNumberFormat="0" applyBorder="0" applyAlignment="0" applyProtection="0"/>
    <xf numFmtId="0" fontId="41" fillId="0" borderId="17" applyNumberFormat="0" applyFill="0" applyAlignment="0" applyProtection="0"/>
    <xf numFmtId="0" fontId="44" fillId="17" borderId="0" applyNumberFormat="0" applyBorder="0" applyAlignment="0" applyProtection="0"/>
    <xf numFmtId="0" fontId="55" fillId="4" borderId="18" applyNumberFormat="0" applyAlignment="0" applyProtection="0"/>
    <xf numFmtId="0" fontId="47" fillId="4" borderId="13" applyNumberFormat="0" applyAlignment="0" applyProtection="0"/>
    <xf numFmtId="0" fontId="43" fillId="13" borderId="12" applyNumberFormat="0" applyAlignment="0" applyProtection="0"/>
    <xf numFmtId="0" fontId="40" fillId="18" borderId="0" applyNumberFormat="0" applyBorder="0" applyAlignment="0" applyProtection="0"/>
    <xf numFmtId="0" fontId="44" fillId="25" borderId="0" applyNumberFormat="0" applyBorder="0" applyAlignment="0" applyProtection="0"/>
    <xf numFmtId="0" fontId="48" fillId="0" borderId="14" applyNumberFormat="0" applyFill="0" applyAlignment="0" applyProtection="0"/>
    <xf numFmtId="0" fontId="40" fillId="0" borderId="0"/>
    <xf numFmtId="0" fontId="52" fillId="0" borderId="15" applyNumberFormat="0" applyFill="0" applyAlignment="0" applyProtection="0"/>
    <xf numFmtId="0" fontId="54" fillId="21" borderId="0" applyNumberFormat="0" applyBorder="0" applyAlignment="0" applyProtection="0"/>
    <xf numFmtId="0" fontId="45" fillId="16" borderId="0" applyNumberFormat="0" applyBorder="0" applyAlignment="0" applyProtection="0"/>
    <xf numFmtId="0" fontId="40" fillId="20" borderId="0" applyNumberFormat="0" applyBorder="0" applyAlignment="0" applyProtection="0"/>
    <xf numFmtId="0" fontId="44" fillId="27" borderId="0" applyNumberFormat="0" applyBorder="0" applyAlignment="0" applyProtection="0"/>
    <xf numFmtId="0" fontId="40" fillId="19" borderId="0" applyNumberFormat="0" applyBorder="0" applyAlignment="0" applyProtection="0"/>
    <xf numFmtId="0" fontId="40" fillId="12" borderId="0" applyNumberFormat="0" applyBorder="0" applyAlignment="0" applyProtection="0"/>
    <xf numFmtId="0" fontId="40" fillId="11" borderId="0" applyNumberFormat="0" applyBorder="0" applyAlignment="0" applyProtection="0"/>
    <xf numFmtId="0" fontId="40" fillId="10" borderId="0" applyNumberFormat="0" applyBorder="0" applyAlignment="0" applyProtection="0"/>
    <xf numFmtId="0" fontId="44" fillId="26" borderId="0" applyNumberFormat="0" applyBorder="0" applyAlignment="0" applyProtection="0"/>
    <xf numFmtId="0" fontId="44" fillId="17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4" fillId="22" borderId="0" applyNumberFormat="0" applyBorder="0" applyAlignment="0" applyProtection="0"/>
    <xf numFmtId="0" fontId="40" fillId="0" borderId="0"/>
    <xf numFmtId="0" fontId="40" fillId="12" borderId="0" applyNumberFormat="0" applyBorder="0" applyAlignment="0" applyProtection="0"/>
    <xf numFmtId="0" fontId="44" fillId="22" borderId="0" applyNumberFormat="0" applyBorder="0" applyAlignment="0" applyProtection="0"/>
    <xf numFmtId="0" fontId="44" fillId="24" borderId="0" applyNumberFormat="0" applyBorder="0" applyAlignment="0" applyProtection="0"/>
    <xf numFmtId="0" fontId="0" fillId="0" borderId="0"/>
    <xf numFmtId="0" fontId="40" fillId="8" borderId="0" applyNumberFormat="0" applyBorder="0" applyAlignment="0" applyProtection="0"/>
    <xf numFmtId="0" fontId="44" fillId="15" borderId="0" applyNumberFormat="0" applyBorder="0" applyAlignment="0" applyProtection="0"/>
    <xf numFmtId="0" fontId="0" fillId="0" borderId="0"/>
  </cellStyleXfs>
  <cellXfs count="213">
    <xf numFmtId="0" fontId="0" fillId="0" borderId="0" xfId="0"/>
    <xf numFmtId="0" fontId="1" fillId="0" borderId="0" xfId="30" applyFont="1" applyFill="1" applyAlignment="1"/>
    <xf numFmtId="4" fontId="1" fillId="0" borderId="0" xfId="30" applyNumberFormat="1" applyFont="1" applyFill="1" applyAlignment="1"/>
    <xf numFmtId="0" fontId="2" fillId="0" borderId="0" xfId="30" applyFont="1" applyFill="1" applyAlignment="1"/>
    <xf numFmtId="0" fontId="1" fillId="0" borderId="0" xfId="0" applyFont="1" applyFill="1"/>
    <xf numFmtId="0" fontId="2" fillId="0" borderId="1" xfId="30" applyFont="1" applyFill="1" applyBorder="1" applyAlignment="1" applyProtection="1">
      <alignment horizontal="left" vertical="center"/>
    </xf>
    <xf numFmtId="0" fontId="2" fillId="0" borderId="1" xfId="30" applyNumberFormat="1" applyFont="1" applyFill="1" applyBorder="1" applyAlignment="1" applyProtection="1">
      <alignment horizontal="center" vertical="center"/>
      <protection locked="0"/>
    </xf>
    <xf numFmtId="0" fontId="2" fillId="0" borderId="1" xfId="30" applyFont="1" applyFill="1" applyBorder="1" applyAlignment="1" applyProtection="1">
      <alignment horizontal="left" vertical="top"/>
    </xf>
    <xf numFmtId="0" fontId="2" fillId="0" borderId="2" xfId="30" applyNumberFormat="1" applyFont="1" applyFill="1" applyBorder="1" applyAlignment="1" applyProtection="1">
      <alignment horizontal="center" vertical="top" wrapText="1"/>
      <protection locked="0"/>
    </xf>
    <xf numFmtId="0" fontId="2" fillId="0" borderId="3" xfId="30" applyNumberFormat="1" applyFont="1" applyFill="1" applyBorder="1" applyAlignment="1" applyProtection="1">
      <alignment horizontal="center" vertical="top" wrapText="1"/>
      <protection locked="0"/>
    </xf>
    <xf numFmtId="0" fontId="2" fillId="0" borderId="4" xfId="30" applyNumberFormat="1" applyFont="1" applyFill="1" applyBorder="1" applyAlignment="1" applyProtection="1">
      <alignment horizontal="center" vertical="top" wrapText="1"/>
      <protection locked="0"/>
    </xf>
    <xf numFmtId="0" fontId="1" fillId="0" borderId="0" xfId="30" applyFont="1" applyFill="1" applyBorder="1" applyAlignment="1" applyProtection="1">
      <alignment vertical="center"/>
    </xf>
    <xf numFmtId="0" fontId="2" fillId="0" borderId="1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 wrapText="1"/>
    </xf>
    <xf numFmtId="0" fontId="2" fillId="0" borderId="1" xfId="30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/>
    </xf>
    <xf numFmtId="14" fontId="3" fillId="0" borderId="5" xfId="49" applyNumberFormat="1" applyFont="1" applyFill="1" applyBorder="1" applyAlignment="1" applyProtection="1">
      <alignment horizontal="center"/>
    </xf>
    <xf numFmtId="177" fontId="3" fillId="0" borderId="5" xfId="8" applyFont="1" applyBorder="1" applyAlignment="1" applyProtection="1">
      <alignment horizontal="center"/>
    </xf>
    <xf numFmtId="177" fontId="3" fillId="0" borderId="6" xfId="8" applyFont="1" applyBorder="1" applyAlignment="1" applyProtection="1">
      <alignment horizontal="center"/>
    </xf>
    <xf numFmtId="4" fontId="3" fillId="0" borderId="5" xfId="49" applyNumberFormat="1" applyFont="1" applyFill="1" applyBorder="1" applyAlignment="1" applyProtection="1">
      <alignment horizontal="center"/>
    </xf>
    <xf numFmtId="177" fontId="3" fillId="0" borderId="5" xfId="8" applyFont="1" applyFill="1" applyBorder="1" applyAlignment="1" applyProtection="1">
      <alignment horizontal="center"/>
    </xf>
    <xf numFmtId="0" fontId="4" fillId="0" borderId="5" xfId="49" applyFont="1" applyFill="1" applyBorder="1" applyAlignment="1" applyProtection="1">
      <alignment horizontal="center"/>
    </xf>
    <xf numFmtId="14" fontId="4" fillId="0" borderId="5" xfId="49" applyNumberFormat="1" applyFont="1" applyFill="1" applyBorder="1" applyAlignment="1" applyProtection="1">
      <alignment horizontal="center"/>
    </xf>
    <xf numFmtId="4" fontId="4" fillId="0" borderId="5" xfId="49" applyNumberFormat="1" applyFont="1" applyFill="1" applyBorder="1" applyAlignment="1" applyProtection="1">
      <alignment horizontal="center"/>
    </xf>
    <xf numFmtId="4" fontId="4" fillId="0" borderId="7" xfId="49" applyNumberFormat="1" applyFont="1" applyFill="1" applyBorder="1" applyAlignment="1" applyProtection="1">
      <alignment horizontal="center"/>
    </xf>
    <xf numFmtId="0" fontId="5" fillId="0" borderId="0" xfId="30" applyFont="1" applyFill="1" applyAlignment="1"/>
    <xf numFmtId="4" fontId="5" fillId="0" borderId="0" xfId="30" applyNumberFormat="1" applyFont="1" applyFill="1" applyAlignment="1"/>
    <xf numFmtId="0" fontId="5" fillId="0" borderId="0" xfId="0" applyFont="1" applyFill="1"/>
    <xf numFmtId="0" fontId="6" fillId="0" borderId="1" xfId="30" applyFont="1" applyFill="1" applyBorder="1" applyAlignment="1" applyProtection="1">
      <alignment horizontal="left" vertical="center"/>
    </xf>
    <xf numFmtId="0" fontId="6" fillId="0" borderId="1" xfId="30" applyNumberFormat="1" applyFont="1" applyFill="1" applyBorder="1" applyAlignment="1" applyProtection="1">
      <alignment horizontal="center" vertical="center"/>
      <protection locked="0"/>
    </xf>
    <xf numFmtId="0" fontId="6" fillId="0" borderId="1" xfId="30" applyFont="1" applyFill="1" applyBorder="1" applyAlignment="1" applyProtection="1">
      <alignment horizontal="left" vertical="top"/>
    </xf>
    <xf numFmtId="0" fontId="6" fillId="0" borderId="2" xfId="30" applyNumberFormat="1" applyFont="1" applyFill="1" applyBorder="1" applyAlignment="1" applyProtection="1">
      <alignment horizontal="center" vertical="top" wrapText="1"/>
      <protection locked="0"/>
    </xf>
    <xf numFmtId="0" fontId="6" fillId="0" borderId="3" xfId="30" applyNumberFormat="1" applyFont="1" applyFill="1" applyBorder="1" applyAlignment="1" applyProtection="1">
      <alignment horizontal="center" vertical="top" wrapText="1"/>
      <protection locked="0"/>
    </xf>
    <xf numFmtId="0" fontId="6" fillId="0" borderId="4" xfId="30" applyNumberFormat="1" applyFont="1" applyFill="1" applyBorder="1" applyAlignment="1" applyProtection="1">
      <alignment horizontal="center" vertical="top" wrapText="1"/>
      <protection locked="0"/>
    </xf>
    <xf numFmtId="0" fontId="5" fillId="0" borderId="0" xfId="30" applyFont="1" applyFill="1" applyBorder="1" applyAlignment="1" applyProtection="1">
      <alignment vertical="center"/>
    </xf>
    <xf numFmtId="0" fontId="6" fillId="0" borderId="1" xfId="30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 applyProtection="1">
      <alignment horizontal="center" vertical="center" wrapText="1"/>
    </xf>
    <xf numFmtId="0" fontId="6" fillId="0" borderId="1" xfId="30" applyNumberFormat="1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/>
    </xf>
    <xf numFmtId="14" fontId="7" fillId="0" borderId="5" xfId="49" applyNumberFormat="1" applyFont="1" applyFill="1" applyBorder="1" applyAlignment="1" applyProtection="1">
      <alignment horizontal="center"/>
    </xf>
    <xf numFmtId="177" fontId="7" fillId="0" borderId="5" xfId="8" applyFont="1" applyFill="1" applyBorder="1" applyAlignment="1" applyProtection="1">
      <alignment horizontal="center"/>
    </xf>
    <xf numFmtId="177" fontId="7" fillId="0" borderId="6" xfId="8" applyFont="1" applyFill="1" applyBorder="1" applyAlignment="1" applyProtection="1">
      <alignment horizontal="center"/>
    </xf>
    <xf numFmtId="4" fontId="7" fillId="0" borderId="5" xfId="49" applyNumberFormat="1" applyFont="1" applyFill="1" applyBorder="1" applyAlignment="1" applyProtection="1">
      <alignment horizontal="center"/>
    </xf>
    <xf numFmtId="0" fontId="8" fillId="0" borderId="5" xfId="49" applyFont="1" applyFill="1" applyBorder="1" applyAlignment="1" applyProtection="1">
      <alignment horizontal="center"/>
    </xf>
    <xf numFmtId="14" fontId="8" fillId="0" borderId="5" xfId="49" applyNumberFormat="1" applyFont="1" applyFill="1" applyBorder="1" applyAlignment="1" applyProtection="1">
      <alignment horizontal="center"/>
    </xf>
    <xf numFmtId="4" fontId="8" fillId="0" borderId="5" xfId="49" applyNumberFormat="1" applyFont="1" applyFill="1" applyBorder="1" applyAlignment="1" applyProtection="1">
      <alignment horizontal="center"/>
    </xf>
    <xf numFmtId="4" fontId="8" fillId="0" borderId="7" xfId="49" applyNumberFormat="1" applyFont="1" applyFill="1" applyBorder="1" applyAlignment="1" applyProtection="1">
      <alignment horizontal="center"/>
    </xf>
    <xf numFmtId="0" fontId="9" fillId="0" borderId="0" xfId="30" applyFont="1" applyFill="1" applyAlignment="1"/>
    <xf numFmtId="0" fontId="10" fillId="0" borderId="0" xfId="0" applyFont="1"/>
    <xf numFmtId="4" fontId="7" fillId="0" borderId="5" xfId="49" applyNumberFormat="1" applyFont="1" applyFill="1" applyBorder="1" applyAlignment="1" applyProtection="1">
      <alignment horizontal="left"/>
    </xf>
    <xf numFmtId="0" fontId="5" fillId="0" borderId="0" xfId="0" applyFont="1"/>
    <xf numFmtId="0" fontId="10" fillId="2" borderId="8" xfId="0" applyFont="1" applyFill="1" applyBorder="1" applyAlignment="1">
      <alignment vertical="center"/>
    </xf>
    <xf numFmtId="0" fontId="0" fillId="0" borderId="0" xfId="30" applyFont="1" applyFill="1" applyAlignment="1"/>
    <xf numFmtId="4" fontId="0" fillId="0" borderId="0" xfId="30" applyNumberFormat="1" applyFont="1" applyFill="1" applyAlignment="1"/>
    <xf numFmtId="0" fontId="0" fillId="0" borderId="0" xfId="0" applyFont="1" applyFill="1"/>
    <xf numFmtId="0" fontId="11" fillId="0" borderId="1" xfId="30" applyFont="1" applyFill="1" applyBorder="1" applyAlignment="1" applyProtection="1">
      <alignment horizontal="left" vertical="center"/>
    </xf>
    <xf numFmtId="0" fontId="11" fillId="0" borderId="1" xfId="30" applyNumberFormat="1" applyFont="1" applyFill="1" applyBorder="1" applyAlignment="1" applyProtection="1">
      <alignment horizontal="center" vertical="center"/>
      <protection locked="0"/>
    </xf>
    <xf numFmtId="0" fontId="11" fillId="0" borderId="1" xfId="30" applyFont="1" applyFill="1" applyBorder="1" applyAlignment="1" applyProtection="1">
      <alignment horizontal="left" vertical="top"/>
    </xf>
    <xf numFmtId="0" fontId="11" fillId="0" borderId="2" xfId="30" applyNumberFormat="1" applyFont="1" applyFill="1" applyBorder="1" applyAlignment="1" applyProtection="1">
      <alignment horizontal="center" vertical="top" wrapText="1"/>
      <protection locked="0"/>
    </xf>
    <xf numFmtId="0" fontId="11" fillId="0" borderId="3" xfId="30" applyNumberFormat="1" applyFont="1" applyFill="1" applyBorder="1" applyAlignment="1" applyProtection="1">
      <alignment horizontal="center" vertical="top" wrapText="1"/>
      <protection locked="0"/>
    </xf>
    <xf numFmtId="0" fontId="11" fillId="0" borderId="4" xfId="30" applyNumberFormat="1" applyFont="1" applyFill="1" applyBorder="1" applyAlignment="1" applyProtection="1">
      <alignment horizontal="center" vertical="top" wrapText="1"/>
      <protection locked="0"/>
    </xf>
    <xf numFmtId="0" fontId="0" fillId="0" borderId="0" xfId="30" applyFont="1" applyFill="1" applyBorder="1" applyAlignment="1" applyProtection="1">
      <alignment vertical="center"/>
    </xf>
    <xf numFmtId="0" fontId="11" fillId="0" borderId="1" xfId="30" applyFont="1" applyFill="1" applyBorder="1" applyAlignment="1" applyProtection="1">
      <alignment horizontal="center" vertical="center"/>
    </xf>
    <xf numFmtId="0" fontId="11" fillId="0" borderId="1" xfId="30" applyFont="1" applyFill="1" applyBorder="1" applyAlignment="1" applyProtection="1">
      <alignment horizontal="center" vertical="center" wrapText="1"/>
    </xf>
    <xf numFmtId="0" fontId="11" fillId="0" borderId="1" xfId="30" applyNumberFormat="1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/>
    </xf>
    <xf numFmtId="14" fontId="12" fillId="0" borderId="5" xfId="49" applyNumberFormat="1" applyFont="1" applyFill="1" applyBorder="1" applyAlignment="1" applyProtection="1">
      <alignment horizontal="center"/>
    </xf>
    <xf numFmtId="177" fontId="12" fillId="0" borderId="5" xfId="8" applyFont="1" applyFill="1" applyBorder="1" applyAlignment="1" applyProtection="1">
      <alignment horizontal="center"/>
    </xf>
    <xf numFmtId="177" fontId="12" fillId="0" borderId="6" xfId="8" applyFont="1" applyFill="1" applyBorder="1" applyAlignment="1" applyProtection="1">
      <alignment horizontal="center"/>
    </xf>
    <xf numFmtId="0" fontId="12" fillId="0" borderId="5" xfId="49" applyNumberFormat="1" applyFont="1" applyFill="1" applyBorder="1" applyAlignment="1" applyProtection="1">
      <alignment horizontal="center"/>
    </xf>
    <xf numFmtId="4" fontId="12" fillId="0" borderId="5" xfId="49" applyNumberFormat="1" applyFont="1" applyFill="1" applyBorder="1" applyAlignment="1" applyProtection="1">
      <alignment horizontal="center"/>
    </xf>
    <xf numFmtId="0" fontId="13" fillId="0" borderId="5" xfId="49" applyFont="1" applyFill="1" applyBorder="1" applyAlignment="1" applyProtection="1">
      <alignment horizontal="center"/>
    </xf>
    <xf numFmtId="14" fontId="13" fillId="0" borderId="5" xfId="49" applyNumberFormat="1" applyFont="1" applyFill="1" applyBorder="1" applyAlignment="1" applyProtection="1">
      <alignment horizontal="center"/>
    </xf>
    <xf numFmtId="4" fontId="13" fillId="0" borderId="5" xfId="49" applyNumberFormat="1" applyFont="1" applyFill="1" applyBorder="1" applyAlignment="1" applyProtection="1">
      <alignment horizontal="center"/>
    </xf>
    <xf numFmtId="4" fontId="13" fillId="0" borderId="7" xfId="49" applyNumberFormat="1" applyFont="1" applyFill="1" applyBorder="1" applyAlignment="1" applyProtection="1">
      <alignment horizontal="center"/>
    </xf>
    <xf numFmtId="0" fontId="11" fillId="0" borderId="0" xfId="30" applyFont="1" applyFill="1" applyAlignment="1" applyProtection="1">
      <alignment horizontal="center" vertical="center" wrapText="1"/>
    </xf>
    <xf numFmtId="0" fontId="12" fillId="0" borderId="0" xfId="49" applyNumberFormat="1" applyFont="1" applyFill="1" applyAlignment="1" applyProtection="1">
      <alignment horizontal="center"/>
    </xf>
    <xf numFmtId="0" fontId="14" fillId="0" borderId="0" xfId="0" applyNumberFormat="1" applyFont="1" applyFill="1" applyBorder="1" applyAlignment="1"/>
    <xf numFmtId="4" fontId="12" fillId="0" borderId="0" xfId="49" applyNumberFormat="1" applyFont="1" applyFill="1" applyAlignment="1" applyProtection="1">
      <alignment horizontal="center"/>
    </xf>
    <xf numFmtId="177" fontId="12" fillId="0" borderId="5" xfId="8" applyFont="1" applyBorder="1" applyAlignment="1" applyProtection="1">
      <alignment horizontal="center"/>
    </xf>
    <xf numFmtId="177" fontId="12" fillId="0" borderId="6" xfId="8" applyFont="1" applyBorder="1" applyAlignment="1" applyProtection="1">
      <alignment horizontal="center"/>
    </xf>
    <xf numFmtId="0" fontId="15" fillId="0" borderId="0" xfId="30" applyFont="1" applyFill="1" applyAlignment="1"/>
    <xf numFmtId="0" fontId="16" fillId="0" borderId="0" xfId="0" applyFont="1"/>
    <xf numFmtId="177" fontId="7" fillId="0" borderId="5" xfId="8" applyFont="1" applyBorder="1" applyAlignment="1" applyProtection="1">
      <alignment horizontal="center"/>
    </xf>
    <xf numFmtId="177" fontId="7" fillId="0" borderId="6" xfId="8" applyFont="1" applyBorder="1" applyAlignment="1" applyProtection="1">
      <alignment horizontal="center"/>
    </xf>
    <xf numFmtId="0" fontId="7" fillId="0" borderId="5" xfId="49" applyNumberFormat="1" applyFont="1" applyFill="1" applyBorder="1" applyAlignment="1" applyProtection="1">
      <alignment horizontal="center"/>
    </xf>
    <xf numFmtId="0" fontId="17" fillId="0" borderId="1" xfId="0" applyFont="1" applyBorder="1"/>
    <xf numFmtId="177" fontId="17" fillId="0" borderId="1" xfId="8" applyFont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177" fontId="18" fillId="0" borderId="1" xfId="8" applyFont="1" applyBorder="1"/>
    <xf numFmtId="0" fontId="18" fillId="0" borderId="1" xfId="0" applyFont="1" applyBorder="1" applyAlignment="1">
      <alignment horizontal="center"/>
    </xf>
    <xf numFmtId="176" fontId="18" fillId="0" borderId="1" xfId="0" applyNumberFormat="1" applyFont="1" applyBorder="1" applyAlignment="1">
      <alignment horizontal="center"/>
    </xf>
    <xf numFmtId="0" fontId="19" fillId="0" borderId="1" xfId="0" applyFont="1" applyBorder="1"/>
    <xf numFmtId="177" fontId="18" fillId="0" borderId="1" xfId="0" applyNumberFormat="1" applyFont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177" fontId="18" fillId="0" borderId="1" xfId="8" applyFont="1" applyFill="1" applyBorder="1"/>
    <xf numFmtId="0" fontId="20" fillId="0" borderId="0" xfId="30" applyFont="1" applyFill="1" applyAlignment="1"/>
    <xf numFmtId="4" fontId="20" fillId="0" borderId="0" xfId="30" applyNumberFormat="1" applyFont="1" applyFill="1" applyAlignment="1"/>
    <xf numFmtId="0" fontId="20" fillId="0" borderId="0" xfId="0" applyFont="1" applyFill="1"/>
    <xf numFmtId="0" fontId="21" fillId="0" borderId="1" xfId="30" applyFont="1" applyFill="1" applyBorder="1" applyAlignment="1" applyProtection="1">
      <alignment horizontal="left" vertical="center"/>
    </xf>
    <xf numFmtId="0" fontId="21" fillId="0" borderId="1" xfId="30" applyNumberFormat="1" applyFont="1" applyFill="1" applyBorder="1" applyAlignment="1" applyProtection="1">
      <alignment horizontal="center" vertical="center"/>
      <protection locked="0"/>
    </xf>
    <xf numFmtId="0" fontId="21" fillId="0" borderId="1" xfId="30" applyFont="1" applyFill="1" applyBorder="1" applyAlignment="1" applyProtection="1">
      <alignment horizontal="left" vertical="top"/>
    </xf>
    <xf numFmtId="0" fontId="21" fillId="0" borderId="2" xfId="30" applyNumberFormat="1" applyFont="1" applyFill="1" applyBorder="1" applyAlignment="1" applyProtection="1">
      <alignment horizontal="center" vertical="top" wrapText="1"/>
      <protection locked="0"/>
    </xf>
    <xf numFmtId="0" fontId="21" fillId="0" borderId="3" xfId="30" applyNumberFormat="1" applyFont="1" applyFill="1" applyBorder="1" applyAlignment="1" applyProtection="1">
      <alignment horizontal="center" vertical="top" wrapText="1"/>
      <protection locked="0"/>
    </xf>
    <xf numFmtId="0" fontId="21" fillId="0" borderId="4" xfId="30" applyNumberFormat="1" applyFont="1" applyFill="1" applyBorder="1" applyAlignment="1" applyProtection="1">
      <alignment horizontal="center" vertical="top" wrapText="1"/>
      <protection locked="0"/>
    </xf>
    <xf numFmtId="0" fontId="20" fillId="0" borderId="0" xfId="30" applyFont="1" applyFill="1" applyBorder="1" applyAlignment="1" applyProtection="1">
      <alignment vertical="center"/>
    </xf>
    <xf numFmtId="0" fontId="21" fillId="0" borderId="1" xfId="30" applyFont="1" applyFill="1" applyBorder="1" applyAlignment="1" applyProtection="1">
      <alignment horizontal="center" vertical="center"/>
    </xf>
    <xf numFmtId="0" fontId="21" fillId="0" borderId="1" xfId="30" applyFont="1" applyFill="1" applyBorder="1" applyAlignment="1" applyProtection="1">
      <alignment horizontal="center" vertical="center" wrapText="1"/>
    </xf>
    <xf numFmtId="0" fontId="21" fillId="0" borderId="1" xfId="30" applyNumberFormat="1" applyFont="1" applyFill="1" applyBorder="1" applyAlignment="1" applyProtection="1">
      <alignment horizontal="center" vertical="center" wrapText="1"/>
    </xf>
    <xf numFmtId="0" fontId="22" fillId="0" borderId="5" xfId="49" applyFont="1" applyFill="1" applyBorder="1" applyAlignment="1" applyProtection="1">
      <alignment horizontal="center"/>
    </xf>
    <xf numFmtId="14" fontId="22" fillId="0" borderId="5" xfId="49" applyNumberFormat="1" applyFont="1" applyFill="1" applyBorder="1" applyAlignment="1" applyProtection="1">
      <alignment horizontal="center"/>
    </xf>
    <xf numFmtId="177" fontId="22" fillId="0" borderId="5" xfId="8" applyFont="1" applyBorder="1" applyAlignment="1" applyProtection="1">
      <alignment horizontal="center"/>
    </xf>
    <xf numFmtId="177" fontId="22" fillId="0" borderId="6" xfId="8" applyFont="1" applyBorder="1" applyAlignment="1" applyProtection="1">
      <alignment horizontal="center"/>
    </xf>
    <xf numFmtId="4" fontId="22" fillId="0" borderId="5" xfId="49" applyNumberFormat="1" applyFont="1" applyFill="1" applyBorder="1" applyAlignment="1" applyProtection="1">
      <alignment horizontal="center"/>
    </xf>
    <xf numFmtId="177" fontId="22" fillId="0" borderId="6" xfId="8" applyFont="1" applyFill="1" applyBorder="1" applyAlignment="1" applyProtection="1">
      <alignment horizontal="center"/>
    </xf>
    <xf numFmtId="177" fontId="22" fillId="0" borderId="5" xfId="8" applyFont="1" applyFill="1" applyBorder="1" applyAlignment="1" applyProtection="1">
      <alignment horizontal="center"/>
    </xf>
    <xf numFmtId="0" fontId="23" fillId="0" borderId="5" xfId="49" applyFont="1" applyFill="1" applyBorder="1" applyAlignment="1" applyProtection="1">
      <alignment horizontal="center"/>
    </xf>
    <xf numFmtId="14" fontId="23" fillId="0" borderId="5" xfId="49" applyNumberFormat="1" applyFont="1" applyFill="1" applyBorder="1" applyAlignment="1" applyProtection="1">
      <alignment horizontal="center"/>
    </xf>
    <xf numFmtId="4" fontId="23" fillId="0" borderId="5" xfId="49" applyNumberFormat="1" applyFont="1" applyFill="1" applyBorder="1" applyAlignment="1" applyProtection="1">
      <alignment horizontal="center"/>
    </xf>
    <xf numFmtId="4" fontId="23" fillId="0" borderId="7" xfId="49" applyNumberFormat="1" applyFont="1" applyFill="1" applyBorder="1" applyAlignment="1" applyProtection="1">
      <alignment horizontal="center"/>
    </xf>
    <xf numFmtId="0" fontId="24" fillId="0" borderId="0" xfId="30" applyFont="1" applyFill="1" applyAlignment="1"/>
    <xf numFmtId="4" fontId="24" fillId="0" borderId="0" xfId="30" applyNumberFormat="1" applyFont="1" applyFill="1" applyAlignment="1"/>
    <xf numFmtId="0" fontId="25" fillId="0" borderId="0" xfId="0" applyFont="1" applyFill="1"/>
    <xf numFmtId="0" fontId="26" fillId="0" borderId="1" xfId="30" applyFont="1" applyFill="1" applyBorder="1" applyAlignment="1" applyProtection="1">
      <alignment horizontal="left" vertical="center"/>
    </xf>
    <xf numFmtId="0" fontId="26" fillId="0" borderId="1" xfId="30" applyNumberFormat="1" applyFont="1" applyFill="1" applyBorder="1" applyAlignment="1" applyProtection="1">
      <alignment horizontal="center" vertical="center"/>
      <protection locked="0"/>
    </xf>
    <xf numFmtId="0" fontId="26" fillId="0" borderId="1" xfId="30" applyFont="1" applyFill="1" applyBorder="1" applyAlignment="1" applyProtection="1">
      <alignment horizontal="left" vertical="top"/>
    </xf>
    <xf numFmtId="0" fontId="26" fillId="0" borderId="2" xfId="30" applyNumberFormat="1" applyFont="1" applyFill="1" applyBorder="1" applyAlignment="1" applyProtection="1">
      <alignment horizontal="center" vertical="top" wrapText="1"/>
      <protection locked="0"/>
    </xf>
    <xf numFmtId="0" fontId="26" fillId="0" borderId="3" xfId="30" applyNumberFormat="1" applyFont="1" applyFill="1" applyBorder="1" applyAlignment="1" applyProtection="1">
      <alignment horizontal="center" vertical="top" wrapText="1"/>
      <protection locked="0"/>
    </xf>
    <xf numFmtId="0" fontId="26" fillId="0" borderId="4" xfId="30" applyNumberFormat="1" applyFont="1" applyFill="1" applyBorder="1" applyAlignment="1" applyProtection="1">
      <alignment horizontal="center" vertical="top" wrapText="1"/>
      <protection locked="0"/>
    </xf>
    <xf numFmtId="0" fontId="24" fillId="0" borderId="0" xfId="30" applyFont="1" applyFill="1" applyBorder="1" applyAlignment="1" applyProtection="1">
      <alignment vertical="center"/>
    </xf>
    <xf numFmtId="0" fontId="26" fillId="0" borderId="1" xfId="30" applyFont="1" applyFill="1" applyBorder="1" applyAlignment="1" applyProtection="1">
      <alignment horizontal="center" vertical="center"/>
    </xf>
    <xf numFmtId="0" fontId="26" fillId="0" borderId="1" xfId="30" applyFont="1" applyFill="1" applyBorder="1" applyAlignment="1" applyProtection="1">
      <alignment horizontal="center" vertical="center" wrapText="1"/>
    </xf>
    <xf numFmtId="0" fontId="26" fillId="0" borderId="1" xfId="30" applyNumberFormat="1" applyFont="1" applyFill="1" applyBorder="1" applyAlignment="1" applyProtection="1">
      <alignment horizontal="center" vertical="center" wrapText="1"/>
    </xf>
    <xf numFmtId="0" fontId="27" fillId="0" borderId="5" xfId="49" applyFont="1" applyFill="1" applyBorder="1" applyAlignment="1" applyProtection="1">
      <alignment horizontal="center"/>
    </xf>
    <xf numFmtId="14" fontId="27" fillId="0" borderId="5" xfId="49" applyNumberFormat="1" applyFont="1" applyFill="1" applyBorder="1" applyAlignment="1" applyProtection="1">
      <alignment horizontal="center"/>
    </xf>
    <xf numFmtId="177" fontId="27" fillId="0" borderId="5" xfId="8" applyFont="1" applyBorder="1" applyAlignment="1" applyProtection="1">
      <alignment horizontal="center"/>
    </xf>
    <xf numFmtId="177" fontId="27" fillId="0" borderId="6" xfId="8" applyFont="1" applyBorder="1" applyAlignment="1" applyProtection="1">
      <alignment horizontal="center"/>
    </xf>
    <xf numFmtId="4" fontId="27" fillId="0" borderId="5" xfId="49" applyNumberFormat="1" applyFont="1" applyFill="1" applyBorder="1" applyAlignment="1" applyProtection="1">
      <alignment horizontal="center"/>
    </xf>
    <xf numFmtId="177" fontId="27" fillId="0" borderId="5" xfId="8" applyFont="1" applyFill="1" applyBorder="1" applyAlignment="1" applyProtection="1">
      <alignment horizontal="center"/>
    </xf>
    <xf numFmtId="177" fontId="27" fillId="0" borderId="6" xfId="8" applyFont="1" applyFill="1" applyBorder="1" applyAlignment="1" applyProtection="1">
      <alignment horizontal="center"/>
    </xf>
    <xf numFmtId="0" fontId="28" fillId="0" borderId="5" xfId="49" applyFont="1" applyFill="1" applyBorder="1" applyAlignment="1" applyProtection="1">
      <alignment horizontal="center"/>
    </xf>
    <xf numFmtId="14" fontId="28" fillId="0" borderId="5" xfId="49" applyNumberFormat="1" applyFont="1" applyFill="1" applyBorder="1" applyAlignment="1" applyProtection="1">
      <alignment horizontal="center"/>
    </xf>
    <xf numFmtId="4" fontId="28" fillId="0" borderId="5" xfId="49" applyNumberFormat="1" applyFont="1" applyFill="1" applyBorder="1" applyAlignment="1" applyProtection="1">
      <alignment horizontal="center"/>
    </xf>
    <xf numFmtId="4" fontId="28" fillId="0" borderId="7" xfId="49" applyNumberFormat="1" applyFont="1" applyFill="1" applyBorder="1" applyAlignment="1" applyProtection="1">
      <alignment horizontal="center"/>
    </xf>
    <xf numFmtId="0" fontId="29" fillId="0" borderId="0" xfId="0" applyFont="1" applyFill="1"/>
    <xf numFmtId="0" fontId="30" fillId="0" borderId="0" xfId="0" applyFont="1"/>
    <xf numFmtId="177" fontId="12" fillId="3" borderId="5" xfId="8" applyFont="1" applyFill="1" applyBorder="1" applyAlignment="1" applyProtection="1">
      <alignment horizontal="center"/>
    </xf>
    <xf numFmtId="0" fontId="0" fillId="3" borderId="0" xfId="30" applyFont="1" applyFill="1" applyAlignment="1"/>
    <xf numFmtId="0" fontId="31" fillId="0" borderId="0" xfId="30" applyFont="1"/>
    <xf numFmtId="0" fontId="32" fillId="0" borderId="0" xfId="30" applyFont="1"/>
    <xf numFmtId="0" fontId="33" fillId="0" borderId="0" xfId="30" applyFont="1"/>
    <xf numFmtId="0" fontId="0" fillId="0" borderId="0" xfId="30" applyFont="1"/>
    <xf numFmtId="4" fontId="0" fillId="0" borderId="0" xfId="30" applyNumberFormat="1" applyFont="1"/>
    <xf numFmtId="0" fontId="5" fillId="0" borderId="0" xfId="30" applyFont="1"/>
    <xf numFmtId="0" fontId="29" fillId="0" borderId="0" xfId="0" applyFont="1"/>
    <xf numFmtId="0" fontId="11" fillId="4" borderId="1" xfId="30" applyFont="1" applyFill="1" applyBorder="1" applyAlignment="1" applyProtection="1">
      <alignment horizontal="left" vertical="center"/>
    </xf>
    <xf numFmtId="0" fontId="11" fillId="4" borderId="1" xfId="30" applyFont="1" applyFill="1" applyBorder="1" applyAlignment="1" applyProtection="1">
      <alignment horizontal="left" vertical="top"/>
    </xf>
    <xf numFmtId="0" fontId="11" fillId="5" borderId="2" xfId="30" applyNumberFormat="1" applyFont="1" applyFill="1" applyBorder="1" applyAlignment="1" applyProtection="1">
      <alignment horizontal="center" vertical="top" wrapText="1"/>
      <protection locked="0"/>
    </xf>
    <xf numFmtId="0" fontId="11" fillId="5" borderId="3" xfId="30" applyNumberFormat="1" applyFont="1" applyFill="1" applyBorder="1" applyAlignment="1" applyProtection="1">
      <alignment horizontal="center" vertical="top" wrapText="1"/>
      <protection locked="0"/>
    </xf>
    <xf numFmtId="0" fontId="11" fillId="5" borderId="4" xfId="30" applyNumberFormat="1" applyFont="1" applyFill="1" applyBorder="1" applyAlignment="1" applyProtection="1">
      <alignment horizontal="center" vertical="top" wrapText="1"/>
      <protection locked="0"/>
    </xf>
    <xf numFmtId="0" fontId="11" fillId="4" borderId="1" xfId="30" applyFont="1" applyFill="1" applyBorder="1" applyAlignment="1" applyProtection="1">
      <alignment horizontal="center" vertical="center"/>
    </xf>
    <xf numFmtId="0" fontId="11" fillId="4" borderId="1" xfId="30" applyFont="1" applyFill="1" applyBorder="1" applyAlignment="1" applyProtection="1">
      <alignment horizontal="center" vertical="center" wrapText="1"/>
    </xf>
    <xf numFmtId="0" fontId="11" fillId="4" borderId="1" xfId="30" applyNumberFormat="1" applyFont="1" applyFill="1" applyBorder="1" applyAlignment="1" applyProtection="1">
      <alignment horizontal="center" vertical="center" wrapText="1"/>
    </xf>
    <xf numFmtId="0" fontId="12" fillId="0" borderId="5" xfId="49" applyFont="1" applyBorder="1" applyAlignment="1" applyProtection="1">
      <alignment horizontal="center"/>
    </xf>
    <xf numFmtId="14" fontId="12" fillId="0" borderId="5" xfId="49" applyNumberFormat="1" applyFont="1" applyBorder="1" applyAlignment="1" applyProtection="1">
      <alignment horizontal="center"/>
    </xf>
    <xf numFmtId="0" fontId="12" fillId="0" borderId="5" xfId="49" applyNumberFormat="1" applyFont="1" applyBorder="1" applyAlignment="1" applyProtection="1">
      <alignment horizontal="center"/>
    </xf>
    <xf numFmtId="4" fontId="12" fillId="0" borderId="5" xfId="49" applyNumberFormat="1" applyFont="1" applyBorder="1" applyAlignment="1" applyProtection="1">
      <alignment horizontal="center"/>
    </xf>
    <xf numFmtId="0" fontId="13" fillId="0" borderId="5" xfId="49" applyFont="1" applyBorder="1" applyAlignment="1" applyProtection="1">
      <alignment horizontal="center"/>
    </xf>
    <xf numFmtId="14" fontId="13" fillId="0" borderId="5" xfId="49" applyNumberFormat="1" applyFont="1" applyBorder="1" applyAlignment="1" applyProtection="1">
      <alignment horizontal="center"/>
    </xf>
    <xf numFmtId="4" fontId="13" fillId="0" borderId="5" xfId="49" applyNumberFormat="1" applyFont="1" applyBorder="1" applyAlignment="1" applyProtection="1">
      <alignment horizontal="center"/>
    </xf>
    <xf numFmtId="4" fontId="13" fillId="0" borderId="7" xfId="49" applyNumberFormat="1" applyFont="1" applyBorder="1" applyAlignment="1" applyProtection="1">
      <alignment horizontal="center"/>
    </xf>
    <xf numFmtId="0" fontId="34" fillId="0" borderId="0" xfId="0" applyFont="1"/>
    <xf numFmtId="0" fontId="27" fillId="0" borderId="0" xfId="0" applyFont="1"/>
    <xf numFmtId="0" fontId="18" fillId="0" borderId="0" xfId="0" applyFont="1"/>
    <xf numFmtId="0" fontId="17" fillId="0" borderId="0" xfId="0" applyFont="1"/>
    <xf numFmtId="177" fontId="27" fillId="0" borderId="0" xfId="8" applyFont="1"/>
    <xf numFmtId="0" fontId="27" fillId="0" borderId="0" xfId="0" applyFont="1" applyAlignment="1">
      <alignment horizontal="center"/>
    </xf>
    <xf numFmtId="177" fontId="18" fillId="0" borderId="0" xfId="8" applyFont="1"/>
    <xf numFmtId="0" fontId="18" fillId="0" borderId="0" xfId="0" applyFont="1" applyAlignment="1">
      <alignment horizontal="center"/>
    </xf>
    <xf numFmtId="177" fontId="17" fillId="0" borderId="0" xfId="8" applyFont="1"/>
    <xf numFmtId="0" fontId="1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76" fontId="18" fillId="0" borderId="0" xfId="0" applyNumberFormat="1" applyFont="1" applyAlignment="1">
      <alignment horizontal="center"/>
    </xf>
    <xf numFmtId="177" fontId="18" fillId="0" borderId="0" xfId="0" applyNumberFormat="1" applyFont="1" applyAlignment="1">
      <alignment horizontal="center"/>
    </xf>
    <xf numFmtId="176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177" fontId="18" fillId="0" borderId="0" xfId="8" applyFont="1" applyBorder="1"/>
    <xf numFmtId="177" fontId="18" fillId="0" borderId="0" xfId="0" applyNumberFormat="1" applyFont="1" applyBorder="1" applyAlignment="1">
      <alignment horizontal="center"/>
    </xf>
    <xf numFmtId="176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177" fontId="18" fillId="0" borderId="0" xfId="8" applyFont="1" applyFill="1" applyBorder="1"/>
    <xf numFmtId="177" fontId="18" fillId="0" borderId="0" xfId="0" applyNumberFormat="1" applyFont="1" applyFill="1" applyBorder="1" applyAlignment="1">
      <alignment horizontal="center"/>
    </xf>
    <xf numFmtId="176" fontId="18" fillId="0" borderId="9" xfId="0" applyNumberFormat="1" applyFont="1" applyFill="1" applyBorder="1" applyAlignment="1">
      <alignment horizontal="center"/>
    </xf>
    <xf numFmtId="0" fontId="18" fillId="0" borderId="9" xfId="0" applyFont="1" applyFill="1" applyBorder="1"/>
    <xf numFmtId="177" fontId="18" fillId="0" borderId="9" xfId="8" applyFont="1" applyFill="1" applyBorder="1"/>
    <xf numFmtId="177" fontId="18" fillId="0" borderId="9" xfId="0" applyNumberFormat="1" applyFont="1" applyFill="1" applyBorder="1" applyAlignment="1">
      <alignment horizontal="center"/>
    </xf>
    <xf numFmtId="0" fontId="18" fillId="0" borderId="0" xfId="0" applyFont="1" applyFill="1"/>
    <xf numFmtId="176" fontId="18" fillId="0" borderId="0" xfId="0" applyNumberFormat="1" applyFont="1" applyFill="1" applyAlignment="1">
      <alignment horizontal="center"/>
    </xf>
    <xf numFmtId="177" fontId="18" fillId="0" borderId="0" xfId="8" applyFont="1" applyFill="1"/>
    <xf numFmtId="177" fontId="18" fillId="0" borderId="0" xfId="0" applyNumberFormat="1" applyFont="1" applyFill="1" applyAlignment="1">
      <alignment horizontal="center"/>
    </xf>
    <xf numFmtId="0" fontId="19" fillId="0" borderId="0" xfId="0" applyFont="1" applyBorder="1"/>
    <xf numFmtId="176" fontId="18" fillId="0" borderId="9" xfId="0" applyNumberFormat="1" applyFont="1" applyBorder="1" applyAlignment="1">
      <alignment horizontal="center"/>
    </xf>
    <xf numFmtId="0" fontId="18" fillId="0" borderId="9" xfId="0" applyFont="1" applyBorder="1"/>
    <xf numFmtId="177" fontId="18" fillId="6" borderId="9" xfId="8" applyFont="1" applyFill="1" applyBorder="1"/>
    <xf numFmtId="177" fontId="18" fillId="0" borderId="9" xfId="0" applyNumberFormat="1" applyFont="1" applyBorder="1" applyAlignment="1">
      <alignment horizontal="center"/>
    </xf>
    <xf numFmtId="0" fontId="17" fillId="0" borderId="0" xfId="0" applyFont="1" applyBorder="1"/>
    <xf numFmtId="177" fontId="17" fillId="0" borderId="0" xfId="8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77" fontId="18" fillId="6" borderId="0" xfId="8" applyFont="1" applyFill="1" applyBorder="1"/>
    <xf numFmtId="177" fontId="18" fillId="0" borderId="9" xfId="8" applyFont="1" applyBorder="1"/>
    <xf numFmtId="4" fontId="27" fillId="0" borderId="5" xfId="49" applyNumberFormat="1" applyFont="1" applyFill="1" applyBorder="1" applyAlignment="1" applyProtection="1" quotePrefix="1">
      <alignment horizontal="center"/>
    </xf>
    <xf numFmtId="4" fontId="22" fillId="0" borderId="5" xfId="49" applyNumberFormat="1" applyFont="1" applyFill="1" applyBorder="1" applyAlignment="1" applyProtection="1" quotePrefix="1">
      <alignment horizontal="center"/>
    </xf>
    <xf numFmtId="4" fontId="12" fillId="0" borderId="5" xfId="49" applyNumberFormat="1" applyFont="1" applyFill="1" applyBorder="1" applyAlignment="1" applyProtection="1" quotePrefix="1">
      <alignment horizontal="center"/>
    </xf>
    <xf numFmtId="4" fontId="7" fillId="0" borderId="5" xfId="49" applyNumberFormat="1" applyFont="1" applyFill="1" applyBorder="1" applyAlignment="1" applyProtection="1" quotePrefix="1">
      <alignment horizontal="center"/>
    </xf>
    <xf numFmtId="4" fontId="3" fillId="0" borderId="5" xfId="49" applyNumberFormat="1" applyFont="1" applyFill="1" applyBorder="1" applyAlignment="1" applyProtection="1" quotePrefix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Normal_Hotel EBill EMEA Final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_APAC Template" xfId="49"/>
    <cellStyle name="40% - 强调文字颜色 6" xfId="50" builtinId="51"/>
    <cellStyle name="60% - 强调文字颜色 6" xfId="51" builtinId="52"/>
    <cellStyle name="Style 1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ngkong%20Converg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 Update 31.10.17"/>
      <sheetName val="01-23Jul 2017"/>
      <sheetName val="24Jul - 22Aug 2017"/>
      <sheetName val="25 Aug - 15 Sep 2017 "/>
      <sheetName val="16 Sep - 08 Oct 2017  "/>
      <sheetName val="09 Oct - 31 Oct 2017"/>
    </sheetNames>
    <sheetDataSet>
      <sheetData sheetId="0"/>
      <sheetData sheetId="1">
        <row r="63">
          <cell r="G63">
            <v>905300</v>
          </cell>
        </row>
      </sheetData>
      <sheetData sheetId="2">
        <row r="38">
          <cell r="G38">
            <v>693100</v>
          </cell>
        </row>
      </sheetData>
      <sheetData sheetId="3">
        <row r="40">
          <cell r="G40">
            <v>354810</v>
          </cell>
        </row>
      </sheetData>
      <sheetData sheetId="4">
        <row r="69">
          <cell r="G69">
            <v>869434</v>
          </cell>
        </row>
      </sheetData>
      <sheetData sheetId="5">
        <row r="19">
          <cell r="G19">
            <v>194820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58"/>
  <sheetViews>
    <sheetView topLeftCell="A23" workbookViewId="0">
      <selection activeCell="F51" sqref="F51"/>
    </sheetView>
  </sheetViews>
  <sheetFormatPr defaultColWidth="9" defaultRowHeight="14.25" outlineLevelCol="6"/>
  <cols>
    <col min="1" max="1" width="5.42857142857143" style="174" customWidth="1"/>
    <col min="2" max="2" width="13.8571428571429" style="174" customWidth="1"/>
    <col min="3" max="3" width="35.8571428571429" style="174" customWidth="1"/>
    <col min="4" max="4" width="22.7142857142857" style="177" customWidth="1"/>
    <col min="5" max="5" width="18.4285714285714" style="178" customWidth="1"/>
    <col min="6" max="6" width="14.1428571428571" style="174" customWidth="1"/>
    <col min="7" max="16384" width="9.14285714285714" style="174"/>
  </cols>
  <sheetData>
    <row r="1" s="174" customFormat="1" spans="4:5">
      <c r="D1" s="177"/>
      <c r="E1" s="178"/>
    </row>
    <row r="2" s="174" customFormat="1" spans="4:5">
      <c r="D2" s="177"/>
      <c r="E2" s="178"/>
    </row>
    <row r="3" s="175" customFormat="1" ht="20.1" customHeight="1" spans="4:5">
      <c r="D3" s="179"/>
      <c r="E3" s="180"/>
    </row>
    <row r="4" s="176" customFormat="1" ht="20.1" customHeight="1" spans="2:5">
      <c r="B4" s="176" t="s">
        <v>0</v>
      </c>
      <c r="D4" s="181"/>
      <c r="E4" s="182"/>
    </row>
    <row r="5" s="175" customFormat="1" ht="20.1" customHeight="1" spans="4:5">
      <c r="D5" s="179"/>
      <c r="E5" s="180"/>
    </row>
    <row r="6" s="175" customFormat="1" ht="20.1" customHeight="1" spans="4:5">
      <c r="D6" s="179"/>
      <c r="E6" s="183" t="s">
        <v>1</v>
      </c>
    </row>
    <row r="7" s="175" customFormat="1" ht="20.1" customHeight="1" spans="4:5">
      <c r="D7" s="179"/>
      <c r="E7" s="180"/>
    </row>
    <row r="8" s="175" customFormat="1" ht="20.1" customHeight="1" spans="2:5">
      <c r="B8" s="184">
        <v>42888</v>
      </c>
      <c r="C8" s="175" t="s">
        <v>2</v>
      </c>
      <c r="D8" s="179">
        <v>-577300</v>
      </c>
      <c r="E8" s="185">
        <f>+D8</f>
        <v>-577300</v>
      </c>
    </row>
    <row r="9" s="175" customFormat="1" ht="20.1" customHeight="1" spans="2:5">
      <c r="B9" s="184">
        <v>42930</v>
      </c>
      <c r="C9" s="175" t="s">
        <v>2</v>
      </c>
      <c r="D9" s="179">
        <v>-300000</v>
      </c>
      <c r="E9" s="185">
        <f t="shared" ref="E9:E21" si="0">+E8+D9</f>
        <v>-877300</v>
      </c>
    </row>
    <row r="10" s="175" customFormat="1" ht="20.1" customHeight="1" spans="2:5">
      <c r="B10" s="186">
        <v>42939</v>
      </c>
      <c r="C10" s="187" t="s">
        <v>3</v>
      </c>
      <c r="D10" s="188">
        <f>+'[1]01-23Jul 2017'!G63</f>
        <v>905300</v>
      </c>
      <c r="E10" s="189">
        <f t="shared" si="0"/>
        <v>28000</v>
      </c>
    </row>
    <row r="11" s="175" customFormat="1" ht="20.1" customHeight="1" spans="2:5">
      <c r="B11" s="184">
        <v>42950</v>
      </c>
      <c r="C11" s="175" t="s">
        <v>2</v>
      </c>
      <c r="D11" s="179">
        <v>-616000</v>
      </c>
      <c r="E11" s="189">
        <f t="shared" si="0"/>
        <v>-588000</v>
      </c>
    </row>
    <row r="12" s="175" customFormat="1" ht="20.1" customHeight="1" spans="2:5">
      <c r="B12" s="186">
        <v>42969</v>
      </c>
      <c r="C12" s="187" t="s">
        <v>4</v>
      </c>
      <c r="D12" s="188">
        <f>+'[1]24Jul - 22Aug 2017'!G38</f>
        <v>693100</v>
      </c>
      <c r="E12" s="189">
        <f t="shared" si="0"/>
        <v>105100</v>
      </c>
    </row>
    <row r="13" s="175" customFormat="1" ht="20.1" customHeight="1" spans="2:5">
      <c r="B13" s="184">
        <v>42976</v>
      </c>
      <c r="C13" s="175" t="s">
        <v>2</v>
      </c>
      <c r="D13" s="179">
        <v>-435100</v>
      </c>
      <c r="E13" s="189">
        <f t="shared" si="0"/>
        <v>-330000</v>
      </c>
    </row>
    <row r="14" s="175" customFormat="1" ht="20.1" customHeight="1" spans="2:5">
      <c r="B14" s="186">
        <v>42993</v>
      </c>
      <c r="C14" s="187" t="s">
        <v>5</v>
      </c>
      <c r="D14" s="188">
        <f>+'[1]25 Aug - 15 Sep 2017 '!G40</f>
        <v>354810</v>
      </c>
      <c r="E14" s="189">
        <f t="shared" si="0"/>
        <v>24810</v>
      </c>
    </row>
    <row r="15" s="175" customFormat="1" ht="20.1" customHeight="1" spans="2:5">
      <c r="B15" s="186">
        <v>43000</v>
      </c>
      <c r="C15" s="175" t="s">
        <v>2</v>
      </c>
      <c r="D15" s="188">
        <v>-674810</v>
      </c>
      <c r="E15" s="189">
        <f t="shared" si="0"/>
        <v>-650000</v>
      </c>
    </row>
    <row r="16" s="175" customFormat="1" ht="20.1" customHeight="1" spans="2:5">
      <c r="B16" s="184">
        <v>43016</v>
      </c>
      <c r="C16" s="187" t="s">
        <v>6</v>
      </c>
      <c r="D16" s="179">
        <f>+'[1]16 Sep - 08 Oct 2017  '!G69</f>
        <v>869434</v>
      </c>
      <c r="E16" s="189">
        <f t="shared" si="0"/>
        <v>219434</v>
      </c>
    </row>
    <row r="17" s="175" customFormat="1" ht="20.1" customHeight="1" spans="2:5">
      <c r="B17" s="186">
        <v>43024</v>
      </c>
      <c r="C17" s="175" t="s">
        <v>2</v>
      </c>
      <c r="D17" s="179">
        <v>-569434</v>
      </c>
      <c r="E17" s="189">
        <f t="shared" si="0"/>
        <v>-350000</v>
      </c>
    </row>
    <row r="18" s="175" customFormat="1" ht="20.1" customHeight="1" spans="2:7">
      <c r="B18" s="184">
        <v>43039</v>
      </c>
      <c r="C18" s="187" t="s">
        <v>7</v>
      </c>
      <c r="D18" s="179">
        <f>+'[1]09 Oct - 31 Oct 2017'!G19</f>
        <v>194820</v>
      </c>
      <c r="E18" s="189">
        <f t="shared" si="0"/>
        <v>-155180</v>
      </c>
      <c r="G18" s="175" t="s">
        <v>8</v>
      </c>
    </row>
    <row r="19" s="175" customFormat="1" ht="20.1" customHeight="1" spans="2:5">
      <c r="B19" s="186">
        <v>43082</v>
      </c>
      <c r="C19" s="175" t="s">
        <v>2</v>
      </c>
      <c r="D19" s="188">
        <v>-194820</v>
      </c>
      <c r="E19" s="189">
        <f t="shared" si="0"/>
        <v>-350000</v>
      </c>
    </row>
    <row r="20" s="175" customFormat="1" ht="20.1" customHeight="1" spans="2:6">
      <c r="B20" s="186">
        <v>43149</v>
      </c>
      <c r="C20" s="187" t="s">
        <v>2</v>
      </c>
      <c r="D20" s="188">
        <v>-351550</v>
      </c>
      <c r="E20" s="189">
        <f t="shared" si="0"/>
        <v>-701550</v>
      </c>
      <c r="F20" s="175" t="s">
        <v>9</v>
      </c>
    </row>
    <row r="21" s="175" customFormat="1" ht="20.1" customHeight="1" spans="2:5">
      <c r="B21" s="190">
        <v>43151</v>
      </c>
      <c r="C21" s="191" t="s">
        <v>10</v>
      </c>
      <c r="D21" s="192">
        <f>春节包房!G51</f>
        <v>754850</v>
      </c>
      <c r="E21" s="193">
        <f t="shared" si="0"/>
        <v>53300</v>
      </c>
    </row>
    <row r="22" s="175" customFormat="1" ht="20.1" customHeight="1" spans="2:6">
      <c r="B22" s="194">
        <v>43159</v>
      </c>
      <c r="C22" s="195" t="s">
        <v>2</v>
      </c>
      <c r="D22" s="196">
        <v>-53300</v>
      </c>
      <c r="E22" s="197">
        <f>E21+D22</f>
        <v>0</v>
      </c>
      <c r="F22" s="198"/>
    </row>
    <row r="23" s="175" customFormat="1" ht="20.1" customHeight="1" spans="2:6">
      <c r="B23" s="199"/>
      <c r="C23" s="198"/>
      <c r="D23" s="200"/>
      <c r="E23" s="201"/>
      <c r="F23" s="198"/>
    </row>
    <row r="24" s="175" customFormat="1" ht="20.1" customHeight="1" spans="2:5">
      <c r="B24" s="184"/>
      <c r="D24" s="179"/>
      <c r="E24" s="185"/>
    </row>
    <row r="25" s="175" customFormat="1" ht="20.1" customHeight="1" spans="2:5">
      <c r="B25" s="176" t="s">
        <v>11</v>
      </c>
      <c r="C25" s="176"/>
      <c r="D25" s="181"/>
      <c r="E25" s="182"/>
    </row>
    <row r="26" s="175" customFormat="1" ht="20.1" customHeight="1" spans="2:5">
      <c r="B26" s="176"/>
      <c r="C26" s="176"/>
      <c r="D26" s="181"/>
      <c r="E26" s="182"/>
    </row>
    <row r="27" s="175" customFormat="1" ht="20.1" customHeight="1" spans="4:5">
      <c r="D27" s="179"/>
      <c r="E27" s="180" t="s">
        <v>1</v>
      </c>
    </row>
    <row r="28" s="175" customFormat="1" ht="20.1" customHeight="1" spans="2:5">
      <c r="B28" s="186">
        <v>43105</v>
      </c>
      <c r="C28" s="202" t="s">
        <v>12</v>
      </c>
      <c r="D28" s="188">
        <f>'13 Dec 17  - 05 Jan 18'!G38</f>
        <v>829170</v>
      </c>
      <c r="E28" s="193">
        <f>+D28</f>
        <v>829170</v>
      </c>
    </row>
    <row r="29" s="175" customFormat="1" ht="20.1" customHeight="1" spans="2:5">
      <c r="B29" s="203">
        <v>43156</v>
      </c>
      <c r="C29" s="204" t="s">
        <v>2</v>
      </c>
      <c r="D29" s="205">
        <v>-829170</v>
      </c>
      <c r="E29" s="206">
        <f>+E28+D29</f>
        <v>0</v>
      </c>
    </row>
    <row r="30" s="175" customFormat="1" ht="20.1" customHeight="1" spans="2:5">
      <c r="B30" s="184"/>
      <c r="D30" s="179"/>
      <c r="E30" s="189"/>
    </row>
    <row r="31" s="175" customFormat="1" ht="20.1" customHeight="1" spans="1:5">
      <c r="A31" s="187"/>
      <c r="B31" s="186"/>
      <c r="D31" s="179"/>
      <c r="E31" s="189"/>
    </row>
    <row r="32" s="175" customFormat="1" ht="20.1" customHeight="1" spans="1:5">
      <c r="A32" s="207" t="s">
        <v>13</v>
      </c>
      <c r="B32" s="207"/>
      <c r="C32" s="208"/>
      <c r="D32" s="208"/>
      <c r="E32" s="209"/>
    </row>
    <row r="33" s="175" customFormat="1" ht="20.1" customHeight="1" spans="1:5">
      <c r="A33" s="207"/>
      <c r="B33" s="207"/>
      <c r="C33" s="208"/>
      <c r="D33" s="208"/>
      <c r="E33" s="209"/>
    </row>
    <row r="34" s="175" customFormat="1" ht="20.1" customHeight="1" spans="1:5">
      <c r="A34" s="187"/>
      <c r="B34" s="187"/>
      <c r="C34" s="188"/>
      <c r="D34" s="188"/>
      <c r="E34" s="210" t="s">
        <v>1</v>
      </c>
    </row>
    <row r="35" s="175" customFormat="1" ht="20.1" customHeight="1" spans="1:5">
      <c r="A35" s="187"/>
      <c r="B35" s="187"/>
      <c r="C35" s="188"/>
      <c r="D35" s="188"/>
      <c r="E35" s="210"/>
    </row>
    <row r="36" s="175" customFormat="1" ht="20.1" customHeight="1" spans="1:5">
      <c r="A36" s="187"/>
      <c r="B36" s="186">
        <v>43089</v>
      </c>
      <c r="C36" s="202" t="s">
        <v>2</v>
      </c>
      <c r="D36" s="188">
        <v>-241200</v>
      </c>
      <c r="E36" s="189">
        <f>+D36</f>
        <v>-241200</v>
      </c>
    </row>
    <row r="37" s="175" customFormat="1" ht="20.1" customHeight="1" spans="1:5">
      <c r="A37" s="187"/>
      <c r="B37" s="186">
        <v>43116</v>
      </c>
      <c r="C37" s="202" t="s">
        <v>2</v>
      </c>
      <c r="D37" s="188">
        <v>-241200</v>
      </c>
      <c r="E37" s="189">
        <f t="shared" ref="E37:E43" si="1">+E36+D37</f>
        <v>-482400</v>
      </c>
    </row>
    <row r="38" s="175" customFormat="1" ht="20.1" customHeight="1" spans="1:5">
      <c r="A38" s="187"/>
      <c r="B38" s="190">
        <v>43123</v>
      </c>
      <c r="C38" s="191" t="s">
        <v>14</v>
      </c>
      <c r="D38" s="192">
        <f>'06 Jan - 23 Jan 18'!G62</f>
        <v>853200</v>
      </c>
      <c r="E38" s="193">
        <f t="shared" si="1"/>
        <v>370800</v>
      </c>
    </row>
    <row r="39" s="175" customFormat="1" ht="20.1" customHeight="1" spans="1:5">
      <c r="A39" s="187"/>
      <c r="B39" s="186">
        <v>43156</v>
      </c>
      <c r="C39" s="187" t="s">
        <v>2</v>
      </c>
      <c r="D39" s="211">
        <v>-370800</v>
      </c>
      <c r="E39" s="189">
        <f t="shared" si="1"/>
        <v>0</v>
      </c>
    </row>
    <row r="40" s="175" customFormat="1" ht="20.1" customHeight="1" spans="2:5">
      <c r="B40" s="190">
        <v>43144</v>
      </c>
      <c r="C40" s="191" t="s">
        <v>15</v>
      </c>
      <c r="D40" s="192">
        <f>'21 Jan - 05 Feb 18'!G61</f>
        <v>968800</v>
      </c>
      <c r="E40" s="189">
        <f t="shared" si="1"/>
        <v>968800</v>
      </c>
    </row>
    <row r="41" s="175" customFormat="1" ht="20.1" customHeight="1" spans="2:5">
      <c r="B41" s="190">
        <v>43146</v>
      </c>
      <c r="C41" s="187" t="s">
        <v>2</v>
      </c>
      <c r="D41" s="192">
        <v>-968800</v>
      </c>
      <c r="E41" s="189">
        <f t="shared" si="1"/>
        <v>0</v>
      </c>
    </row>
    <row r="42" s="175" customFormat="1" ht="20.1" customHeight="1" spans="2:6">
      <c r="B42" s="190">
        <v>43152</v>
      </c>
      <c r="C42" s="191" t="s">
        <v>16</v>
      </c>
      <c r="D42" s="192">
        <f>'06 - 21 Feb 18 '!G44</f>
        <v>607700</v>
      </c>
      <c r="E42" s="193">
        <f t="shared" si="1"/>
        <v>607700</v>
      </c>
      <c r="F42" s="198"/>
    </row>
    <row r="43" s="175" customFormat="1" ht="20.1" customHeight="1" spans="2:6">
      <c r="B43" s="190">
        <v>43159</v>
      </c>
      <c r="C43" s="191" t="s">
        <v>2</v>
      </c>
      <c r="D43" s="192">
        <v>-607700</v>
      </c>
      <c r="E43" s="193">
        <f>E42+D43</f>
        <v>0</v>
      </c>
      <c r="F43" s="198"/>
    </row>
    <row r="44" s="175" customFormat="1" ht="20.1" customHeight="1" spans="2:5">
      <c r="B44" s="186">
        <v>43166</v>
      </c>
      <c r="C44" s="191" t="s">
        <v>17</v>
      </c>
      <c r="D44" s="188">
        <f>'21 Feb - 07 Mar 18'!G45</f>
        <v>709750</v>
      </c>
      <c r="E44" s="189">
        <f t="shared" ref="E44:E47" si="2">+E43+D44</f>
        <v>709750</v>
      </c>
    </row>
    <row r="45" s="175" customFormat="1" ht="20.1" customHeight="1" spans="2:5">
      <c r="B45" s="184">
        <v>43175</v>
      </c>
      <c r="C45" s="191" t="s">
        <v>2</v>
      </c>
      <c r="D45" s="179">
        <v>-709750</v>
      </c>
      <c r="E45" s="189">
        <f t="shared" si="2"/>
        <v>0</v>
      </c>
    </row>
    <row r="46" s="175" customFormat="1" ht="20.1" customHeight="1" spans="2:5">
      <c r="B46" s="186">
        <v>43179</v>
      </c>
      <c r="C46" s="191" t="s">
        <v>17</v>
      </c>
      <c r="D46" s="188">
        <f>'3.22'!G58</f>
        <v>737025</v>
      </c>
      <c r="E46" s="189">
        <f t="shared" si="2"/>
        <v>737025</v>
      </c>
    </row>
    <row r="47" s="175" customFormat="1" ht="20.1" customHeight="1" spans="2:5">
      <c r="B47" s="184">
        <v>43185</v>
      </c>
      <c r="C47" s="191" t="s">
        <v>2</v>
      </c>
      <c r="D47" s="179">
        <v>-737025</v>
      </c>
      <c r="E47" s="189">
        <f t="shared" si="2"/>
        <v>0</v>
      </c>
    </row>
    <row r="48" s="175" customFormat="1" ht="20.1" customHeight="1" spans="2:5">
      <c r="B48" s="203">
        <v>43190</v>
      </c>
      <c r="C48" s="195" t="s">
        <v>18</v>
      </c>
      <c r="D48" s="212">
        <f>'4'!G37</f>
        <v>481500</v>
      </c>
      <c r="E48" s="206">
        <f>+E45+D48</f>
        <v>481500</v>
      </c>
    </row>
    <row r="49" s="175" customFormat="1" ht="20.1" customHeight="1" spans="4:5">
      <c r="D49" s="179"/>
      <c r="E49" s="185"/>
    </row>
    <row r="50" s="175" customFormat="1" ht="20.1" customHeight="1" spans="4:5">
      <c r="D50" s="179"/>
      <c r="E50" s="180"/>
    </row>
    <row r="51" s="175" customFormat="1" ht="20.1" customHeight="1" spans="4:5">
      <c r="D51" s="179"/>
      <c r="E51" s="180"/>
    </row>
    <row r="52" s="175" customFormat="1" ht="20.1" customHeight="1" spans="4:5">
      <c r="D52" s="179"/>
      <c r="E52" s="180"/>
    </row>
    <row r="53" s="175" customFormat="1" ht="20.1" customHeight="1" spans="4:5">
      <c r="D53" s="179"/>
      <c r="E53" s="180"/>
    </row>
    <row r="54" s="175" customFormat="1" ht="20.1" customHeight="1" spans="4:5">
      <c r="D54" s="179"/>
      <c r="E54" s="180"/>
    </row>
    <row r="55" s="175" customFormat="1" ht="20.1" customHeight="1" spans="4:5">
      <c r="D55" s="179"/>
      <c r="E55" s="180"/>
    </row>
    <row r="56" s="175" customFormat="1" ht="20.1" customHeight="1" spans="4:5">
      <c r="D56" s="179"/>
      <c r="E56" s="180"/>
    </row>
    <row r="57" s="175" customFormat="1" ht="20.1" customHeight="1" spans="4:5">
      <c r="D57" s="179"/>
      <c r="E57" s="180"/>
    </row>
    <row r="58" s="175" customFormat="1" ht="20.1" customHeight="1" spans="4:5">
      <c r="D58" s="179"/>
      <c r="E58" s="180"/>
    </row>
  </sheetData>
  <pageMargins left="0.511805555555556" right="0.511805555555556" top="0.747916666666667" bottom="0.747916666666667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4"/>
  <sheetViews>
    <sheetView topLeftCell="A16" workbookViewId="0">
      <selection activeCell="L56" sqref="L56"/>
    </sheetView>
  </sheetViews>
  <sheetFormatPr defaultColWidth="9" defaultRowHeight="12.75"/>
  <cols>
    <col min="1" max="1" width="9.42857142857143" style="52" customWidth="1"/>
    <col min="2" max="2" width="39.1428571428571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10" width="9.14285714285714" style="52"/>
    <col min="11" max="11" width="10.4285714285714" style="52" customWidth="1"/>
    <col min="12" max="16384" width="9.14285714285714" style="52"/>
  </cols>
  <sheetData>
    <row r="1" s="52" customFormat="1" spans="7:7">
      <c r="G1" s="53"/>
    </row>
    <row r="2" s="52" customFormat="1" spans="2:2">
      <c r="B2" s="54" t="s">
        <v>461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12">
      <c r="A9" s="65" t="s">
        <v>33</v>
      </c>
      <c r="B9" s="65" t="s">
        <v>462</v>
      </c>
      <c r="C9" s="66">
        <v>43145</v>
      </c>
      <c r="D9" s="65">
        <v>1</v>
      </c>
      <c r="E9" s="65">
        <v>1</v>
      </c>
      <c r="F9" s="79">
        <v>6300</v>
      </c>
      <c r="G9" s="80">
        <f t="shared" ref="G9:G49" si="0">+F9</f>
        <v>6300</v>
      </c>
      <c r="H9" s="215" t="s">
        <v>463</v>
      </c>
      <c r="K9" s="69" t="s">
        <v>464</v>
      </c>
      <c r="L9" s="52" t="str">
        <f ca="1">PHONETIC(K9:K49)</f>
        <v>，1261154，1260720，1229162，1264326，1262279，1244301，1261164，1268532，1264154，1264538，1263279，1253571，1266379，1261917，1263291，1257607，1253596，1261919，1249417，1259881，1261989，1254322，1253388，1276008，1252487，1253310，1253332，1238364，1229233，1252189，1240220，1238375，1251865，1242810，1259467，1242679，1240441，1251862，1252486，1250892，1229942</v>
      </c>
    </row>
    <row r="10" s="52" customFormat="1" spans="1:11">
      <c r="A10" s="65" t="s">
        <v>37</v>
      </c>
      <c r="B10" s="65" t="s">
        <v>465</v>
      </c>
      <c r="C10" s="66">
        <v>43145</v>
      </c>
      <c r="D10" s="65">
        <v>1</v>
      </c>
      <c r="E10" s="65">
        <v>1</v>
      </c>
      <c r="F10" s="79">
        <v>7650</v>
      </c>
      <c r="G10" s="80">
        <f t="shared" si="0"/>
        <v>7650</v>
      </c>
      <c r="H10" s="215" t="s">
        <v>466</v>
      </c>
      <c r="K10" s="69" t="s">
        <v>467</v>
      </c>
    </row>
    <row r="11" s="52" customFormat="1" spans="1:11">
      <c r="A11" s="65" t="s">
        <v>40</v>
      </c>
      <c r="B11" s="65" t="s">
        <v>468</v>
      </c>
      <c r="C11" s="66">
        <v>43145</v>
      </c>
      <c r="D11" s="65">
        <v>1</v>
      </c>
      <c r="E11" s="65"/>
      <c r="F11" s="67">
        <v>11250</v>
      </c>
      <c r="G11" s="68">
        <f t="shared" si="0"/>
        <v>11250</v>
      </c>
      <c r="H11" s="215" t="s">
        <v>469</v>
      </c>
      <c r="K11" s="69" t="s">
        <v>470</v>
      </c>
    </row>
    <row r="12" s="52" customFormat="1" spans="1:11">
      <c r="A12" s="65" t="s">
        <v>37</v>
      </c>
      <c r="B12" s="65" t="s">
        <v>471</v>
      </c>
      <c r="C12" s="66">
        <v>43146</v>
      </c>
      <c r="D12" s="65">
        <v>1</v>
      </c>
      <c r="E12" s="65">
        <v>1</v>
      </c>
      <c r="F12" s="79">
        <v>7650</v>
      </c>
      <c r="G12" s="80">
        <f t="shared" si="0"/>
        <v>7650</v>
      </c>
      <c r="H12" s="215" t="s">
        <v>472</v>
      </c>
      <c r="K12" s="69" t="s">
        <v>473</v>
      </c>
    </row>
    <row r="13" s="52" customFormat="1" spans="1:11">
      <c r="A13" s="65" t="s">
        <v>238</v>
      </c>
      <c r="B13" s="65" t="s">
        <v>474</v>
      </c>
      <c r="C13" s="66">
        <v>43146</v>
      </c>
      <c r="D13" s="65">
        <v>1</v>
      </c>
      <c r="E13" s="65">
        <v>1</v>
      </c>
      <c r="F13" s="79">
        <v>14850</v>
      </c>
      <c r="G13" s="80">
        <f t="shared" si="0"/>
        <v>14850</v>
      </c>
      <c r="H13" s="215" t="s">
        <v>475</v>
      </c>
      <c r="K13" s="69" t="s">
        <v>476</v>
      </c>
    </row>
    <row r="14" s="52" customFormat="1" spans="1:11">
      <c r="A14" s="65" t="s">
        <v>49</v>
      </c>
      <c r="B14" s="65" t="s">
        <v>477</v>
      </c>
      <c r="C14" s="66">
        <v>43146</v>
      </c>
      <c r="D14" s="65">
        <v>1</v>
      </c>
      <c r="E14" s="65">
        <v>1</v>
      </c>
      <c r="F14" s="79">
        <v>6300</v>
      </c>
      <c r="G14" s="80">
        <f t="shared" si="0"/>
        <v>6300</v>
      </c>
      <c r="H14" s="215" t="s">
        <v>478</v>
      </c>
      <c r="K14" s="69" t="s">
        <v>479</v>
      </c>
    </row>
    <row r="15" s="52" customFormat="1" spans="1:11">
      <c r="A15" s="65" t="s">
        <v>60</v>
      </c>
      <c r="B15" s="65" t="s">
        <v>480</v>
      </c>
      <c r="C15" s="66">
        <v>43146</v>
      </c>
      <c r="D15" s="65">
        <v>1</v>
      </c>
      <c r="E15" s="65">
        <v>1</v>
      </c>
      <c r="F15" s="79">
        <v>12600</v>
      </c>
      <c r="G15" s="80">
        <f t="shared" si="0"/>
        <v>12600</v>
      </c>
      <c r="H15" s="215" t="s">
        <v>481</v>
      </c>
      <c r="K15" s="69" t="s">
        <v>482</v>
      </c>
    </row>
    <row r="16" s="52" customFormat="1" spans="1:11">
      <c r="A16" s="65" t="s">
        <v>40</v>
      </c>
      <c r="B16" s="65" t="s">
        <v>483</v>
      </c>
      <c r="C16" s="66">
        <v>43146</v>
      </c>
      <c r="D16" s="65">
        <v>1</v>
      </c>
      <c r="E16" s="65">
        <v>1</v>
      </c>
      <c r="F16" s="79">
        <v>11250</v>
      </c>
      <c r="G16" s="80">
        <f t="shared" si="0"/>
        <v>11250</v>
      </c>
      <c r="H16" s="215" t="s">
        <v>484</v>
      </c>
      <c r="K16" s="69" t="s">
        <v>485</v>
      </c>
    </row>
    <row r="17" s="52" customFormat="1" spans="1:11">
      <c r="A17" s="65" t="s">
        <v>60</v>
      </c>
      <c r="B17" s="65" t="s">
        <v>486</v>
      </c>
      <c r="C17" s="66">
        <v>43146</v>
      </c>
      <c r="D17" s="65">
        <v>2</v>
      </c>
      <c r="E17" s="65">
        <v>1</v>
      </c>
      <c r="F17" s="79">
        <v>25200</v>
      </c>
      <c r="G17" s="80">
        <f t="shared" si="0"/>
        <v>25200</v>
      </c>
      <c r="H17" s="215" t="s">
        <v>487</v>
      </c>
      <c r="K17" s="69" t="s">
        <v>488</v>
      </c>
    </row>
    <row r="18" s="52" customFormat="1" spans="1:11">
      <c r="A18" s="65" t="s">
        <v>49</v>
      </c>
      <c r="B18" s="65" t="s">
        <v>471</v>
      </c>
      <c r="C18" s="66">
        <v>43147</v>
      </c>
      <c r="D18" s="65">
        <v>1</v>
      </c>
      <c r="E18" s="65">
        <v>1</v>
      </c>
      <c r="F18" s="79">
        <v>6300</v>
      </c>
      <c r="G18" s="80">
        <f t="shared" si="0"/>
        <v>6300</v>
      </c>
      <c r="H18" s="215" t="s">
        <v>489</v>
      </c>
      <c r="K18" s="69" t="s">
        <v>490</v>
      </c>
    </row>
    <row r="19" s="52" customFormat="1" spans="1:11">
      <c r="A19" s="65" t="s">
        <v>37</v>
      </c>
      <c r="B19" s="65" t="s">
        <v>491</v>
      </c>
      <c r="C19" s="66">
        <v>43147</v>
      </c>
      <c r="D19" s="65">
        <v>1</v>
      </c>
      <c r="E19" s="65">
        <v>1</v>
      </c>
      <c r="F19" s="79">
        <v>7650</v>
      </c>
      <c r="G19" s="80">
        <f t="shared" si="0"/>
        <v>7650</v>
      </c>
      <c r="H19" s="215" t="s">
        <v>492</v>
      </c>
      <c r="K19" s="69" t="s">
        <v>493</v>
      </c>
    </row>
    <row r="20" s="52" customFormat="1" spans="1:11">
      <c r="A20" s="65" t="s">
        <v>49</v>
      </c>
      <c r="B20" s="65" t="s">
        <v>494</v>
      </c>
      <c r="C20" s="66">
        <v>43145</v>
      </c>
      <c r="D20" s="65">
        <v>3</v>
      </c>
      <c r="E20" s="65">
        <v>1</v>
      </c>
      <c r="F20" s="79">
        <v>18900</v>
      </c>
      <c r="G20" s="80">
        <f t="shared" si="0"/>
        <v>18900</v>
      </c>
      <c r="H20" s="215" t="s">
        <v>495</v>
      </c>
      <c r="K20" s="69" t="s">
        <v>496</v>
      </c>
    </row>
    <row r="21" s="52" customFormat="1" spans="1:11">
      <c r="A21" s="65" t="s">
        <v>40</v>
      </c>
      <c r="B21" s="65" t="s">
        <v>497</v>
      </c>
      <c r="C21" s="66">
        <v>43146</v>
      </c>
      <c r="D21" s="65">
        <v>2</v>
      </c>
      <c r="E21" s="65">
        <v>1</v>
      </c>
      <c r="F21" s="79">
        <v>22500</v>
      </c>
      <c r="G21" s="80">
        <f t="shared" si="0"/>
        <v>22500</v>
      </c>
      <c r="H21" s="215" t="s">
        <v>498</v>
      </c>
      <c r="K21" s="69" t="s">
        <v>499</v>
      </c>
    </row>
    <row r="22" s="52" customFormat="1" spans="1:11">
      <c r="A22" s="65" t="s">
        <v>238</v>
      </c>
      <c r="B22" s="65" t="s">
        <v>500</v>
      </c>
      <c r="C22" s="66">
        <v>43147</v>
      </c>
      <c r="D22" s="65">
        <v>1</v>
      </c>
      <c r="E22" s="65">
        <v>1</v>
      </c>
      <c r="F22" s="79">
        <v>14850</v>
      </c>
      <c r="G22" s="80">
        <f t="shared" si="0"/>
        <v>14850</v>
      </c>
      <c r="H22" s="215" t="s">
        <v>501</v>
      </c>
      <c r="K22" s="69" t="s">
        <v>502</v>
      </c>
    </row>
    <row r="23" s="52" customFormat="1" spans="1:11">
      <c r="A23" s="65" t="s">
        <v>60</v>
      </c>
      <c r="B23" s="65" t="s">
        <v>503</v>
      </c>
      <c r="C23" s="66">
        <v>43147</v>
      </c>
      <c r="D23" s="65">
        <v>2</v>
      </c>
      <c r="E23" s="65">
        <v>1</v>
      </c>
      <c r="F23" s="79">
        <v>25200</v>
      </c>
      <c r="G23" s="80">
        <f t="shared" si="0"/>
        <v>25200</v>
      </c>
      <c r="H23" s="215" t="s">
        <v>504</v>
      </c>
      <c r="K23" s="69" t="s">
        <v>505</v>
      </c>
    </row>
    <row r="24" s="52" customFormat="1" spans="1:11">
      <c r="A24" s="65" t="s">
        <v>238</v>
      </c>
      <c r="B24" s="65" t="s">
        <v>506</v>
      </c>
      <c r="C24" s="66">
        <v>43146</v>
      </c>
      <c r="D24" s="65">
        <v>3</v>
      </c>
      <c r="E24" s="65">
        <v>1</v>
      </c>
      <c r="F24" s="79">
        <v>44550</v>
      </c>
      <c r="G24" s="80">
        <f t="shared" si="0"/>
        <v>44550</v>
      </c>
      <c r="H24" s="215" t="s">
        <v>507</v>
      </c>
      <c r="K24" s="69" t="s">
        <v>508</v>
      </c>
    </row>
    <row r="25" s="52" customFormat="1" spans="1:11">
      <c r="A25" s="65" t="s">
        <v>37</v>
      </c>
      <c r="B25" s="65" t="s">
        <v>509</v>
      </c>
      <c r="C25" s="66">
        <v>43145</v>
      </c>
      <c r="D25" s="65">
        <v>4</v>
      </c>
      <c r="E25" s="65">
        <v>1</v>
      </c>
      <c r="F25" s="79">
        <v>30600</v>
      </c>
      <c r="G25" s="80">
        <f t="shared" si="0"/>
        <v>30600</v>
      </c>
      <c r="H25" s="215" t="s">
        <v>510</v>
      </c>
      <c r="K25" s="69" t="s">
        <v>511</v>
      </c>
    </row>
    <row r="26" s="52" customFormat="1" spans="1:11">
      <c r="A26" s="65" t="s">
        <v>238</v>
      </c>
      <c r="B26" s="65" t="s">
        <v>500</v>
      </c>
      <c r="C26" s="66">
        <v>43148</v>
      </c>
      <c r="D26" s="65">
        <v>1</v>
      </c>
      <c r="E26" s="65">
        <v>1</v>
      </c>
      <c r="F26" s="79">
        <v>14850</v>
      </c>
      <c r="G26" s="80">
        <f t="shared" si="0"/>
        <v>14850</v>
      </c>
      <c r="H26" s="215" t="s">
        <v>512</v>
      </c>
      <c r="K26" s="69" t="s">
        <v>513</v>
      </c>
    </row>
    <row r="27" s="52" customFormat="1" spans="1:11">
      <c r="A27" s="65" t="s">
        <v>40</v>
      </c>
      <c r="B27" s="65" t="s">
        <v>514</v>
      </c>
      <c r="C27" s="66">
        <v>43146</v>
      </c>
      <c r="D27" s="65">
        <v>3</v>
      </c>
      <c r="E27" s="65">
        <v>1</v>
      </c>
      <c r="F27" s="79">
        <v>33750</v>
      </c>
      <c r="G27" s="80">
        <f t="shared" si="0"/>
        <v>33750</v>
      </c>
      <c r="H27" s="215" t="s">
        <v>515</v>
      </c>
      <c r="K27" s="69" t="s">
        <v>516</v>
      </c>
    </row>
    <row r="28" s="52" customFormat="1" spans="1:11">
      <c r="A28" s="65" t="s">
        <v>60</v>
      </c>
      <c r="B28" s="65" t="s">
        <v>517</v>
      </c>
      <c r="C28" s="66">
        <v>43146</v>
      </c>
      <c r="D28" s="65">
        <v>4</v>
      </c>
      <c r="E28" s="65">
        <v>1</v>
      </c>
      <c r="F28" s="79">
        <v>50400</v>
      </c>
      <c r="G28" s="80">
        <f t="shared" si="0"/>
        <v>50400</v>
      </c>
      <c r="H28" s="215" t="s">
        <v>518</v>
      </c>
      <c r="K28" s="69" t="s">
        <v>519</v>
      </c>
    </row>
    <row r="29" s="52" customFormat="1" spans="1:11">
      <c r="A29" s="65" t="s">
        <v>40</v>
      </c>
      <c r="B29" s="65" t="s">
        <v>474</v>
      </c>
      <c r="C29" s="66">
        <v>43147</v>
      </c>
      <c r="D29" s="65">
        <v>3</v>
      </c>
      <c r="E29" s="65">
        <v>1</v>
      </c>
      <c r="F29" s="79">
        <v>33750</v>
      </c>
      <c r="G29" s="80">
        <f t="shared" si="0"/>
        <v>33750</v>
      </c>
      <c r="H29" s="215" t="s">
        <v>520</v>
      </c>
      <c r="K29" s="69" t="s">
        <v>521</v>
      </c>
    </row>
    <row r="30" s="52" customFormat="1" spans="1:11">
      <c r="A30" s="65" t="s">
        <v>49</v>
      </c>
      <c r="B30" s="65" t="s">
        <v>522</v>
      </c>
      <c r="C30" s="66">
        <v>43149</v>
      </c>
      <c r="D30" s="65">
        <v>2</v>
      </c>
      <c r="E30" s="65">
        <v>2</v>
      </c>
      <c r="F30" s="79">
        <v>25200</v>
      </c>
      <c r="G30" s="80">
        <f t="shared" si="0"/>
        <v>25200</v>
      </c>
      <c r="H30" s="215" t="s">
        <v>523</v>
      </c>
      <c r="K30" s="69" t="s">
        <v>524</v>
      </c>
    </row>
    <row r="31" s="52" customFormat="1" spans="1:11">
      <c r="A31" s="65" t="s">
        <v>238</v>
      </c>
      <c r="B31" s="65" t="s">
        <v>525</v>
      </c>
      <c r="C31" s="66">
        <v>43149</v>
      </c>
      <c r="D31" s="65">
        <v>1</v>
      </c>
      <c r="E31" s="65">
        <v>2</v>
      </c>
      <c r="F31" s="79">
        <v>29700</v>
      </c>
      <c r="G31" s="80">
        <f t="shared" si="0"/>
        <v>29700</v>
      </c>
      <c r="H31" s="215" t="s">
        <v>526</v>
      </c>
      <c r="K31" s="69" t="s">
        <v>527</v>
      </c>
    </row>
    <row r="32" s="52" customFormat="1" spans="1:11">
      <c r="A32" s="65" t="s">
        <v>40</v>
      </c>
      <c r="B32" s="65" t="s">
        <v>528</v>
      </c>
      <c r="C32" s="66">
        <v>43149</v>
      </c>
      <c r="D32" s="65">
        <v>1</v>
      </c>
      <c r="E32" s="65">
        <v>1</v>
      </c>
      <c r="F32" s="79">
        <v>11250</v>
      </c>
      <c r="G32" s="80">
        <f t="shared" si="0"/>
        <v>11250</v>
      </c>
      <c r="H32" s="215" t="s">
        <v>529</v>
      </c>
      <c r="K32" s="69" t="s">
        <v>530</v>
      </c>
    </row>
    <row r="33" s="52" customFormat="1" spans="1:11">
      <c r="A33" s="65" t="s">
        <v>37</v>
      </c>
      <c r="B33" s="65" t="s">
        <v>531</v>
      </c>
      <c r="C33" s="66">
        <v>43149</v>
      </c>
      <c r="D33" s="65">
        <v>1</v>
      </c>
      <c r="E33" s="65">
        <v>1</v>
      </c>
      <c r="F33" s="79">
        <v>7650</v>
      </c>
      <c r="G33" s="80">
        <f t="shared" si="0"/>
        <v>7650</v>
      </c>
      <c r="H33" s="215" t="s">
        <v>532</v>
      </c>
      <c r="K33" s="69" t="s">
        <v>533</v>
      </c>
    </row>
    <row r="34" s="52" customFormat="1" spans="1:11">
      <c r="A34" s="65" t="s">
        <v>60</v>
      </c>
      <c r="B34" s="65" t="s">
        <v>534</v>
      </c>
      <c r="C34" s="66">
        <v>43148</v>
      </c>
      <c r="D34" s="65">
        <v>3</v>
      </c>
      <c r="E34" s="65">
        <v>1</v>
      </c>
      <c r="F34" s="79">
        <v>37800</v>
      </c>
      <c r="G34" s="80">
        <f t="shared" si="0"/>
        <v>37800</v>
      </c>
      <c r="H34" s="215" t="s">
        <v>535</v>
      </c>
      <c r="K34" s="69" t="s">
        <v>536</v>
      </c>
    </row>
    <row r="35" s="52" customFormat="1" spans="1:11">
      <c r="A35" s="65" t="s">
        <v>40</v>
      </c>
      <c r="B35" s="65" t="s">
        <v>537</v>
      </c>
      <c r="C35" s="66">
        <v>43148</v>
      </c>
      <c r="D35" s="65">
        <v>3</v>
      </c>
      <c r="E35" s="65">
        <v>1</v>
      </c>
      <c r="F35" s="79">
        <v>33750</v>
      </c>
      <c r="G35" s="80">
        <f t="shared" si="0"/>
        <v>33750</v>
      </c>
      <c r="H35" s="215" t="s">
        <v>538</v>
      </c>
      <c r="K35" s="69" t="s">
        <v>539</v>
      </c>
    </row>
    <row r="36" s="52" customFormat="1" spans="1:11">
      <c r="A36" s="65" t="s">
        <v>37</v>
      </c>
      <c r="B36" s="65" t="s">
        <v>540</v>
      </c>
      <c r="C36" s="66">
        <v>43148</v>
      </c>
      <c r="D36" s="65">
        <v>3</v>
      </c>
      <c r="E36" s="65">
        <v>1</v>
      </c>
      <c r="F36" s="79">
        <v>22950</v>
      </c>
      <c r="G36" s="80">
        <f t="shared" si="0"/>
        <v>22950</v>
      </c>
      <c r="H36" s="215" t="s">
        <v>541</v>
      </c>
      <c r="K36" s="69" t="s">
        <v>542</v>
      </c>
    </row>
    <row r="37" s="52" customFormat="1" spans="1:11">
      <c r="A37" s="65" t="s">
        <v>49</v>
      </c>
      <c r="B37" s="65" t="s">
        <v>543</v>
      </c>
      <c r="C37" s="66">
        <v>43149</v>
      </c>
      <c r="D37" s="65">
        <v>2</v>
      </c>
      <c r="E37" s="65">
        <v>1</v>
      </c>
      <c r="F37" s="79">
        <v>13600</v>
      </c>
      <c r="G37" s="80">
        <f t="shared" si="0"/>
        <v>13600</v>
      </c>
      <c r="H37" s="215" t="s">
        <v>544</v>
      </c>
      <c r="K37" s="69" t="s">
        <v>545</v>
      </c>
    </row>
    <row r="38" s="52" customFormat="1" spans="1:11">
      <c r="A38" s="65" t="s">
        <v>238</v>
      </c>
      <c r="B38" s="65" t="s">
        <v>546</v>
      </c>
      <c r="C38" s="66">
        <v>43149</v>
      </c>
      <c r="D38" s="65">
        <v>2</v>
      </c>
      <c r="E38" s="65">
        <v>1</v>
      </c>
      <c r="F38" s="79">
        <v>29700</v>
      </c>
      <c r="G38" s="80">
        <f t="shared" si="0"/>
        <v>29700</v>
      </c>
      <c r="H38" s="215" t="s">
        <v>547</v>
      </c>
      <c r="K38" s="69" t="s">
        <v>548</v>
      </c>
    </row>
    <row r="39" s="52" customFormat="1" spans="1:11">
      <c r="A39" s="65" t="s">
        <v>60</v>
      </c>
      <c r="B39" s="65" t="s">
        <v>549</v>
      </c>
      <c r="C39" s="66">
        <v>43149</v>
      </c>
      <c r="D39" s="65">
        <v>2</v>
      </c>
      <c r="E39" s="65">
        <v>1</v>
      </c>
      <c r="F39" s="79">
        <v>25200</v>
      </c>
      <c r="G39" s="80">
        <f t="shared" si="0"/>
        <v>25200</v>
      </c>
      <c r="H39" s="215" t="s">
        <v>550</v>
      </c>
      <c r="K39" s="69" t="s">
        <v>551</v>
      </c>
    </row>
    <row r="40" s="52" customFormat="1" spans="1:11">
      <c r="A40" s="65" t="s">
        <v>49</v>
      </c>
      <c r="B40" s="65" t="s">
        <v>552</v>
      </c>
      <c r="C40" s="66">
        <v>43150</v>
      </c>
      <c r="D40" s="65">
        <v>1</v>
      </c>
      <c r="E40" s="65">
        <v>1</v>
      </c>
      <c r="F40" s="79">
        <v>12600</v>
      </c>
      <c r="G40" s="80">
        <f t="shared" si="0"/>
        <v>12600</v>
      </c>
      <c r="H40" s="215" t="s">
        <v>553</v>
      </c>
      <c r="K40" s="69" t="s">
        <v>554</v>
      </c>
    </row>
    <row r="41" s="52" customFormat="1" spans="1:11">
      <c r="A41" s="65" t="s">
        <v>238</v>
      </c>
      <c r="B41" s="65" t="s">
        <v>497</v>
      </c>
      <c r="C41" s="66">
        <v>43150</v>
      </c>
      <c r="D41" s="65">
        <v>1</v>
      </c>
      <c r="E41" s="65">
        <v>1</v>
      </c>
      <c r="F41" s="79">
        <v>14850</v>
      </c>
      <c r="G41" s="80">
        <f t="shared" si="0"/>
        <v>14850</v>
      </c>
      <c r="H41" s="215" t="s">
        <v>555</v>
      </c>
      <c r="K41" s="69" t="s">
        <v>556</v>
      </c>
    </row>
    <row r="42" s="52" customFormat="1" spans="1:11">
      <c r="A42" s="65" t="s">
        <v>60</v>
      </c>
      <c r="B42" s="65" t="s">
        <v>557</v>
      </c>
      <c r="C42" s="66">
        <v>43150</v>
      </c>
      <c r="D42" s="65">
        <v>1</v>
      </c>
      <c r="E42" s="65">
        <v>1</v>
      </c>
      <c r="F42" s="79">
        <v>12600</v>
      </c>
      <c r="G42" s="80">
        <f t="shared" si="0"/>
        <v>12600</v>
      </c>
      <c r="H42" s="215" t="s">
        <v>558</v>
      </c>
      <c r="K42" s="69" t="s">
        <v>559</v>
      </c>
    </row>
    <row r="43" s="52" customFormat="1" spans="1:11">
      <c r="A43" s="65" t="s">
        <v>40</v>
      </c>
      <c r="B43" s="65" t="s">
        <v>560</v>
      </c>
      <c r="C43" s="66">
        <v>43150</v>
      </c>
      <c r="D43" s="65">
        <v>1</v>
      </c>
      <c r="E43" s="65">
        <v>1</v>
      </c>
      <c r="F43" s="79">
        <v>11250</v>
      </c>
      <c r="G43" s="80">
        <f t="shared" si="0"/>
        <v>11250</v>
      </c>
      <c r="H43" s="215" t="s">
        <v>561</v>
      </c>
      <c r="K43" s="69" t="s">
        <v>562</v>
      </c>
    </row>
    <row r="44" s="52" customFormat="1" spans="1:11">
      <c r="A44" s="65" t="s">
        <v>40</v>
      </c>
      <c r="B44" s="65" t="s">
        <v>563</v>
      </c>
      <c r="C44" s="66">
        <v>43150</v>
      </c>
      <c r="D44" s="65">
        <v>1</v>
      </c>
      <c r="E44" s="65">
        <v>1</v>
      </c>
      <c r="F44" s="79">
        <v>11250</v>
      </c>
      <c r="G44" s="80">
        <f t="shared" si="0"/>
        <v>11250</v>
      </c>
      <c r="H44" s="215" t="s">
        <v>564</v>
      </c>
      <c r="K44" s="69" t="s">
        <v>565</v>
      </c>
    </row>
    <row r="45" s="52" customFormat="1" spans="1:11">
      <c r="A45" s="65" t="s">
        <v>49</v>
      </c>
      <c r="B45" s="65" t="s">
        <v>566</v>
      </c>
      <c r="C45" s="66">
        <v>43151</v>
      </c>
      <c r="D45" s="65">
        <v>1</v>
      </c>
      <c r="E45" s="65">
        <v>1</v>
      </c>
      <c r="F45" s="79">
        <v>6300</v>
      </c>
      <c r="G45" s="80">
        <f t="shared" si="0"/>
        <v>6300</v>
      </c>
      <c r="H45" s="215" t="s">
        <v>567</v>
      </c>
      <c r="K45" s="69" t="s">
        <v>568</v>
      </c>
    </row>
    <row r="46" s="52" customFormat="1" spans="1:11">
      <c r="A46" s="65" t="s">
        <v>37</v>
      </c>
      <c r="B46" s="65" t="s">
        <v>569</v>
      </c>
      <c r="C46" s="66">
        <v>43150</v>
      </c>
      <c r="D46" s="65">
        <v>2</v>
      </c>
      <c r="E46" s="65">
        <v>1</v>
      </c>
      <c r="F46" s="79">
        <v>15300</v>
      </c>
      <c r="G46" s="80">
        <f t="shared" si="0"/>
        <v>15300</v>
      </c>
      <c r="H46" s="215" t="s">
        <v>570</v>
      </c>
      <c r="K46" s="69" t="s">
        <v>571</v>
      </c>
    </row>
    <row r="47" s="52" customFormat="1" spans="1:11">
      <c r="A47" s="65" t="s">
        <v>37</v>
      </c>
      <c r="B47" s="65" t="s">
        <v>531</v>
      </c>
      <c r="C47" s="66">
        <v>43151</v>
      </c>
      <c r="D47" s="65">
        <v>1</v>
      </c>
      <c r="E47" s="65">
        <v>1</v>
      </c>
      <c r="F47" s="79">
        <v>7650</v>
      </c>
      <c r="G47" s="80">
        <f t="shared" si="0"/>
        <v>7650</v>
      </c>
      <c r="H47" s="215" t="s">
        <v>572</v>
      </c>
      <c r="K47" s="69" t="s">
        <v>573</v>
      </c>
    </row>
    <row r="48" s="52" customFormat="1" spans="1:11">
      <c r="A48" s="65" t="s">
        <v>49</v>
      </c>
      <c r="B48" s="65" t="s">
        <v>574</v>
      </c>
      <c r="C48" s="66">
        <v>43151</v>
      </c>
      <c r="D48" s="65">
        <v>1</v>
      </c>
      <c r="E48" s="65">
        <v>1</v>
      </c>
      <c r="F48" s="79">
        <v>6300</v>
      </c>
      <c r="G48" s="80">
        <f t="shared" si="0"/>
        <v>6300</v>
      </c>
      <c r="H48" s="215" t="s">
        <v>575</v>
      </c>
      <c r="K48" s="69" t="s">
        <v>576</v>
      </c>
    </row>
    <row r="49" s="52" customFormat="1" spans="1:11">
      <c r="A49" s="65" t="s">
        <v>60</v>
      </c>
      <c r="B49" s="65" t="s">
        <v>577</v>
      </c>
      <c r="C49" s="66">
        <v>43151</v>
      </c>
      <c r="D49" s="65">
        <v>1</v>
      </c>
      <c r="E49" s="65">
        <v>1</v>
      </c>
      <c r="F49" s="79">
        <v>13600</v>
      </c>
      <c r="G49" s="80">
        <f t="shared" si="0"/>
        <v>13600</v>
      </c>
      <c r="H49" s="215" t="s">
        <v>578</v>
      </c>
      <c r="K49" s="69" t="s">
        <v>579</v>
      </c>
    </row>
    <row r="50" s="52" customFormat="1" spans="1:8">
      <c r="A50" s="65"/>
      <c r="B50" s="65"/>
      <c r="C50" s="66"/>
      <c r="D50" s="65"/>
      <c r="E50" s="65"/>
      <c r="F50" s="67"/>
      <c r="G50" s="68"/>
      <c r="H50" s="70"/>
    </row>
    <row r="51" s="52" customFormat="1" ht="13.5" spans="1:8">
      <c r="A51" s="65"/>
      <c r="B51" s="71" t="s">
        <v>87</v>
      </c>
      <c r="C51" s="72"/>
      <c r="D51" s="71"/>
      <c r="E51" s="71"/>
      <c r="F51" s="73"/>
      <c r="G51" s="74">
        <f>SUM(G9:G50)</f>
        <v>754850</v>
      </c>
      <c r="H51" s="70"/>
    </row>
    <row r="52" s="52" customFormat="1" ht="15" spans="6:8">
      <c r="F52" s="81" t="s">
        <v>580</v>
      </c>
      <c r="G52" s="53">
        <v>703800</v>
      </c>
      <c r="H52" s="82" t="s">
        <v>581</v>
      </c>
    </row>
    <row r="53" s="52" customFormat="1" spans="6:7">
      <c r="F53" s="81" t="s">
        <v>582</v>
      </c>
      <c r="G53" s="53">
        <f>G51-G52</f>
        <v>51050</v>
      </c>
    </row>
    <row r="54" s="52" customFormat="1" spans="6:7">
      <c r="F54" s="81" t="s">
        <v>583</v>
      </c>
      <c r="G54" s="53">
        <v>701550</v>
      </c>
    </row>
    <row r="55" s="52" customFormat="1" spans="6:8">
      <c r="F55" s="81" t="s">
        <v>584</v>
      </c>
      <c r="G55" s="53">
        <f>G52-G54</f>
        <v>2250</v>
      </c>
      <c r="H55" s="52" t="s">
        <v>585</v>
      </c>
    </row>
    <row r="56" s="52" customFormat="1" spans="6:8">
      <c r="F56" s="81" t="s">
        <v>586</v>
      </c>
      <c r="G56" s="53">
        <f>G53</f>
        <v>51050</v>
      </c>
      <c r="H56" s="52" t="s">
        <v>587</v>
      </c>
    </row>
    <row r="57" s="52" customFormat="1" spans="6:7">
      <c r="F57" s="81" t="s">
        <v>588</v>
      </c>
      <c r="G57" s="53">
        <f>G55+G56</f>
        <v>53300</v>
      </c>
    </row>
    <row r="58" s="52" customFormat="1" spans="7:7">
      <c r="G58" s="53"/>
    </row>
    <row r="59" s="52" customFormat="1" spans="7:7">
      <c r="G59" s="53"/>
    </row>
    <row r="60" s="52" customFormat="1" spans="7:7">
      <c r="G60" s="53"/>
    </row>
    <row r="61" s="52" customFormat="1" spans="7:7">
      <c r="G61" s="53"/>
    </row>
    <row r="62" s="52" customFormat="1" spans="7:7">
      <c r="G62" s="53"/>
    </row>
    <row r="63" s="52" customFormat="1" spans="7:7">
      <c r="G63" s="53"/>
    </row>
    <row r="64" s="52" customFormat="1" spans="7:7">
      <c r="G64" s="53"/>
    </row>
    <row r="65" s="52" customFormat="1" spans="7:7">
      <c r="G65" s="53"/>
    </row>
    <row r="66" s="52" customFormat="1" spans="7:7">
      <c r="G66" s="53"/>
    </row>
    <row r="67" s="52" customFormat="1" spans="7:7">
      <c r="G67" s="53"/>
    </row>
    <row r="68" s="52" customFormat="1" spans="7:7">
      <c r="G68" s="53"/>
    </row>
    <row r="69" s="52" customFormat="1" spans="7:7">
      <c r="G69" s="53"/>
    </row>
    <row r="70" s="52" customFormat="1" spans="7:7">
      <c r="G70" s="53"/>
    </row>
    <row r="71" s="52" customFormat="1" spans="7:7">
      <c r="G71" s="53"/>
    </row>
    <row r="72" s="52" customFormat="1" spans="7:7">
      <c r="G72" s="53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7:7">
      <c r="G76" s="53"/>
    </row>
    <row r="77" s="52" customFormat="1" spans="7:7">
      <c r="G77" s="53"/>
    </row>
    <row r="78" s="52" customFormat="1" spans="7:7">
      <c r="G78" s="53"/>
    </row>
    <row r="79" s="52" customFormat="1" spans="7:7">
      <c r="G79" s="53"/>
    </row>
    <row r="80" s="52" customFormat="1" spans="7:7">
      <c r="G80" s="53"/>
    </row>
    <row r="81" s="52" customFormat="1" spans="7:7">
      <c r="G81" s="53"/>
    </row>
    <row r="82" s="52" customFormat="1" spans="7:7">
      <c r="G82" s="53"/>
    </row>
    <row r="83" s="52" customFormat="1" spans="7:7">
      <c r="G83" s="53"/>
    </row>
    <row r="84" s="52" customFormat="1" spans="7:7">
      <c r="G84" s="53"/>
    </row>
    <row r="85" s="52" customFormat="1" spans="7:7">
      <c r="G85" s="53"/>
    </row>
    <row r="86" s="52" customFormat="1" spans="7:7">
      <c r="G86" s="53"/>
    </row>
    <row r="87" s="52" customFormat="1" spans="7:7">
      <c r="G87" s="53"/>
    </row>
    <row r="88" s="52" customFormat="1" spans="7:7">
      <c r="G88" s="53"/>
    </row>
    <row r="89" s="52" customFormat="1" spans="7:7"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  <row r="237" s="52" customFormat="1" spans="7:7">
      <c r="G237" s="53"/>
    </row>
    <row r="238" s="52" customFormat="1" spans="7:7">
      <c r="G238" s="53"/>
    </row>
    <row r="239" s="52" customFormat="1" spans="7:7">
      <c r="G239" s="53"/>
    </row>
    <row r="240" s="52" customFormat="1" spans="7:7">
      <c r="G240" s="53"/>
    </row>
    <row r="241" s="52" customFormat="1" spans="7:7">
      <c r="G241" s="53"/>
    </row>
    <row r="242" s="52" customFormat="1" spans="7:7">
      <c r="G242" s="53"/>
    </row>
    <row r="243" s="52" customFormat="1" spans="7:7">
      <c r="G243" s="53"/>
    </row>
    <row r="244" s="52" customFormat="1" spans="7:7">
      <c r="G244" s="53"/>
    </row>
    <row r="245" s="52" customFormat="1" spans="7:7">
      <c r="G245" s="53"/>
    </row>
    <row r="246" s="52" customFormat="1" spans="7:7">
      <c r="G246" s="53"/>
    </row>
    <row r="247" s="52" customFormat="1" spans="7:7">
      <c r="G247" s="53"/>
    </row>
    <row r="248" s="52" customFormat="1" spans="7:7">
      <c r="G248" s="53"/>
    </row>
    <row r="249" s="52" customFormat="1" spans="7:7">
      <c r="G249" s="53"/>
    </row>
    <row r="250" s="52" customFormat="1" spans="7:7">
      <c r="G250" s="53"/>
    </row>
    <row r="251" s="52" customFormat="1" spans="7:7">
      <c r="G251" s="53"/>
    </row>
    <row r="252" s="52" customFormat="1" spans="7:7">
      <c r="G252" s="53"/>
    </row>
    <row r="253" s="52" customFormat="1" spans="7:7">
      <c r="G253" s="53"/>
    </row>
    <row r="254" s="52" customFormat="1" spans="7:7">
      <c r="G254" s="53"/>
    </row>
    <row r="255" s="52" customFormat="1" spans="7:7">
      <c r="G255" s="53"/>
    </row>
    <row r="256" s="52" customFormat="1" spans="7:7">
      <c r="G256" s="53"/>
    </row>
    <row r="257" s="52" customFormat="1" spans="7:7">
      <c r="G257" s="53"/>
    </row>
    <row r="258" s="52" customFormat="1" spans="7:7">
      <c r="G258" s="53"/>
    </row>
    <row r="259" s="52" customFormat="1" spans="7:7">
      <c r="G259" s="53"/>
    </row>
    <row r="260" s="52" customFormat="1" spans="7:7">
      <c r="G260" s="53"/>
    </row>
    <row r="261" s="52" customFormat="1" spans="7:7">
      <c r="G261" s="53"/>
    </row>
    <row r="262" s="52" customFormat="1" spans="7:7">
      <c r="G262" s="53"/>
    </row>
    <row r="263" s="52" customFormat="1" spans="7:7">
      <c r="G263" s="53"/>
    </row>
    <row r="264" s="52" customFormat="1" spans="7:7">
      <c r="G264" s="53"/>
    </row>
  </sheetData>
  <protectedRanges>
    <protectedRange sqref="C4:F5" name="Range4" securityDescriptor=""/>
    <protectedRange sqref="A50:H51" name="Range2_1" securityDescriptor=""/>
    <protectedRange sqref="A9:H10 A12:H49" name="Range2_1_2" securityDescriptor=""/>
    <protectedRange sqref="A11:H11" name="Range2_1_1" securityDescriptor=""/>
    <protectedRange sqref="K9:K10 K12:K49" name="Range2_1_2_1" securityDescriptor=""/>
    <protectedRange sqref="K11" name="Range2_1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workbookViewId="0">
      <selection activeCell="I39" sqref="I39"/>
    </sheetView>
  </sheetViews>
  <sheetFormatPr defaultColWidth="9" defaultRowHeight="12.75" outlineLevelCol="7"/>
  <cols>
    <col min="1" max="1" width="9.42857142857143" style="52" customWidth="1"/>
    <col min="2" max="2" width="39.1428571428571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16382" width="9.14285714285714" style="52"/>
    <col min="16383" max="16384" width="9" style="52"/>
  </cols>
  <sheetData>
    <row r="1" s="52" customFormat="1" spans="7:7">
      <c r="G1" s="53"/>
    </row>
    <row r="2" s="52" customFormat="1" spans="2:2">
      <c r="B2" s="54" t="s">
        <v>589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8">
      <c r="A9" s="65" t="s">
        <v>33</v>
      </c>
      <c r="B9" s="65" t="s">
        <v>590</v>
      </c>
      <c r="C9" s="66">
        <v>43131</v>
      </c>
      <c r="D9" s="65">
        <v>1</v>
      </c>
      <c r="E9" s="65"/>
      <c r="F9" s="67">
        <v>6000</v>
      </c>
      <c r="G9" s="68">
        <f t="shared" ref="G9:G42" si="0">+F9</f>
        <v>6000</v>
      </c>
      <c r="H9" s="215" t="s">
        <v>591</v>
      </c>
    </row>
    <row r="10" s="52" customFormat="1" spans="1:8">
      <c r="A10" s="65" t="s">
        <v>238</v>
      </c>
      <c r="B10" s="65" t="s">
        <v>592</v>
      </c>
      <c r="C10" s="66">
        <v>43137</v>
      </c>
      <c r="D10" s="65">
        <v>1</v>
      </c>
      <c r="E10" s="65"/>
      <c r="F10" s="67">
        <v>14000</v>
      </c>
      <c r="G10" s="68">
        <f t="shared" si="0"/>
        <v>14000</v>
      </c>
      <c r="H10" s="215" t="s">
        <v>593</v>
      </c>
    </row>
    <row r="11" s="52" customFormat="1" spans="1:8">
      <c r="A11" s="65" t="s">
        <v>238</v>
      </c>
      <c r="B11" s="65" t="s">
        <v>594</v>
      </c>
      <c r="C11" s="66">
        <v>43137</v>
      </c>
      <c r="D11" s="65">
        <v>1</v>
      </c>
      <c r="E11" s="65"/>
      <c r="F11" s="67">
        <v>14000</v>
      </c>
      <c r="G11" s="68">
        <f t="shared" si="0"/>
        <v>14000</v>
      </c>
      <c r="H11" s="215" t="s">
        <v>595</v>
      </c>
    </row>
    <row r="12" s="52" customFormat="1" spans="1:8">
      <c r="A12" s="65" t="s">
        <v>238</v>
      </c>
      <c r="B12" s="65" t="s">
        <v>596</v>
      </c>
      <c r="C12" s="66">
        <v>43137</v>
      </c>
      <c r="D12" s="65">
        <v>1</v>
      </c>
      <c r="E12" s="65"/>
      <c r="F12" s="67">
        <v>14000</v>
      </c>
      <c r="G12" s="68">
        <f t="shared" si="0"/>
        <v>14000</v>
      </c>
      <c r="H12" s="215" t="s">
        <v>597</v>
      </c>
    </row>
    <row r="13" s="52" customFormat="1" spans="1:8">
      <c r="A13" s="65" t="s">
        <v>60</v>
      </c>
      <c r="B13" s="65" t="s">
        <v>598</v>
      </c>
      <c r="C13" s="66">
        <v>43134</v>
      </c>
      <c r="D13" s="65">
        <v>5</v>
      </c>
      <c r="E13" s="65"/>
      <c r="F13" s="67">
        <v>66000</v>
      </c>
      <c r="G13" s="68">
        <f t="shared" si="0"/>
        <v>66000</v>
      </c>
      <c r="H13" s="215" t="s">
        <v>599</v>
      </c>
    </row>
    <row r="14" s="52" customFormat="1" spans="1:8">
      <c r="A14" s="65" t="s">
        <v>238</v>
      </c>
      <c r="B14" s="65" t="s">
        <v>600</v>
      </c>
      <c r="C14" s="66">
        <v>43137</v>
      </c>
      <c r="D14" s="65">
        <v>2</v>
      </c>
      <c r="E14" s="65"/>
      <c r="F14" s="67">
        <v>28000</v>
      </c>
      <c r="G14" s="68">
        <f t="shared" si="0"/>
        <v>28000</v>
      </c>
      <c r="H14" s="215" t="s">
        <v>601</v>
      </c>
    </row>
    <row r="15" s="52" customFormat="1" spans="1:8">
      <c r="A15" s="65" t="s">
        <v>60</v>
      </c>
      <c r="B15" s="65" t="s">
        <v>602</v>
      </c>
      <c r="C15" s="66">
        <v>43138</v>
      </c>
      <c r="D15" s="65">
        <v>1</v>
      </c>
      <c r="E15" s="65"/>
      <c r="F15" s="67">
        <v>11200</v>
      </c>
      <c r="G15" s="68">
        <f t="shared" si="0"/>
        <v>11200</v>
      </c>
      <c r="H15" s="215" t="s">
        <v>603</v>
      </c>
    </row>
    <row r="16" s="52" customFormat="1" spans="1:8">
      <c r="A16" s="65" t="s">
        <v>238</v>
      </c>
      <c r="B16" s="65" t="s">
        <v>604</v>
      </c>
      <c r="C16" s="66">
        <v>43138</v>
      </c>
      <c r="D16" s="65">
        <v>1</v>
      </c>
      <c r="E16" s="65"/>
      <c r="F16" s="67">
        <v>14000</v>
      </c>
      <c r="G16" s="68">
        <f t="shared" si="0"/>
        <v>14000</v>
      </c>
      <c r="H16" s="215" t="s">
        <v>605</v>
      </c>
    </row>
    <row r="17" s="52" customFormat="1" spans="1:8">
      <c r="A17" s="65" t="s">
        <v>60</v>
      </c>
      <c r="B17" s="65" t="s">
        <v>606</v>
      </c>
      <c r="C17" s="66">
        <v>43138</v>
      </c>
      <c r="D17" s="65">
        <v>1</v>
      </c>
      <c r="E17" s="65"/>
      <c r="F17" s="67">
        <v>11200</v>
      </c>
      <c r="G17" s="68">
        <f t="shared" si="0"/>
        <v>11200</v>
      </c>
      <c r="H17" s="215" t="s">
        <v>607</v>
      </c>
    </row>
    <row r="18" s="52" customFormat="1" spans="1:8">
      <c r="A18" s="65" t="s">
        <v>37</v>
      </c>
      <c r="B18" s="65" t="s">
        <v>608</v>
      </c>
      <c r="C18" s="66">
        <v>43137</v>
      </c>
      <c r="D18" s="65">
        <v>3</v>
      </c>
      <c r="E18" s="65"/>
      <c r="F18" s="67">
        <v>20400</v>
      </c>
      <c r="G18" s="68">
        <f t="shared" si="0"/>
        <v>20400</v>
      </c>
      <c r="H18" s="215" t="s">
        <v>609</v>
      </c>
    </row>
    <row r="19" s="52" customFormat="1" spans="1:8">
      <c r="A19" s="65" t="s">
        <v>40</v>
      </c>
      <c r="B19" s="65" t="s">
        <v>610</v>
      </c>
      <c r="C19" s="66">
        <v>43139</v>
      </c>
      <c r="D19" s="65">
        <v>1</v>
      </c>
      <c r="E19" s="65"/>
      <c r="F19" s="67">
        <v>10000</v>
      </c>
      <c r="G19" s="68">
        <f t="shared" si="0"/>
        <v>10000</v>
      </c>
      <c r="H19" s="215" t="s">
        <v>611</v>
      </c>
    </row>
    <row r="20" s="52" customFormat="1" spans="1:8">
      <c r="A20" s="65" t="s">
        <v>40</v>
      </c>
      <c r="B20" s="65" t="s">
        <v>612</v>
      </c>
      <c r="C20" s="66">
        <v>43139</v>
      </c>
      <c r="D20" s="65">
        <v>1</v>
      </c>
      <c r="E20" s="65"/>
      <c r="F20" s="67">
        <v>10000</v>
      </c>
      <c r="G20" s="68">
        <f t="shared" si="0"/>
        <v>10000</v>
      </c>
      <c r="H20" s="215" t="s">
        <v>613</v>
      </c>
    </row>
    <row r="21" s="52" customFormat="1" spans="1:8">
      <c r="A21" s="65" t="s">
        <v>40</v>
      </c>
      <c r="B21" s="65" t="s">
        <v>614</v>
      </c>
      <c r="C21" s="66">
        <v>43139</v>
      </c>
      <c r="D21" s="65">
        <v>2</v>
      </c>
      <c r="E21" s="65"/>
      <c r="F21" s="67">
        <v>18000</v>
      </c>
      <c r="G21" s="68">
        <f t="shared" si="0"/>
        <v>18000</v>
      </c>
      <c r="H21" s="215" t="s">
        <v>615</v>
      </c>
    </row>
    <row r="22" s="52" customFormat="1" spans="1:8">
      <c r="A22" s="65" t="s">
        <v>238</v>
      </c>
      <c r="B22" s="65" t="s">
        <v>616</v>
      </c>
      <c r="C22" s="66">
        <v>43139</v>
      </c>
      <c r="D22" s="65">
        <v>3</v>
      </c>
      <c r="E22" s="65">
        <v>2</v>
      </c>
      <c r="F22" s="67">
        <v>78000</v>
      </c>
      <c r="G22" s="68">
        <f t="shared" si="0"/>
        <v>78000</v>
      </c>
      <c r="H22" s="215" t="s">
        <v>617</v>
      </c>
    </row>
    <row r="23" s="52" customFormat="1" spans="1:8">
      <c r="A23" s="65" t="s">
        <v>49</v>
      </c>
      <c r="B23" s="65" t="s">
        <v>618</v>
      </c>
      <c r="C23" s="66">
        <v>43140</v>
      </c>
      <c r="D23" s="65">
        <v>3</v>
      </c>
      <c r="E23" s="65"/>
      <c r="F23" s="67">
        <v>18000</v>
      </c>
      <c r="G23" s="68">
        <f t="shared" si="0"/>
        <v>18000</v>
      </c>
      <c r="H23" s="215" t="s">
        <v>619</v>
      </c>
    </row>
    <row r="24" s="52" customFormat="1" spans="1:8">
      <c r="A24" s="65" t="s">
        <v>37</v>
      </c>
      <c r="B24" s="65" t="s">
        <v>620</v>
      </c>
      <c r="C24" s="66">
        <v>43140</v>
      </c>
      <c r="D24" s="65">
        <v>2</v>
      </c>
      <c r="E24" s="65"/>
      <c r="F24" s="67">
        <v>13600</v>
      </c>
      <c r="G24" s="68">
        <f t="shared" si="0"/>
        <v>13600</v>
      </c>
      <c r="H24" s="215" t="s">
        <v>621</v>
      </c>
    </row>
    <row r="25" s="52" customFormat="1" spans="1:8">
      <c r="A25" s="65" t="s">
        <v>33</v>
      </c>
      <c r="B25" s="65" t="s">
        <v>622</v>
      </c>
      <c r="C25" s="66">
        <v>43141</v>
      </c>
      <c r="D25" s="65">
        <v>1</v>
      </c>
      <c r="E25" s="65"/>
      <c r="F25" s="67">
        <v>6000</v>
      </c>
      <c r="G25" s="68">
        <f t="shared" si="0"/>
        <v>6000</v>
      </c>
      <c r="H25" s="215" t="s">
        <v>623</v>
      </c>
    </row>
    <row r="26" s="52" customFormat="1" spans="1:8">
      <c r="A26" s="65" t="s">
        <v>60</v>
      </c>
      <c r="B26" s="65" t="s">
        <v>624</v>
      </c>
      <c r="C26" s="66">
        <v>43140</v>
      </c>
      <c r="D26" s="65">
        <v>3</v>
      </c>
      <c r="E26" s="65"/>
      <c r="F26" s="67">
        <v>22400</v>
      </c>
      <c r="G26" s="68">
        <f t="shared" si="0"/>
        <v>22400</v>
      </c>
      <c r="H26" s="215" t="s">
        <v>625</v>
      </c>
    </row>
    <row r="27" s="52" customFormat="1" spans="1:8">
      <c r="A27" s="65" t="s">
        <v>286</v>
      </c>
      <c r="B27" s="65" t="s">
        <v>626</v>
      </c>
      <c r="C27" s="66">
        <v>43141</v>
      </c>
      <c r="D27" s="65">
        <v>2</v>
      </c>
      <c r="E27" s="65"/>
      <c r="F27" s="67">
        <v>30000</v>
      </c>
      <c r="G27" s="68">
        <f t="shared" si="0"/>
        <v>30000</v>
      </c>
      <c r="H27" s="215" t="s">
        <v>627</v>
      </c>
    </row>
    <row r="28" s="52" customFormat="1" spans="1:8">
      <c r="A28" s="65" t="s">
        <v>37</v>
      </c>
      <c r="B28" s="65" t="s">
        <v>628</v>
      </c>
      <c r="C28" s="66">
        <v>43142</v>
      </c>
      <c r="D28" s="65">
        <v>1</v>
      </c>
      <c r="E28" s="65"/>
      <c r="F28" s="67">
        <v>6800</v>
      </c>
      <c r="G28" s="68">
        <f t="shared" si="0"/>
        <v>6800</v>
      </c>
      <c r="H28" s="215" t="s">
        <v>629</v>
      </c>
    </row>
    <row r="29" s="52" customFormat="1" spans="1:8">
      <c r="A29" s="65" t="s">
        <v>37</v>
      </c>
      <c r="B29" s="65" t="s">
        <v>630</v>
      </c>
      <c r="C29" s="66">
        <v>43142</v>
      </c>
      <c r="D29" s="65">
        <v>1</v>
      </c>
      <c r="E29" s="65"/>
      <c r="F29" s="67">
        <v>6800</v>
      </c>
      <c r="G29" s="68">
        <f t="shared" si="0"/>
        <v>6800</v>
      </c>
      <c r="H29" s="215" t="s">
        <v>631</v>
      </c>
    </row>
    <row r="30" s="52" customFormat="1" spans="1:8">
      <c r="A30" s="65" t="s">
        <v>49</v>
      </c>
      <c r="B30" s="65" t="s">
        <v>632</v>
      </c>
      <c r="C30" s="66">
        <v>43142</v>
      </c>
      <c r="D30" s="65">
        <v>1</v>
      </c>
      <c r="E30" s="65"/>
      <c r="F30" s="67">
        <v>6300</v>
      </c>
      <c r="G30" s="68">
        <f t="shared" si="0"/>
        <v>6300</v>
      </c>
      <c r="H30" s="215" t="s">
        <v>633</v>
      </c>
    </row>
    <row r="31" s="52" customFormat="1" spans="1:8">
      <c r="A31" s="65" t="s">
        <v>33</v>
      </c>
      <c r="B31" s="65" t="s">
        <v>634</v>
      </c>
      <c r="C31" s="66">
        <v>43142</v>
      </c>
      <c r="D31" s="65">
        <v>2</v>
      </c>
      <c r="E31" s="65"/>
      <c r="F31" s="67">
        <v>12000</v>
      </c>
      <c r="G31" s="68">
        <f t="shared" si="0"/>
        <v>12000</v>
      </c>
      <c r="H31" s="215" t="s">
        <v>635</v>
      </c>
    </row>
    <row r="32" s="52" customFormat="1" spans="1:8">
      <c r="A32" s="65" t="s">
        <v>33</v>
      </c>
      <c r="B32" s="65" t="s">
        <v>636</v>
      </c>
      <c r="C32" s="66">
        <v>43142</v>
      </c>
      <c r="D32" s="65">
        <v>2</v>
      </c>
      <c r="E32" s="65"/>
      <c r="F32" s="67">
        <v>12000</v>
      </c>
      <c r="G32" s="68">
        <f t="shared" si="0"/>
        <v>12000</v>
      </c>
      <c r="H32" s="215" t="s">
        <v>637</v>
      </c>
    </row>
    <row r="33" s="52" customFormat="1" spans="1:8">
      <c r="A33" s="65" t="s">
        <v>37</v>
      </c>
      <c r="B33" s="65" t="s">
        <v>632</v>
      </c>
      <c r="C33" s="66">
        <v>43143</v>
      </c>
      <c r="D33" s="65">
        <v>1</v>
      </c>
      <c r="E33" s="65"/>
      <c r="F33" s="67">
        <v>6800</v>
      </c>
      <c r="G33" s="68">
        <f t="shared" si="0"/>
        <v>6800</v>
      </c>
      <c r="H33" s="215" t="s">
        <v>638</v>
      </c>
    </row>
    <row r="34" s="52" customFormat="1" spans="1:8">
      <c r="A34" s="65" t="s">
        <v>40</v>
      </c>
      <c r="B34" s="65" t="s">
        <v>639</v>
      </c>
      <c r="C34" s="66">
        <v>43143</v>
      </c>
      <c r="D34" s="65">
        <v>1</v>
      </c>
      <c r="E34" s="65"/>
      <c r="F34" s="67">
        <v>10000</v>
      </c>
      <c r="G34" s="68">
        <f t="shared" si="0"/>
        <v>10000</v>
      </c>
      <c r="H34" s="215" t="s">
        <v>640</v>
      </c>
    </row>
    <row r="35" s="52" customFormat="1" spans="1:8">
      <c r="A35" s="65" t="s">
        <v>37</v>
      </c>
      <c r="B35" s="65" t="s">
        <v>641</v>
      </c>
      <c r="C35" s="66">
        <v>43142</v>
      </c>
      <c r="D35" s="65">
        <v>3</v>
      </c>
      <c r="E35" s="65"/>
      <c r="F35" s="67">
        <v>20400</v>
      </c>
      <c r="G35" s="68">
        <f t="shared" si="0"/>
        <v>20400</v>
      </c>
      <c r="H35" s="215" t="s">
        <v>642</v>
      </c>
    </row>
    <row r="36" s="52" customFormat="1" spans="1:8">
      <c r="A36" s="65" t="s">
        <v>37</v>
      </c>
      <c r="B36" s="65" t="s">
        <v>643</v>
      </c>
      <c r="C36" s="66">
        <v>43142</v>
      </c>
      <c r="D36" s="65">
        <v>3</v>
      </c>
      <c r="E36" s="65"/>
      <c r="F36" s="67">
        <v>20400</v>
      </c>
      <c r="G36" s="68">
        <f t="shared" si="0"/>
        <v>20400</v>
      </c>
      <c r="H36" s="215" t="s">
        <v>644</v>
      </c>
    </row>
    <row r="37" s="52" customFormat="1" spans="1:8">
      <c r="A37" s="65" t="s">
        <v>35</v>
      </c>
      <c r="B37" s="65" t="s">
        <v>645</v>
      </c>
      <c r="C37" s="66">
        <v>43144</v>
      </c>
      <c r="D37" s="65">
        <v>2</v>
      </c>
      <c r="E37" s="65"/>
      <c r="F37" s="67">
        <v>28850</v>
      </c>
      <c r="G37" s="68">
        <f t="shared" si="0"/>
        <v>28850</v>
      </c>
      <c r="H37" s="215" t="s">
        <v>646</v>
      </c>
    </row>
    <row r="38" s="52" customFormat="1" spans="1:8">
      <c r="A38" s="65" t="s">
        <v>33</v>
      </c>
      <c r="B38" s="65" t="s">
        <v>647</v>
      </c>
      <c r="C38" s="66">
        <v>43145</v>
      </c>
      <c r="D38" s="65">
        <v>1</v>
      </c>
      <c r="E38" s="65"/>
      <c r="F38" s="67">
        <v>7000</v>
      </c>
      <c r="G38" s="68">
        <f t="shared" si="0"/>
        <v>7000</v>
      </c>
      <c r="H38" s="215" t="s">
        <v>648</v>
      </c>
    </row>
    <row r="39" s="52" customFormat="1" spans="1:8">
      <c r="A39" s="65" t="s">
        <v>238</v>
      </c>
      <c r="B39" s="65" t="s">
        <v>649</v>
      </c>
      <c r="C39" s="66">
        <v>43151</v>
      </c>
      <c r="D39" s="65">
        <v>1</v>
      </c>
      <c r="E39" s="65"/>
      <c r="F39" s="79">
        <v>15850</v>
      </c>
      <c r="G39" s="80">
        <f t="shared" si="0"/>
        <v>15850</v>
      </c>
      <c r="H39" s="215" t="s">
        <v>650</v>
      </c>
    </row>
    <row r="40" s="52" customFormat="1" spans="1:8">
      <c r="A40" s="65" t="s">
        <v>238</v>
      </c>
      <c r="B40" s="65" t="s">
        <v>651</v>
      </c>
      <c r="C40" s="66">
        <v>43151</v>
      </c>
      <c r="D40" s="65">
        <v>1</v>
      </c>
      <c r="E40" s="65"/>
      <c r="F40" s="67">
        <v>15850</v>
      </c>
      <c r="G40" s="68">
        <f t="shared" si="0"/>
        <v>15850</v>
      </c>
      <c r="H40" s="215" t="s">
        <v>652</v>
      </c>
    </row>
    <row r="41" s="52" customFormat="1" spans="1:8">
      <c r="A41" s="65" t="s">
        <v>60</v>
      </c>
      <c r="B41" s="65" t="s">
        <v>653</v>
      </c>
      <c r="C41" s="66">
        <v>43151</v>
      </c>
      <c r="D41" s="65">
        <v>2</v>
      </c>
      <c r="E41" s="65"/>
      <c r="F41" s="67">
        <v>26200</v>
      </c>
      <c r="G41" s="68">
        <f t="shared" si="0"/>
        <v>26200</v>
      </c>
      <c r="H41" s="215" t="s">
        <v>654</v>
      </c>
    </row>
    <row r="42" s="52" customFormat="1" spans="1:8">
      <c r="A42" s="65" t="s">
        <v>37</v>
      </c>
      <c r="B42" s="65" t="s">
        <v>655</v>
      </c>
      <c r="C42" s="66">
        <v>43152</v>
      </c>
      <c r="D42" s="65">
        <v>1</v>
      </c>
      <c r="E42" s="65"/>
      <c r="F42" s="67">
        <v>7650</v>
      </c>
      <c r="G42" s="68">
        <f t="shared" si="0"/>
        <v>7650</v>
      </c>
      <c r="H42" s="215" t="s">
        <v>656</v>
      </c>
    </row>
    <row r="43" s="52" customFormat="1" spans="1:8">
      <c r="A43" s="65"/>
      <c r="B43" s="65"/>
      <c r="C43" s="66"/>
      <c r="D43" s="65"/>
      <c r="E43" s="65"/>
      <c r="F43" s="67"/>
      <c r="G43" s="68"/>
      <c r="H43" s="70"/>
    </row>
    <row r="44" s="52" customFormat="1" ht="15" spans="1:8">
      <c r="A44" s="65"/>
      <c r="B44" s="71" t="s">
        <v>87</v>
      </c>
      <c r="C44" s="72"/>
      <c r="D44" s="71"/>
      <c r="E44" s="71"/>
      <c r="F44" s="73"/>
      <c r="G44" s="74">
        <f>SUM(G9:G43)</f>
        <v>607700</v>
      </c>
      <c r="H44" s="48" t="s">
        <v>657</v>
      </c>
    </row>
    <row r="45" s="52" customFormat="1" ht="13.5" spans="7:7">
      <c r="G45" s="53"/>
    </row>
    <row r="46" s="52" customFormat="1" spans="7:7">
      <c r="G46" s="53"/>
    </row>
    <row r="47" s="52" customFormat="1" spans="7:7">
      <c r="G47" s="53"/>
    </row>
    <row r="48" s="52" customFormat="1" spans="7:7">
      <c r="G48" s="53"/>
    </row>
    <row r="49" s="52" customFormat="1" spans="7:7">
      <c r="G49" s="53"/>
    </row>
    <row r="50" s="52" customFormat="1" spans="7:7">
      <c r="G50" s="53"/>
    </row>
    <row r="51" s="52" customFormat="1" spans="7:7">
      <c r="G51" s="53"/>
    </row>
    <row r="52" s="52" customFormat="1" spans="7:7">
      <c r="G52" s="53"/>
    </row>
    <row r="53" s="52" customFormat="1" spans="7:7">
      <c r="G53" s="53"/>
    </row>
    <row r="54" s="52" customFormat="1" spans="7:7">
      <c r="G54" s="53"/>
    </row>
    <row r="55" s="52" customFormat="1" spans="7:7">
      <c r="G55" s="53"/>
    </row>
    <row r="56" s="52" customFormat="1" spans="7:7">
      <c r="G56" s="53"/>
    </row>
    <row r="57" s="52" customFormat="1" spans="7:7">
      <c r="G57" s="53"/>
    </row>
    <row r="58" s="52" customFormat="1" spans="7:7">
      <c r="G58" s="53"/>
    </row>
    <row r="59" s="52" customFormat="1" spans="7:7">
      <c r="G59" s="53"/>
    </row>
    <row r="60" s="52" customFormat="1" spans="7:7">
      <c r="G60" s="53"/>
    </row>
    <row r="61" s="52" customFormat="1" spans="7:7">
      <c r="G61" s="53"/>
    </row>
    <row r="62" s="52" customFormat="1" spans="7:7">
      <c r="G62" s="53"/>
    </row>
    <row r="63" s="52" customFormat="1" spans="7:7">
      <c r="G63" s="53"/>
    </row>
    <row r="64" s="52" customFormat="1" spans="7:7">
      <c r="G64" s="53"/>
    </row>
    <row r="65" s="52" customFormat="1" spans="7:7">
      <c r="G65" s="53"/>
    </row>
    <row r="66" s="52" customFormat="1" spans="7:7">
      <c r="G66" s="53"/>
    </row>
    <row r="67" s="52" customFormat="1" spans="7:7">
      <c r="G67" s="53"/>
    </row>
    <row r="68" s="52" customFormat="1" spans="7:7">
      <c r="G68" s="53"/>
    </row>
    <row r="69" s="52" customFormat="1" spans="7:7">
      <c r="G69" s="53"/>
    </row>
    <row r="70" s="52" customFormat="1" spans="7:7">
      <c r="G70" s="53"/>
    </row>
    <row r="71" s="52" customFormat="1" spans="7:7">
      <c r="G71" s="53"/>
    </row>
    <row r="72" s="52" customFormat="1" spans="7:7">
      <c r="G72" s="53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7:7">
      <c r="G76" s="53"/>
    </row>
    <row r="77" s="52" customFormat="1" spans="7:7">
      <c r="G77" s="53"/>
    </row>
    <row r="78" s="52" customFormat="1" spans="7:7">
      <c r="G78" s="53"/>
    </row>
    <row r="79" s="52" customFormat="1" spans="7:7">
      <c r="G79" s="53"/>
    </row>
    <row r="80" s="52" customFormat="1" spans="7:7">
      <c r="G80" s="53"/>
    </row>
    <row r="81" s="52" customFormat="1" spans="7:7">
      <c r="G81" s="53"/>
    </row>
    <row r="82" s="52" customFormat="1" spans="7:7">
      <c r="G82" s="53"/>
    </row>
    <row r="83" s="52" customFormat="1" spans="7:7">
      <c r="G83" s="53"/>
    </row>
    <row r="84" s="52" customFormat="1" spans="7:7">
      <c r="G84" s="53"/>
    </row>
    <row r="85" s="52" customFormat="1" spans="7:7">
      <c r="G85" s="53"/>
    </row>
    <row r="86" s="52" customFormat="1" spans="7:7">
      <c r="G86" s="53"/>
    </row>
    <row r="87" s="52" customFormat="1" spans="7:7">
      <c r="G87" s="53"/>
    </row>
    <row r="88" s="52" customFormat="1" spans="7:7">
      <c r="G88" s="53"/>
    </row>
    <row r="89" s="52" customFormat="1" spans="7:7"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  <row r="237" s="52" customFormat="1" spans="7:7">
      <c r="G237" s="53"/>
    </row>
    <row r="238" s="52" customFormat="1" spans="7:7">
      <c r="G238" s="53"/>
    </row>
    <row r="239" s="52" customFormat="1" spans="7:7">
      <c r="G239" s="53"/>
    </row>
    <row r="240" s="52" customFormat="1" spans="7:7">
      <c r="G240" s="53"/>
    </row>
    <row r="241" s="52" customFormat="1" spans="7:7">
      <c r="G241" s="53"/>
    </row>
    <row r="242" s="52" customFormat="1" spans="7:7">
      <c r="G242" s="53"/>
    </row>
    <row r="243" s="52" customFormat="1" spans="7:7">
      <c r="G243" s="53"/>
    </row>
    <row r="244" s="52" customFormat="1" spans="7:7">
      <c r="G244" s="53"/>
    </row>
    <row r="245" s="52" customFormat="1" spans="7:7">
      <c r="G245" s="53"/>
    </row>
    <row r="246" s="52" customFormat="1" spans="7:7">
      <c r="G246" s="53"/>
    </row>
    <row r="247" s="52" customFormat="1" spans="7:7">
      <c r="G247" s="53"/>
    </row>
    <row r="248" s="52" customFormat="1" spans="7:7">
      <c r="G248" s="53"/>
    </row>
    <row r="249" s="52" customFormat="1" spans="7:7">
      <c r="G249" s="53"/>
    </row>
    <row r="250" s="52" customFormat="1" spans="7:7">
      <c r="G250" s="53"/>
    </row>
    <row r="251" s="52" customFormat="1" spans="7:7">
      <c r="G251" s="53"/>
    </row>
    <row r="252" s="52" customFormat="1" spans="7:7">
      <c r="G252" s="53"/>
    </row>
    <row r="253" s="52" customFormat="1" spans="7:7">
      <c r="G253" s="53"/>
    </row>
    <row r="254" s="52" customFormat="1" spans="7:7">
      <c r="G254" s="53"/>
    </row>
    <row r="255" s="52" customFormat="1" spans="7:7">
      <c r="G255" s="53"/>
    </row>
    <row r="256" s="52" customFormat="1" spans="7:7">
      <c r="G256" s="53"/>
    </row>
    <row r="257" s="52" customFormat="1" spans="7:7">
      <c r="G257" s="53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selection activeCell="K22" sqref="K22"/>
    </sheetView>
  </sheetViews>
  <sheetFormatPr defaultColWidth="9" defaultRowHeight="12.75"/>
  <cols>
    <col min="1" max="1" width="9.42857142857143" style="52" customWidth="1"/>
    <col min="2" max="2" width="43.2857142857143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9" width="37" style="52" customWidth="1"/>
    <col min="10" max="16383" width="9.14285714285714" style="52"/>
    <col min="16384" max="16384" width="9" style="52"/>
  </cols>
  <sheetData>
    <row r="1" s="52" customFormat="1" spans="7:7">
      <c r="G1" s="53"/>
    </row>
    <row r="2" s="52" customFormat="1" spans="2:2">
      <c r="B2" s="54" t="s">
        <v>658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9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  <c r="I8" s="75"/>
    </row>
    <row r="9" s="52" customFormat="1" spans="1:15">
      <c r="A9" s="65" t="s">
        <v>37</v>
      </c>
      <c r="B9" s="65" t="s">
        <v>659</v>
      </c>
      <c r="C9" s="66">
        <v>43152</v>
      </c>
      <c r="D9" s="65">
        <v>2</v>
      </c>
      <c r="E9" s="65">
        <v>1</v>
      </c>
      <c r="F9" s="67">
        <v>15300</v>
      </c>
      <c r="G9" s="68">
        <f t="shared" ref="G9:G43" si="0">+F9</f>
        <v>15300</v>
      </c>
      <c r="H9" s="69">
        <v>1230273</v>
      </c>
      <c r="I9" s="76"/>
      <c r="N9" s="77"/>
      <c r="O9" s="77"/>
    </row>
    <row r="10" s="52" customFormat="1" spans="1:15">
      <c r="A10" s="65" t="s">
        <v>238</v>
      </c>
      <c r="B10" s="65" t="s">
        <v>497</v>
      </c>
      <c r="C10" s="66">
        <v>43152</v>
      </c>
      <c r="D10" s="65">
        <v>2</v>
      </c>
      <c r="E10" s="65">
        <v>1</v>
      </c>
      <c r="F10" s="67">
        <v>29700</v>
      </c>
      <c r="G10" s="68">
        <f t="shared" si="0"/>
        <v>29700</v>
      </c>
      <c r="H10" s="69">
        <v>1251868</v>
      </c>
      <c r="I10" s="76"/>
      <c r="N10" s="77"/>
      <c r="O10" s="77"/>
    </row>
    <row r="11" s="52" customFormat="1" spans="1:15">
      <c r="A11" s="65" t="s">
        <v>238</v>
      </c>
      <c r="B11" s="65" t="s">
        <v>660</v>
      </c>
      <c r="C11" s="66">
        <v>43153</v>
      </c>
      <c r="D11" s="65">
        <v>1</v>
      </c>
      <c r="E11" s="65">
        <v>1</v>
      </c>
      <c r="F11" s="67">
        <v>14850</v>
      </c>
      <c r="G11" s="68">
        <f t="shared" si="0"/>
        <v>14850</v>
      </c>
      <c r="H11" s="69">
        <v>1255217</v>
      </c>
      <c r="I11" s="76"/>
      <c r="N11" s="77"/>
      <c r="O11" s="77"/>
    </row>
    <row r="12" s="52" customFormat="1" spans="1:15">
      <c r="A12" s="65" t="s">
        <v>33</v>
      </c>
      <c r="B12" s="65" t="s">
        <v>661</v>
      </c>
      <c r="C12" s="66">
        <v>43152</v>
      </c>
      <c r="D12" s="65">
        <v>3</v>
      </c>
      <c r="E12" s="65">
        <v>1</v>
      </c>
      <c r="F12" s="67">
        <v>18900</v>
      </c>
      <c r="G12" s="68">
        <f t="shared" si="0"/>
        <v>18900</v>
      </c>
      <c r="H12" s="69">
        <v>1235234</v>
      </c>
      <c r="I12" s="76"/>
      <c r="N12" s="77"/>
      <c r="O12" s="77"/>
    </row>
    <row r="13" s="52" customFormat="1" spans="1:15">
      <c r="A13" s="65" t="s">
        <v>33</v>
      </c>
      <c r="B13" s="65" t="s">
        <v>662</v>
      </c>
      <c r="C13" s="66">
        <v>43154</v>
      </c>
      <c r="D13" s="65">
        <v>2</v>
      </c>
      <c r="E13" s="65">
        <v>1</v>
      </c>
      <c r="F13" s="67">
        <v>12600</v>
      </c>
      <c r="G13" s="68">
        <f t="shared" si="0"/>
        <v>12600</v>
      </c>
      <c r="H13" s="69">
        <v>1255316</v>
      </c>
      <c r="I13" s="76"/>
      <c r="N13" s="77"/>
      <c r="O13" s="77"/>
    </row>
    <row r="14" s="52" customFormat="1" spans="1:15">
      <c r="A14" s="65" t="s">
        <v>33</v>
      </c>
      <c r="B14" s="65" t="s">
        <v>663</v>
      </c>
      <c r="C14" s="66">
        <v>43155</v>
      </c>
      <c r="D14" s="65">
        <v>1</v>
      </c>
      <c r="E14" s="65">
        <v>3</v>
      </c>
      <c r="F14" s="67">
        <v>18000</v>
      </c>
      <c r="G14" s="68">
        <f t="shared" si="0"/>
        <v>18000</v>
      </c>
      <c r="H14" s="69">
        <v>1258002</v>
      </c>
      <c r="I14" s="76"/>
      <c r="N14" s="77"/>
      <c r="O14" s="77"/>
    </row>
    <row r="15" s="52" customFormat="1" spans="1:15">
      <c r="A15" s="65" t="s">
        <v>33</v>
      </c>
      <c r="B15" s="65" t="s">
        <v>664</v>
      </c>
      <c r="C15" s="66">
        <v>43155</v>
      </c>
      <c r="D15" s="65">
        <v>2</v>
      </c>
      <c r="E15" s="65">
        <v>1</v>
      </c>
      <c r="F15" s="67">
        <v>12000</v>
      </c>
      <c r="G15" s="68">
        <f t="shared" si="0"/>
        <v>12000</v>
      </c>
      <c r="H15" s="69">
        <v>1256154</v>
      </c>
      <c r="I15" s="76"/>
      <c r="N15" s="77"/>
      <c r="O15" s="77"/>
    </row>
    <row r="16" s="52" customFormat="1" spans="1:15">
      <c r="A16" s="65" t="s">
        <v>37</v>
      </c>
      <c r="B16" s="65" t="s">
        <v>665</v>
      </c>
      <c r="C16" s="66">
        <v>43156</v>
      </c>
      <c r="D16" s="65">
        <v>2</v>
      </c>
      <c r="E16" s="65">
        <v>1</v>
      </c>
      <c r="F16" s="67">
        <v>13000</v>
      </c>
      <c r="G16" s="68">
        <f t="shared" si="0"/>
        <v>13000</v>
      </c>
      <c r="H16" s="69">
        <v>1255634</v>
      </c>
      <c r="I16" s="76"/>
      <c r="N16" s="77"/>
      <c r="O16" s="77"/>
    </row>
    <row r="17" s="52" customFormat="1" spans="1:15">
      <c r="A17" s="65" t="s">
        <v>40</v>
      </c>
      <c r="B17" s="65" t="s">
        <v>103</v>
      </c>
      <c r="C17" s="66">
        <v>43156</v>
      </c>
      <c r="D17" s="65">
        <v>2</v>
      </c>
      <c r="E17" s="65">
        <v>1</v>
      </c>
      <c r="F17" s="67">
        <v>21200</v>
      </c>
      <c r="G17" s="68">
        <f t="shared" si="0"/>
        <v>21200</v>
      </c>
      <c r="H17" s="69">
        <v>1253348</v>
      </c>
      <c r="I17" s="76"/>
      <c r="N17" s="77"/>
      <c r="O17" s="77"/>
    </row>
    <row r="18" s="52" customFormat="1" spans="1:15">
      <c r="A18" s="65" t="s">
        <v>37</v>
      </c>
      <c r="B18" s="65" t="s">
        <v>666</v>
      </c>
      <c r="C18" s="66">
        <v>43156</v>
      </c>
      <c r="D18" s="65">
        <v>2</v>
      </c>
      <c r="E18" s="65">
        <v>1</v>
      </c>
      <c r="F18" s="67">
        <v>13000</v>
      </c>
      <c r="G18" s="68">
        <f t="shared" si="0"/>
        <v>13000</v>
      </c>
      <c r="H18" s="69">
        <v>1262975</v>
      </c>
      <c r="I18" s="76"/>
      <c r="N18" s="77"/>
      <c r="O18" s="77"/>
    </row>
    <row r="19" s="52" customFormat="1" spans="1:15">
      <c r="A19" s="65" t="s">
        <v>49</v>
      </c>
      <c r="B19" s="65" t="s">
        <v>667</v>
      </c>
      <c r="C19" s="66">
        <v>43157</v>
      </c>
      <c r="D19" s="65">
        <v>2</v>
      </c>
      <c r="E19" s="65">
        <v>2</v>
      </c>
      <c r="F19" s="67">
        <v>24000</v>
      </c>
      <c r="G19" s="68">
        <f t="shared" si="0"/>
        <v>24000</v>
      </c>
      <c r="H19" s="69">
        <v>1256560</v>
      </c>
      <c r="I19" s="76"/>
      <c r="N19" s="77"/>
      <c r="O19" s="77"/>
    </row>
    <row r="20" s="52" customFormat="1" spans="1:15">
      <c r="A20" s="65" t="s">
        <v>33</v>
      </c>
      <c r="B20" s="65" t="s">
        <v>668</v>
      </c>
      <c r="C20" s="66">
        <v>43158</v>
      </c>
      <c r="D20" s="65">
        <v>1</v>
      </c>
      <c r="E20" s="65">
        <v>1</v>
      </c>
      <c r="F20" s="67">
        <v>6300</v>
      </c>
      <c r="G20" s="68">
        <f t="shared" si="0"/>
        <v>6300</v>
      </c>
      <c r="H20" s="69">
        <v>1269408</v>
      </c>
      <c r="I20" s="76"/>
      <c r="N20" s="77"/>
      <c r="O20" s="77"/>
    </row>
    <row r="21" s="52" customFormat="1" spans="1:15">
      <c r="A21" s="65" t="s">
        <v>238</v>
      </c>
      <c r="B21" s="65" t="s">
        <v>669</v>
      </c>
      <c r="C21" s="66">
        <v>43155</v>
      </c>
      <c r="D21" s="65">
        <v>5</v>
      </c>
      <c r="E21" s="65">
        <v>1</v>
      </c>
      <c r="F21" s="67">
        <v>65000</v>
      </c>
      <c r="G21" s="68">
        <f t="shared" si="0"/>
        <v>65000</v>
      </c>
      <c r="H21" s="69">
        <v>1255752</v>
      </c>
      <c r="I21" s="76"/>
      <c r="N21" s="77"/>
      <c r="O21" s="77"/>
    </row>
    <row r="22" s="52" customFormat="1" spans="1:15">
      <c r="A22" s="65" t="s">
        <v>238</v>
      </c>
      <c r="B22" s="65" t="s">
        <v>665</v>
      </c>
      <c r="C22" s="66">
        <v>43158</v>
      </c>
      <c r="D22" s="65">
        <v>2</v>
      </c>
      <c r="E22" s="65">
        <v>1</v>
      </c>
      <c r="F22" s="67">
        <v>26000</v>
      </c>
      <c r="G22" s="68">
        <f t="shared" si="0"/>
        <v>26000</v>
      </c>
      <c r="H22" s="69">
        <v>1256516</v>
      </c>
      <c r="I22" s="76"/>
      <c r="N22" s="77"/>
      <c r="O22" s="77"/>
    </row>
    <row r="23" s="52" customFormat="1" spans="1:15">
      <c r="A23" s="65" t="s">
        <v>33</v>
      </c>
      <c r="B23" s="65" t="s">
        <v>670</v>
      </c>
      <c r="C23" s="66">
        <v>43158</v>
      </c>
      <c r="D23" s="65">
        <v>2</v>
      </c>
      <c r="E23" s="65">
        <v>1</v>
      </c>
      <c r="F23" s="67">
        <v>12000</v>
      </c>
      <c r="G23" s="68">
        <f t="shared" si="0"/>
        <v>12000</v>
      </c>
      <c r="H23" s="69">
        <v>1258987</v>
      </c>
      <c r="I23" s="76"/>
      <c r="N23" s="77"/>
      <c r="O23" s="77"/>
    </row>
    <row r="24" s="52" customFormat="1" spans="1:15">
      <c r="A24" s="65" t="s">
        <v>33</v>
      </c>
      <c r="B24" s="65" t="s">
        <v>671</v>
      </c>
      <c r="C24" s="66">
        <v>43158</v>
      </c>
      <c r="D24" s="65">
        <v>2</v>
      </c>
      <c r="E24" s="65">
        <v>1</v>
      </c>
      <c r="F24" s="67">
        <v>16600</v>
      </c>
      <c r="G24" s="68">
        <f t="shared" si="0"/>
        <v>16600</v>
      </c>
      <c r="H24" s="69">
        <v>1271213</v>
      </c>
      <c r="I24" s="76"/>
      <c r="N24" s="77"/>
      <c r="O24" s="77"/>
    </row>
    <row r="25" s="52" customFormat="1" spans="1:15">
      <c r="A25" s="65" t="s">
        <v>37</v>
      </c>
      <c r="B25" s="65" t="s">
        <v>672</v>
      </c>
      <c r="C25" s="66">
        <v>43160</v>
      </c>
      <c r="D25" s="65">
        <v>1</v>
      </c>
      <c r="E25" s="65">
        <v>1</v>
      </c>
      <c r="F25" s="67">
        <v>7000</v>
      </c>
      <c r="G25" s="68">
        <f t="shared" si="0"/>
        <v>7000</v>
      </c>
      <c r="H25" s="69">
        <v>1272553</v>
      </c>
      <c r="I25" s="76"/>
      <c r="N25" s="77"/>
      <c r="O25" s="77"/>
    </row>
    <row r="26" s="52" customFormat="1" spans="1:15">
      <c r="A26" s="65" t="s">
        <v>33</v>
      </c>
      <c r="B26" s="65" t="s">
        <v>673</v>
      </c>
      <c r="C26" s="66">
        <v>43160</v>
      </c>
      <c r="D26" s="65">
        <v>1</v>
      </c>
      <c r="E26" s="65">
        <v>1</v>
      </c>
      <c r="F26" s="67">
        <v>6300</v>
      </c>
      <c r="G26" s="68">
        <f t="shared" si="0"/>
        <v>6300</v>
      </c>
      <c r="H26" s="69">
        <v>1258107</v>
      </c>
      <c r="I26" s="76"/>
      <c r="N26" s="77"/>
      <c r="O26" s="77"/>
    </row>
    <row r="27" s="52" customFormat="1" spans="1:15">
      <c r="A27" s="65" t="s">
        <v>238</v>
      </c>
      <c r="B27" s="65" t="s">
        <v>218</v>
      </c>
      <c r="C27" s="66">
        <v>43160</v>
      </c>
      <c r="D27" s="65">
        <v>2</v>
      </c>
      <c r="E27" s="65">
        <v>1</v>
      </c>
      <c r="F27" s="67">
        <v>32000</v>
      </c>
      <c r="G27" s="68">
        <f t="shared" si="0"/>
        <v>32000</v>
      </c>
      <c r="H27" s="69">
        <v>1272510</v>
      </c>
      <c r="I27" s="76"/>
      <c r="N27" s="77"/>
      <c r="O27" s="77"/>
    </row>
    <row r="28" s="52" customFormat="1" spans="1:15">
      <c r="A28" s="65" t="s">
        <v>238</v>
      </c>
      <c r="B28" s="65" t="s">
        <v>674</v>
      </c>
      <c r="C28" s="66">
        <v>43161</v>
      </c>
      <c r="D28" s="65">
        <v>1</v>
      </c>
      <c r="E28" s="65">
        <v>1</v>
      </c>
      <c r="F28" s="67">
        <v>10000</v>
      </c>
      <c r="G28" s="68">
        <f t="shared" si="0"/>
        <v>10000</v>
      </c>
      <c r="H28" s="69">
        <v>1276231</v>
      </c>
      <c r="I28" s="76"/>
      <c r="N28" s="77"/>
      <c r="O28" s="77"/>
    </row>
    <row r="29" s="52" customFormat="1" spans="1:15">
      <c r="A29" s="65" t="s">
        <v>238</v>
      </c>
      <c r="B29" s="65" t="s">
        <v>675</v>
      </c>
      <c r="C29" s="66">
        <v>43161</v>
      </c>
      <c r="D29" s="65">
        <v>1</v>
      </c>
      <c r="E29" s="65">
        <v>1</v>
      </c>
      <c r="F29" s="67">
        <v>10000</v>
      </c>
      <c r="G29" s="68">
        <f t="shared" si="0"/>
        <v>10000</v>
      </c>
      <c r="H29" s="69">
        <v>1274436</v>
      </c>
      <c r="I29" s="76"/>
      <c r="N29" s="77"/>
      <c r="O29" s="77"/>
    </row>
    <row r="30" s="52" customFormat="1" spans="1:15">
      <c r="A30" s="65" t="s">
        <v>238</v>
      </c>
      <c r="B30" s="65" t="s">
        <v>676</v>
      </c>
      <c r="C30" s="66">
        <v>43161</v>
      </c>
      <c r="D30" s="65">
        <v>2</v>
      </c>
      <c r="E30" s="65">
        <v>1</v>
      </c>
      <c r="F30" s="67">
        <v>20000</v>
      </c>
      <c r="G30" s="68">
        <f t="shared" si="0"/>
        <v>20000</v>
      </c>
      <c r="H30" s="69">
        <v>1276237</v>
      </c>
      <c r="I30" s="76"/>
      <c r="N30" s="77"/>
      <c r="O30" s="77"/>
    </row>
    <row r="31" s="52" customFormat="1" spans="1:15">
      <c r="A31" s="65" t="s">
        <v>37</v>
      </c>
      <c r="B31" s="65" t="s">
        <v>677</v>
      </c>
      <c r="C31" s="66">
        <v>43162</v>
      </c>
      <c r="D31" s="65">
        <v>2</v>
      </c>
      <c r="E31" s="65">
        <v>1</v>
      </c>
      <c r="F31" s="67">
        <v>14000</v>
      </c>
      <c r="G31" s="68">
        <f t="shared" si="0"/>
        <v>14000</v>
      </c>
      <c r="H31" s="69">
        <v>1275950</v>
      </c>
      <c r="I31" s="76"/>
      <c r="N31" s="77"/>
      <c r="O31" s="77"/>
    </row>
    <row r="32" s="52" customFormat="1" spans="1:15">
      <c r="A32" s="65" t="s">
        <v>33</v>
      </c>
      <c r="B32" s="65" t="s">
        <v>678</v>
      </c>
      <c r="C32" s="66">
        <v>43162</v>
      </c>
      <c r="D32" s="65">
        <v>2</v>
      </c>
      <c r="E32" s="65">
        <v>1</v>
      </c>
      <c r="F32" s="67">
        <v>12000</v>
      </c>
      <c r="G32" s="68">
        <f t="shared" si="0"/>
        <v>12000</v>
      </c>
      <c r="H32" s="69">
        <v>1263541</v>
      </c>
      <c r="I32" s="76"/>
      <c r="N32" s="77"/>
      <c r="O32" s="77"/>
    </row>
    <row r="33" s="52" customFormat="1" spans="1:15">
      <c r="A33" s="65" t="s">
        <v>33</v>
      </c>
      <c r="B33" s="65" t="s">
        <v>679</v>
      </c>
      <c r="C33" s="66">
        <v>43163</v>
      </c>
      <c r="D33" s="65">
        <v>1</v>
      </c>
      <c r="E33" s="65">
        <v>1</v>
      </c>
      <c r="F33" s="67">
        <v>6000</v>
      </c>
      <c r="G33" s="68">
        <f t="shared" si="0"/>
        <v>6000</v>
      </c>
      <c r="H33" s="69">
        <v>1273633</v>
      </c>
      <c r="I33" s="76"/>
      <c r="N33" s="77"/>
      <c r="O33" s="77"/>
    </row>
    <row r="34" s="52" customFormat="1" spans="1:15">
      <c r="A34" s="65" t="s">
        <v>33</v>
      </c>
      <c r="B34" s="65" t="s">
        <v>680</v>
      </c>
      <c r="C34" s="66">
        <v>43160</v>
      </c>
      <c r="D34" s="65">
        <v>4</v>
      </c>
      <c r="E34" s="65">
        <v>1</v>
      </c>
      <c r="F34" s="67">
        <v>24000</v>
      </c>
      <c r="G34" s="68">
        <f t="shared" si="0"/>
        <v>24000</v>
      </c>
      <c r="H34" s="69">
        <v>1258105</v>
      </c>
      <c r="I34" s="76"/>
      <c r="N34" s="77"/>
      <c r="O34" s="77"/>
    </row>
    <row r="35" s="52" customFormat="1" spans="1:15">
      <c r="A35" s="65" t="s">
        <v>238</v>
      </c>
      <c r="B35" s="65" t="s">
        <v>681</v>
      </c>
      <c r="C35" s="66">
        <v>43160</v>
      </c>
      <c r="D35" s="65">
        <v>5</v>
      </c>
      <c r="E35" s="65">
        <v>1</v>
      </c>
      <c r="F35" s="67">
        <v>60000</v>
      </c>
      <c r="G35" s="68">
        <f t="shared" si="0"/>
        <v>60000</v>
      </c>
      <c r="H35" s="69">
        <v>1270713</v>
      </c>
      <c r="I35" s="76"/>
      <c r="N35" s="77"/>
      <c r="O35" s="77"/>
    </row>
    <row r="36" s="52" customFormat="1" spans="1:15">
      <c r="A36" s="65" t="s">
        <v>33</v>
      </c>
      <c r="B36" s="65" t="s">
        <v>682</v>
      </c>
      <c r="C36" s="66">
        <v>43163</v>
      </c>
      <c r="D36" s="65">
        <v>2</v>
      </c>
      <c r="E36" s="65">
        <v>1</v>
      </c>
      <c r="F36" s="67">
        <v>12000</v>
      </c>
      <c r="G36" s="68">
        <f t="shared" si="0"/>
        <v>12000</v>
      </c>
      <c r="H36" s="69">
        <v>1255908</v>
      </c>
      <c r="I36" s="76"/>
      <c r="N36" s="77"/>
      <c r="O36" s="77"/>
    </row>
    <row r="37" s="52" customFormat="1" spans="1:15">
      <c r="A37" s="65" t="s">
        <v>33</v>
      </c>
      <c r="B37" s="65" t="s">
        <v>683</v>
      </c>
      <c r="C37" s="66">
        <v>43164</v>
      </c>
      <c r="D37" s="65">
        <v>1</v>
      </c>
      <c r="E37" s="65">
        <v>1</v>
      </c>
      <c r="F37" s="67">
        <v>6000</v>
      </c>
      <c r="G37" s="68">
        <f t="shared" si="0"/>
        <v>6000</v>
      </c>
      <c r="H37" s="69">
        <v>1272590</v>
      </c>
      <c r="I37" s="76"/>
      <c r="N37" s="77"/>
      <c r="O37" s="77"/>
    </row>
    <row r="38" s="52" customFormat="1" spans="1:15">
      <c r="A38" s="65" t="s">
        <v>238</v>
      </c>
      <c r="B38" s="65" t="s">
        <v>684</v>
      </c>
      <c r="C38" s="66">
        <v>43163</v>
      </c>
      <c r="D38" s="65">
        <v>3</v>
      </c>
      <c r="E38" s="65">
        <v>2</v>
      </c>
      <c r="F38" s="67">
        <v>72000</v>
      </c>
      <c r="G38" s="68">
        <f t="shared" si="0"/>
        <v>72000</v>
      </c>
      <c r="H38" s="69">
        <v>1270739</v>
      </c>
      <c r="I38" s="76"/>
      <c r="N38" s="77"/>
      <c r="O38" s="77"/>
    </row>
    <row r="39" s="52" customFormat="1" spans="1:15">
      <c r="A39" s="65" t="s">
        <v>37</v>
      </c>
      <c r="B39" s="65" t="s">
        <v>685</v>
      </c>
      <c r="C39" s="66">
        <v>43164</v>
      </c>
      <c r="D39" s="65">
        <v>2</v>
      </c>
      <c r="E39" s="65">
        <v>1</v>
      </c>
      <c r="F39" s="67">
        <v>13000</v>
      </c>
      <c r="G39" s="68">
        <f t="shared" si="0"/>
        <v>13000</v>
      </c>
      <c r="H39" s="69">
        <v>1264402</v>
      </c>
      <c r="I39" s="76"/>
      <c r="N39" s="77"/>
      <c r="O39" s="77"/>
    </row>
    <row r="40" s="52" customFormat="1" spans="1:15">
      <c r="A40" s="65" t="s">
        <v>238</v>
      </c>
      <c r="B40" s="65" t="s">
        <v>686</v>
      </c>
      <c r="C40" s="66">
        <v>43164</v>
      </c>
      <c r="D40" s="65">
        <v>2</v>
      </c>
      <c r="E40" s="65">
        <v>2</v>
      </c>
      <c r="F40" s="67">
        <v>56000</v>
      </c>
      <c r="G40" s="68">
        <f t="shared" si="0"/>
        <v>56000</v>
      </c>
      <c r="H40" s="69">
        <v>1272571</v>
      </c>
      <c r="I40" s="76"/>
      <c r="N40" s="77"/>
      <c r="O40" s="77"/>
    </row>
    <row r="41" s="52" customFormat="1" spans="1:15">
      <c r="A41" s="65" t="s">
        <v>33</v>
      </c>
      <c r="B41" s="65" t="s">
        <v>687</v>
      </c>
      <c r="C41" s="66">
        <v>43164</v>
      </c>
      <c r="D41" s="65">
        <v>3</v>
      </c>
      <c r="E41" s="65">
        <v>1</v>
      </c>
      <c r="F41" s="67">
        <v>18000</v>
      </c>
      <c r="G41" s="68">
        <f t="shared" si="0"/>
        <v>18000</v>
      </c>
      <c r="H41" s="69">
        <v>1276632</v>
      </c>
      <c r="I41" s="76"/>
      <c r="N41" s="77"/>
      <c r="O41" s="77"/>
    </row>
    <row r="42" s="52" customFormat="1" spans="1:15">
      <c r="A42" s="65" t="s">
        <v>33</v>
      </c>
      <c r="B42" s="65" t="s">
        <v>688</v>
      </c>
      <c r="C42" s="66">
        <v>43166</v>
      </c>
      <c r="D42" s="65">
        <v>1</v>
      </c>
      <c r="E42" s="65">
        <v>1</v>
      </c>
      <c r="F42" s="67">
        <v>6000</v>
      </c>
      <c r="G42" s="68">
        <f t="shared" si="0"/>
        <v>6000</v>
      </c>
      <c r="H42" s="69">
        <v>1271545</v>
      </c>
      <c r="I42" s="76"/>
      <c r="N42" s="77"/>
      <c r="O42" s="77"/>
    </row>
    <row r="43" s="52" customFormat="1" ht="14.25" spans="1:15">
      <c r="A43" s="65" t="s">
        <v>37</v>
      </c>
      <c r="B43" s="65" t="s">
        <v>689</v>
      </c>
      <c r="C43" s="66">
        <v>43166</v>
      </c>
      <c r="D43" s="65">
        <v>1</v>
      </c>
      <c r="E43" s="65">
        <v>1</v>
      </c>
      <c r="F43" s="67">
        <v>7000</v>
      </c>
      <c r="G43" s="68">
        <f t="shared" si="0"/>
        <v>7000</v>
      </c>
      <c r="H43" s="69">
        <v>1273798</v>
      </c>
      <c r="I43" s="48" t="s">
        <v>690</v>
      </c>
      <c r="N43" s="77"/>
      <c r="O43" s="77"/>
    </row>
    <row r="44" s="52" customFormat="1" spans="1:9">
      <c r="A44" s="65"/>
      <c r="B44" s="65"/>
      <c r="C44" s="66"/>
      <c r="D44" s="65"/>
      <c r="E44" s="65"/>
      <c r="F44" s="67"/>
      <c r="G44" s="68"/>
      <c r="H44" s="70"/>
      <c r="I44" s="78"/>
    </row>
    <row r="45" s="52" customFormat="1" ht="13.5" spans="1:9">
      <c r="A45" s="65"/>
      <c r="B45" s="71" t="s">
        <v>87</v>
      </c>
      <c r="C45" s="72"/>
      <c r="D45" s="71"/>
      <c r="E45" s="71"/>
      <c r="F45" s="73"/>
      <c r="G45" s="74">
        <f>SUM(G9:G44)</f>
        <v>709750</v>
      </c>
      <c r="H45" s="70"/>
      <c r="I45" s="78"/>
    </row>
    <row r="46" s="52" customFormat="1" ht="13.5" spans="7:7">
      <c r="G46" s="53"/>
    </row>
    <row r="47" s="52" customFormat="1" spans="7:7">
      <c r="G47" s="53"/>
    </row>
    <row r="48" s="52" customFormat="1" spans="7:7">
      <c r="G48" s="53"/>
    </row>
    <row r="49" s="52" customFormat="1" spans="7:7">
      <c r="G49" s="53"/>
    </row>
    <row r="50" s="52" customFormat="1" spans="7:7">
      <c r="G50" s="53"/>
    </row>
    <row r="51" s="52" customFormat="1" spans="7:7">
      <c r="G51" s="53"/>
    </row>
    <row r="52" s="52" customFormat="1" spans="7:7">
      <c r="G52" s="53"/>
    </row>
    <row r="53" s="52" customFormat="1" spans="7:7">
      <c r="G53" s="53"/>
    </row>
    <row r="54" s="52" customFormat="1" spans="7:7">
      <c r="G54" s="53"/>
    </row>
    <row r="55" s="52" customFormat="1" spans="7:7">
      <c r="G55" s="53"/>
    </row>
    <row r="56" s="52" customFormat="1" spans="7:7">
      <c r="G56" s="53"/>
    </row>
    <row r="57" s="52" customFormat="1" spans="7:7">
      <c r="G57" s="53"/>
    </row>
    <row r="58" s="52" customFormat="1" spans="7:7">
      <c r="G58" s="53"/>
    </row>
    <row r="59" s="52" customFormat="1" spans="7:7">
      <c r="G59" s="53"/>
    </row>
    <row r="60" s="52" customFormat="1" spans="7:7">
      <c r="G60" s="53"/>
    </row>
    <row r="61" s="52" customFormat="1" spans="7:7">
      <c r="G61" s="53"/>
    </row>
    <row r="62" s="52" customFormat="1" spans="7:7">
      <c r="G62" s="53"/>
    </row>
    <row r="63" s="52" customFormat="1" spans="7:7">
      <c r="G63" s="53"/>
    </row>
    <row r="64" s="52" customFormat="1" spans="7:7">
      <c r="G64" s="53"/>
    </row>
    <row r="65" s="52" customFormat="1" spans="7:7">
      <c r="G65" s="53"/>
    </row>
    <row r="66" s="52" customFormat="1" spans="7:7">
      <c r="G66" s="53"/>
    </row>
    <row r="67" s="52" customFormat="1" spans="7:7">
      <c r="G67" s="53"/>
    </row>
    <row r="68" s="52" customFormat="1" spans="7:7">
      <c r="G68" s="53"/>
    </row>
    <row r="69" s="52" customFormat="1" spans="7:7">
      <c r="G69" s="53"/>
    </row>
    <row r="70" s="52" customFormat="1" spans="7:7">
      <c r="G70" s="53"/>
    </row>
    <row r="71" s="52" customFormat="1" spans="7:7">
      <c r="G71" s="53"/>
    </row>
    <row r="72" s="52" customFormat="1" spans="7:7">
      <c r="G72" s="53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7:7">
      <c r="G76" s="53"/>
    </row>
    <row r="77" s="52" customFormat="1" spans="7:7">
      <c r="G77" s="53"/>
    </row>
    <row r="78" s="52" customFormat="1" spans="7:7">
      <c r="G78" s="53"/>
    </row>
    <row r="79" s="52" customFormat="1" spans="7:7">
      <c r="G79" s="53"/>
    </row>
    <row r="80" s="52" customFormat="1" spans="7:7">
      <c r="G80" s="53"/>
    </row>
    <row r="81" s="52" customFormat="1" spans="7:7">
      <c r="G81" s="53"/>
    </row>
    <row r="82" s="52" customFormat="1" spans="7:7">
      <c r="G82" s="53"/>
    </row>
    <row r="83" s="52" customFormat="1" spans="7:7">
      <c r="G83" s="53"/>
    </row>
    <row r="84" s="52" customFormat="1" spans="7:7">
      <c r="G84" s="53"/>
    </row>
    <row r="85" s="52" customFormat="1" spans="7:7">
      <c r="G85" s="53"/>
    </row>
    <row r="86" s="52" customFormat="1" spans="7:7">
      <c r="G86" s="53"/>
    </row>
    <row r="87" s="52" customFormat="1" spans="7:7">
      <c r="G87" s="53"/>
    </row>
    <row r="88" s="52" customFormat="1" spans="7:7">
      <c r="G88" s="53"/>
    </row>
    <row r="89" s="52" customFormat="1" spans="7:7"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  <row r="237" s="52" customFormat="1" spans="7:7">
      <c r="G237" s="53"/>
    </row>
    <row r="238" s="52" customFormat="1" spans="7:7">
      <c r="G238" s="53"/>
    </row>
    <row r="239" s="52" customFormat="1" spans="7:7">
      <c r="G239" s="53"/>
    </row>
    <row r="240" s="52" customFormat="1" spans="7:7">
      <c r="G240" s="53"/>
    </row>
    <row r="241" s="52" customFormat="1" spans="7:7">
      <c r="G241" s="53"/>
    </row>
    <row r="242" s="52" customFormat="1" spans="7:7">
      <c r="G242" s="53"/>
    </row>
    <row r="243" s="52" customFormat="1" spans="7:7">
      <c r="G243" s="53"/>
    </row>
    <row r="244" s="52" customFormat="1" spans="7:7">
      <c r="G244" s="53"/>
    </row>
    <row r="245" s="52" customFormat="1" spans="7:7">
      <c r="G245" s="53"/>
    </row>
    <row r="246" s="52" customFormat="1" spans="7:7">
      <c r="G246" s="53"/>
    </row>
    <row r="247" s="52" customFormat="1" spans="7:7">
      <c r="G247" s="53"/>
    </row>
    <row r="248" s="52" customFormat="1" spans="7:7">
      <c r="G248" s="53"/>
    </row>
    <row r="249" s="52" customFormat="1" spans="7:7">
      <c r="G249" s="53"/>
    </row>
    <row r="250" s="52" customFormat="1" spans="7:7">
      <c r="G250" s="53"/>
    </row>
    <row r="251" s="52" customFormat="1" spans="7:7">
      <c r="G251" s="53"/>
    </row>
    <row r="252" s="52" customFormat="1" spans="7:7">
      <c r="G252" s="53"/>
    </row>
    <row r="253" s="52" customFormat="1" spans="7:7">
      <c r="G253" s="53"/>
    </row>
    <row r="254" s="52" customFormat="1" spans="7:7">
      <c r="G254" s="53"/>
    </row>
    <row r="255" s="52" customFormat="1" spans="7:7">
      <c r="G255" s="53"/>
    </row>
    <row r="256" s="52" customFormat="1" spans="7:7">
      <c r="G256" s="53"/>
    </row>
    <row r="257" s="52" customFormat="1" spans="7:7">
      <c r="G257" s="53"/>
    </row>
    <row r="258" s="52" customFormat="1" spans="7:7">
      <c r="G258" s="53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 I8"/>
  </dataValidation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opLeftCell="A28" workbookViewId="0">
      <selection activeCell="G27" sqref="G27"/>
    </sheetView>
  </sheetViews>
  <sheetFormatPr defaultColWidth="9" defaultRowHeight="14.25"/>
  <cols>
    <col min="1" max="1" width="10.4285714285714" style="25" customWidth="1"/>
    <col min="2" max="2" width="43.8571428571429" style="25" customWidth="1"/>
    <col min="3" max="3" width="26.2857142857143" style="25" customWidth="1"/>
    <col min="4" max="4" width="7.28571428571429" style="25" customWidth="1"/>
    <col min="5" max="5" width="14.2857142857143" style="25" customWidth="1"/>
    <col min="6" max="6" width="23.1428571428571" style="25" customWidth="1"/>
    <col min="7" max="7" width="15" style="26" customWidth="1"/>
    <col min="8" max="8" width="13.4285714285714" style="25" customWidth="1"/>
    <col min="9" max="16375" width="9.14285714285714" style="25"/>
    <col min="16376" max="16376" width="9.14285714285714" style="50"/>
    <col min="16377" max="16384" width="9" style="50"/>
  </cols>
  <sheetData>
    <row r="1" s="25" customFormat="1" spans="7:7">
      <c r="G1" s="26"/>
    </row>
    <row r="2" s="25" customFormat="1" spans="2:2">
      <c r="B2" s="27" t="s">
        <v>691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8">
      <c r="A9" s="38" t="s">
        <v>37</v>
      </c>
      <c r="B9" s="38" t="s">
        <v>692</v>
      </c>
      <c r="C9" s="39">
        <v>43165</v>
      </c>
      <c r="D9" s="38">
        <v>3</v>
      </c>
      <c r="E9" s="38">
        <v>1</v>
      </c>
      <c r="F9" s="40">
        <v>21000</v>
      </c>
      <c r="G9" s="41">
        <f t="shared" ref="G9:G56" si="0">+F9</f>
        <v>21000</v>
      </c>
      <c r="H9" s="216" t="s">
        <v>693</v>
      </c>
    </row>
    <row r="10" s="25" customFormat="1" spans="1:8">
      <c r="A10" s="38" t="s">
        <v>37</v>
      </c>
      <c r="B10" s="38" t="s">
        <v>694</v>
      </c>
      <c r="C10" s="39">
        <v>43165</v>
      </c>
      <c r="D10" s="38">
        <v>3</v>
      </c>
      <c r="E10" s="38">
        <v>1</v>
      </c>
      <c r="F10" s="40">
        <v>21000</v>
      </c>
      <c r="G10" s="41">
        <f t="shared" si="0"/>
        <v>21000</v>
      </c>
      <c r="H10" s="216" t="s">
        <v>695</v>
      </c>
    </row>
    <row r="11" s="25" customFormat="1" spans="1:8">
      <c r="A11" s="38" t="s">
        <v>33</v>
      </c>
      <c r="B11" s="38" t="s">
        <v>696</v>
      </c>
      <c r="C11" s="39">
        <v>43166</v>
      </c>
      <c r="D11" s="38">
        <v>2</v>
      </c>
      <c r="E11" s="38">
        <v>1</v>
      </c>
      <c r="F11" s="40">
        <v>12000</v>
      </c>
      <c r="G11" s="41">
        <f t="shared" si="0"/>
        <v>12000</v>
      </c>
      <c r="H11" s="216" t="s">
        <v>697</v>
      </c>
    </row>
    <row r="12" s="25" customFormat="1" spans="1:8">
      <c r="A12" s="38" t="s">
        <v>33</v>
      </c>
      <c r="B12" s="38" t="s">
        <v>698</v>
      </c>
      <c r="C12" s="39">
        <v>43166</v>
      </c>
      <c r="D12" s="38">
        <v>3</v>
      </c>
      <c r="E12" s="38">
        <v>1</v>
      </c>
      <c r="F12" s="40">
        <v>18000</v>
      </c>
      <c r="G12" s="41">
        <f t="shared" si="0"/>
        <v>18000</v>
      </c>
      <c r="H12" s="216" t="s">
        <v>699</v>
      </c>
    </row>
    <row r="13" s="25" customFormat="1" spans="1:9">
      <c r="A13" s="38" t="s">
        <v>238</v>
      </c>
      <c r="B13" s="38" t="s">
        <v>700</v>
      </c>
      <c r="C13" s="39">
        <v>43167</v>
      </c>
      <c r="D13" s="38">
        <v>1</v>
      </c>
      <c r="E13" s="38">
        <v>1</v>
      </c>
      <c r="F13" s="40">
        <v>7425</v>
      </c>
      <c r="G13" s="41">
        <f t="shared" si="0"/>
        <v>7425</v>
      </c>
      <c r="H13" s="216" t="s">
        <v>701</v>
      </c>
      <c r="I13" s="25" t="s">
        <v>702</v>
      </c>
    </row>
    <row r="14" s="25" customFormat="1" spans="1:8">
      <c r="A14" s="38" t="s">
        <v>37</v>
      </c>
      <c r="B14" s="38" t="s">
        <v>703</v>
      </c>
      <c r="C14" s="39">
        <v>43167</v>
      </c>
      <c r="D14" s="38">
        <v>1</v>
      </c>
      <c r="E14" s="38">
        <v>1</v>
      </c>
      <c r="F14" s="40">
        <v>7650</v>
      </c>
      <c r="G14" s="41">
        <f t="shared" si="0"/>
        <v>7650</v>
      </c>
      <c r="H14" s="216" t="s">
        <v>704</v>
      </c>
    </row>
    <row r="15" s="25" customFormat="1" spans="1:8">
      <c r="A15" s="38" t="s">
        <v>37</v>
      </c>
      <c r="B15" s="38" t="s">
        <v>705</v>
      </c>
      <c r="C15" s="39">
        <v>43167</v>
      </c>
      <c r="D15" s="38">
        <v>2</v>
      </c>
      <c r="E15" s="38">
        <v>1</v>
      </c>
      <c r="F15" s="40">
        <v>14000</v>
      </c>
      <c r="G15" s="41">
        <f t="shared" si="0"/>
        <v>14000</v>
      </c>
      <c r="H15" s="216" t="s">
        <v>706</v>
      </c>
    </row>
    <row r="16" s="25" customFormat="1" spans="1:8">
      <c r="A16" s="38" t="s">
        <v>238</v>
      </c>
      <c r="B16" s="38" t="s">
        <v>707</v>
      </c>
      <c r="C16" s="39">
        <v>43167</v>
      </c>
      <c r="D16" s="38">
        <v>3</v>
      </c>
      <c r="E16" s="38">
        <v>1</v>
      </c>
      <c r="F16" s="40">
        <v>36000</v>
      </c>
      <c r="G16" s="41">
        <f t="shared" si="0"/>
        <v>36000</v>
      </c>
      <c r="H16" s="216" t="s">
        <v>708</v>
      </c>
    </row>
    <row r="17" s="25" customFormat="1" spans="1:8">
      <c r="A17" s="38" t="s">
        <v>33</v>
      </c>
      <c r="B17" s="38" t="s">
        <v>709</v>
      </c>
      <c r="C17" s="39">
        <v>43167</v>
      </c>
      <c r="D17" s="38">
        <v>3</v>
      </c>
      <c r="E17" s="38">
        <v>1</v>
      </c>
      <c r="F17" s="40">
        <v>18000</v>
      </c>
      <c r="G17" s="41">
        <f t="shared" si="0"/>
        <v>18000</v>
      </c>
      <c r="H17" s="216" t="s">
        <v>710</v>
      </c>
    </row>
    <row r="18" s="25" customFormat="1" spans="1:8">
      <c r="A18" s="38" t="s">
        <v>40</v>
      </c>
      <c r="B18" s="38" t="s">
        <v>711</v>
      </c>
      <c r="C18" s="39">
        <v>43167</v>
      </c>
      <c r="D18" s="38">
        <v>5</v>
      </c>
      <c r="E18" s="38">
        <v>1</v>
      </c>
      <c r="F18" s="40">
        <v>45000</v>
      </c>
      <c r="G18" s="41">
        <f t="shared" si="0"/>
        <v>45000</v>
      </c>
      <c r="H18" s="216" t="s">
        <v>712</v>
      </c>
    </row>
    <row r="19" s="25" customFormat="1" spans="1:8">
      <c r="A19" s="38" t="s">
        <v>37</v>
      </c>
      <c r="B19" s="38" t="s">
        <v>713</v>
      </c>
      <c r="C19" s="39">
        <v>43168</v>
      </c>
      <c r="D19" s="38">
        <v>1</v>
      </c>
      <c r="E19" s="38">
        <v>2</v>
      </c>
      <c r="F19" s="40">
        <v>14000</v>
      </c>
      <c r="G19" s="41">
        <f t="shared" si="0"/>
        <v>14000</v>
      </c>
      <c r="H19" s="216" t="s">
        <v>714</v>
      </c>
    </row>
    <row r="20" s="25" customFormat="1" spans="1:8">
      <c r="A20" s="38" t="s">
        <v>33</v>
      </c>
      <c r="B20" s="38" t="s">
        <v>715</v>
      </c>
      <c r="C20" s="39">
        <v>43168</v>
      </c>
      <c r="D20" s="38">
        <v>1</v>
      </c>
      <c r="E20" s="38">
        <v>1</v>
      </c>
      <c r="F20" s="40">
        <v>6000</v>
      </c>
      <c r="G20" s="41">
        <f t="shared" si="0"/>
        <v>6000</v>
      </c>
      <c r="H20" s="216" t="s">
        <v>716</v>
      </c>
    </row>
    <row r="21" s="25" customFormat="1" spans="1:8">
      <c r="A21" s="38" t="s">
        <v>238</v>
      </c>
      <c r="B21" s="38" t="s">
        <v>717</v>
      </c>
      <c r="C21" s="39">
        <v>43168</v>
      </c>
      <c r="D21" s="38">
        <v>2</v>
      </c>
      <c r="E21" s="38">
        <v>1</v>
      </c>
      <c r="F21" s="40">
        <v>20000</v>
      </c>
      <c r="G21" s="41">
        <f t="shared" si="0"/>
        <v>20000</v>
      </c>
      <c r="H21" s="216" t="s">
        <v>718</v>
      </c>
    </row>
    <row r="22" s="25" customFormat="1" spans="1:8">
      <c r="A22" s="38" t="s">
        <v>49</v>
      </c>
      <c r="B22" s="38" t="s">
        <v>719</v>
      </c>
      <c r="C22" s="39">
        <v>43169</v>
      </c>
      <c r="D22" s="38">
        <v>1</v>
      </c>
      <c r="E22" s="38">
        <v>1</v>
      </c>
      <c r="F22" s="40">
        <v>6000</v>
      </c>
      <c r="G22" s="41">
        <f t="shared" si="0"/>
        <v>6000</v>
      </c>
      <c r="H22" s="216" t="s">
        <v>720</v>
      </c>
    </row>
    <row r="23" s="25" customFormat="1" spans="1:8">
      <c r="A23" s="38" t="s">
        <v>238</v>
      </c>
      <c r="B23" s="38" t="s">
        <v>713</v>
      </c>
      <c r="C23" s="39">
        <v>43169</v>
      </c>
      <c r="D23" s="38">
        <v>1</v>
      </c>
      <c r="E23" s="38">
        <v>2</v>
      </c>
      <c r="F23" s="40">
        <v>20000</v>
      </c>
      <c r="G23" s="41">
        <f t="shared" si="0"/>
        <v>20000</v>
      </c>
      <c r="H23" s="216" t="s">
        <v>721</v>
      </c>
    </row>
    <row r="24" s="25" customFormat="1" spans="1:8">
      <c r="A24" s="38" t="s">
        <v>37</v>
      </c>
      <c r="B24" s="38" t="s">
        <v>722</v>
      </c>
      <c r="C24" s="39">
        <v>43169</v>
      </c>
      <c r="D24" s="38">
        <v>2</v>
      </c>
      <c r="E24" s="38">
        <v>1</v>
      </c>
      <c r="F24" s="40">
        <v>14000</v>
      </c>
      <c r="G24" s="41">
        <f t="shared" si="0"/>
        <v>14000</v>
      </c>
      <c r="H24" s="216" t="s">
        <v>723</v>
      </c>
    </row>
    <row r="25" s="25" customFormat="1" spans="1:8">
      <c r="A25" s="38" t="s">
        <v>49</v>
      </c>
      <c r="B25" s="38" t="s">
        <v>724</v>
      </c>
      <c r="C25" s="39">
        <v>43169</v>
      </c>
      <c r="D25" s="38">
        <v>5</v>
      </c>
      <c r="E25" s="38">
        <v>1</v>
      </c>
      <c r="F25" s="40">
        <v>30000</v>
      </c>
      <c r="G25" s="41">
        <f t="shared" si="0"/>
        <v>30000</v>
      </c>
      <c r="H25" s="216" t="s">
        <v>725</v>
      </c>
    </row>
    <row r="26" s="25" customFormat="1" spans="1:8">
      <c r="A26" s="38" t="s">
        <v>49</v>
      </c>
      <c r="B26" s="38" t="s">
        <v>726</v>
      </c>
      <c r="C26" s="39">
        <v>43170</v>
      </c>
      <c r="D26" s="38">
        <v>1</v>
      </c>
      <c r="E26" s="38">
        <v>1</v>
      </c>
      <c r="F26" s="40">
        <v>6000</v>
      </c>
      <c r="G26" s="41">
        <f t="shared" si="0"/>
        <v>6000</v>
      </c>
      <c r="H26" s="216" t="s">
        <v>727</v>
      </c>
    </row>
    <row r="27" s="25" customFormat="1" spans="1:8">
      <c r="A27" s="38" t="s">
        <v>238</v>
      </c>
      <c r="B27" s="38" t="s">
        <v>709</v>
      </c>
      <c r="C27" s="39">
        <v>43170</v>
      </c>
      <c r="D27" s="38">
        <v>1</v>
      </c>
      <c r="E27" s="38">
        <v>1</v>
      </c>
      <c r="F27" s="40">
        <v>10000</v>
      </c>
      <c r="G27" s="41">
        <f t="shared" si="0"/>
        <v>10000</v>
      </c>
      <c r="H27" s="216" t="s">
        <v>728</v>
      </c>
    </row>
    <row r="28" s="25" customFormat="1" spans="1:8">
      <c r="A28" s="38" t="s">
        <v>33</v>
      </c>
      <c r="B28" s="38" t="s">
        <v>729</v>
      </c>
      <c r="C28" s="39">
        <v>43170</v>
      </c>
      <c r="D28" s="38">
        <v>2</v>
      </c>
      <c r="E28" s="38">
        <v>1</v>
      </c>
      <c r="F28" s="40">
        <v>12000</v>
      </c>
      <c r="G28" s="41">
        <f t="shared" si="0"/>
        <v>12000</v>
      </c>
      <c r="H28" s="216" t="s">
        <v>730</v>
      </c>
    </row>
    <row r="29" s="25" customFormat="1" spans="1:8">
      <c r="A29" s="38" t="s">
        <v>37</v>
      </c>
      <c r="B29" s="38" t="s">
        <v>731</v>
      </c>
      <c r="C29" s="39">
        <v>43170</v>
      </c>
      <c r="D29" s="38">
        <v>3</v>
      </c>
      <c r="E29" s="38">
        <v>1</v>
      </c>
      <c r="F29" s="40">
        <v>21000</v>
      </c>
      <c r="G29" s="41">
        <f t="shared" si="0"/>
        <v>21000</v>
      </c>
      <c r="H29" s="216" t="s">
        <v>732</v>
      </c>
    </row>
    <row r="30" s="25" customFormat="1" spans="1:8">
      <c r="A30" s="38" t="s">
        <v>33</v>
      </c>
      <c r="B30" s="38" t="s">
        <v>733</v>
      </c>
      <c r="C30" s="39">
        <v>43171</v>
      </c>
      <c r="D30" s="38">
        <v>1</v>
      </c>
      <c r="E30" s="38">
        <v>3</v>
      </c>
      <c r="F30" s="40">
        <v>18000</v>
      </c>
      <c r="G30" s="41">
        <f t="shared" si="0"/>
        <v>18000</v>
      </c>
      <c r="H30" s="216" t="s">
        <v>734</v>
      </c>
    </row>
    <row r="31" s="25" customFormat="1" spans="1:8">
      <c r="A31" s="38" t="s">
        <v>33</v>
      </c>
      <c r="B31" s="38" t="s">
        <v>735</v>
      </c>
      <c r="C31" s="39">
        <v>43171</v>
      </c>
      <c r="D31" s="38">
        <v>2</v>
      </c>
      <c r="E31" s="38">
        <v>2</v>
      </c>
      <c r="F31" s="40">
        <v>24000</v>
      </c>
      <c r="G31" s="41">
        <f t="shared" si="0"/>
        <v>24000</v>
      </c>
      <c r="H31" s="216" t="s">
        <v>736</v>
      </c>
    </row>
    <row r="32" s="25" customFormat="1" spans="1:8">
      <c r="A32" s="38" t="s">
        <v>40</v>
      </c>
      <c r="B32" s="38" t="s">
        <v>737</v>
      </c>
      <c r="C32" s="39">
        <v>43171</v>
      </c>
      <c r="D32" s="38">
        <v>3</v>
      </c>
      <c r="E32" s="38">
        <v>1</v>
      </c>
      <c r="F32" s="40">
        <v>30000</v>
      </c>
      <c r="G32" s="41">
        <f t="shared" si="0"/>
        <v>30000</v>
      </c>
      <c r="H32" s="216" t="s">
        <v>738</v>
      </c>
    </row>
    <row r="33" s="25" customFormat="1" spans="1:8">
      <c r="A33" s="38" t="s">
        <v>49</v>
      </c>
      <c r="B33" s="38" t="s">
        <v>739</v>
      </c>
      <c r="C33" s="39">
        <v>43172</v>
      </c>
      <c r="D33" s="38">
        <v>1</v>
      </c>
      <c r="E33" s="38">
        <v>1</v>
      </c>
      <c r="F33" s="40">
        <v>6000</v>
      </c>
      <c r="G33" s="41">
        <f t="shared" si="0"/>
        <v>6000</v>
      </c>
      <c r="H33" s="216" t="s">
        <v>740</v>
      </c>
    </row>
    <row r="34" s="25" customFormat="1" spans="1:8">
      <c r="A34" s="38" t="s">
        <v>37</v>
      </c>
      <c r="B34" s="38" t="s">
        <v>741</v>
      </c>
      <c r="C34" s="39">
        <v>43172</v>
      </c>
      <c r="D34" s="38">
        <v>3</v>
      </c>
      <c r="E34" s="38">
        <v>1</v>
      </c>
      <c r="F34" s="40">
        <v>22950</v>
      </c>
      <c r="G34" s="41">
        <f t="shared" si="0"/>
        <v>22950</v>
      </c>
      <c r="H34" s="216" t="s">
        <v>742</v>
      </c>
    </row>
    <row r="35" s="25" customFormat="1" spans="1:8">
      <c r="A35" s="38" t="s">
        <v>49</v>
      </c>
      <c r="B35" s="38" t="s">
        <v>743</v>
      </c>
      <c r="C35" s="39">
        <v>43173</v>
      </c>
      <c r="D35" s="38">
        <v>1</v>
      </c>
      <c r="E35" s="38">
        <v>1</v>
      </c>
      <c r="F35" s="40">
        <v>6000</v>
      </c>
      <c r="G35" s="41">
        <f t="shared" si="0"/>
        <v>6000</v>
      </c>
      <c r="H35" s="216" t="s">
        <v>744</v>
      </c>
    </row>
    <row r="36" s="25" customFormat="1" spans="1:8">
      <c r="A36" s="38" t="s">
        <v>33</v>
      </c>
      <c r="B36" s="38" t="s">
        <v>745</v>
      </c>
      <c r="C36" s="39">
        <v>43173</v>
      </c>
      <c r="D36" s="38">
        <v>2</v>
      </c>
      <c r="E36" s="38">
        <v>1</v>
      </c>
      <c r="F36" s="40">
        <v>12000</v>
      </c>
      <c r="G36" s="41">
        <f t="shared" si="0"/>
        <v>12000</v>
      </c>
      <c r="H36" s="216" t="s">
        <v>746</v>
      </c>
    </row>
    <row r="37" s="25" customFormat="1" spans="1:8">
      <c r="A37" s="38" t="s">
        <v>33</v>
      </c>
      <c r="B37" s="38" t="s">
        <v>747</v>
      </c>
      <c r="C37" s="39">
        <v>43174</v>
      </c>
      <c r="D37" s="38">
        <v>1</v>
      </c>
      <c r="E37" s="38">
        <v>1</v>
      </c>
      <c r="F37" s="40">
        <v>6000</v>
      </c>
      <c r="G37" s="41">
        <f t="shared" si="0"/>
        <v>6000</v>
      </c>
      <c r="H37" s="216" t="s">
        <v>748</v>
      </c>
    </row>
    <row r="38" s="25" customFormat="1" spans="1:8">
      <c r="A38" s="38" t="s">
        <v>33</v>
      </c>
      <c r="B38" s="38" t="s">
        <v>66</v>
      </c>
      <c r="C38" s="39">
        <v>43174</v>
      </c>
      <c r="D38" s="38">
        <v>2</v>
      </c>
      <c r="E38" s="38">
        <v>1</v>
      </c>
      <c r="F38" s="40">
        <v>12000</v>
      </c>
      <c r="G38" s="41">
        <f t="shared" si="0"/>
        <v>12000</v>
      </c>
      <c r="H38" s="216" t="s">
        <v>749</v>
      </c>
    </row>
    <row r="39" s="25" customFormat="1" spans="1:8">
      <c r="A39" s="38" t="s">
        <v>37</v>
      </c>
      <c r="B39" s="38" t="s">
        <v>750</v>
      </c>
      <c r="C39" s="39">
        <v>43174</v>
      </c>
      <c r="D39" s="38">
        <v>2</v>
      </c>
      <c r="E39" s="38">
        <v>1</v>
      </c>
      <c r="F39" s="40">
        <v>13000</v>
      </c>
      <c r="G39" s="41">
        <f t="shared" si="0"/>
        <v>13000</v>
      </c>
      <c r="H39" s="216" t="s">
        <v>751</v>
      </c>
    </row>
    <row r="40" s="25" customFormat="1" spans="1:8">
      <c r="A40" s="38" t="s">
        <v>49</v>
      </c>
      <c r="B40" s="38" t="s">
        <v>752</v>
      </c>
      <c r="C40" s="39">
        <v>43174</v>
      </c>
      <c r="D40" s="38">
        <v>2</v>
      </c>
      <c r="E40" s="38">
        <v>2</v>
      </c>
      <c r="F40" s="40">
        <v>24000</v>
      </c>
      <c r="G40" s="41">
        <f t="shared" si="0"/>
        <v>24000</v>
      </c>
      <c r="H40" s="216" t="s">
        <v>753</v>
      </c>
    </row>
    <row r="41" s="25" customFormat="1" spans="1:8">
      <c r="A41" s="38" t="s">
        <v>238</v>
      </c>
      <c r="B41" s="38" t="s">
        <v>754</v>
      </c>
      <c r="C41" s="39">
        <v>43175</v>
      </c>
      <c r="D41" s="38">
        <v>1</v>
      </c>
      <c r="E41" s="38">
        <v>1</v>
      </c>
      <c r="F41" s="40">
        <v>10000</v>
      </c>
      <c r="G41" s="41">
        <f t="shared" si="0"/>
        <v>10000</v>
      </c>
      <c r="H41" s="216" t="s">
        <v>755</v>
      </c>
    </row>
    <row r="42" s="25" customFormat="1" spans="1:8">
      <c r="A42" s="38" t="s">
        <v>49</v>
      </c>
      <c r="B42" s="38" t="s">
        <v>756</v>
      </c>
      <c r="C42" s="39">
        <v>43175</v>
      </c>
      <c r="D42" s="38">
        <v>2</v>
      </c>
      <c r="E42" s="38">
        <v>1</v>
      </c>
      <c r="F42" s="40">
        <v>12000</v>
      </c>
      <c r="G42" s="41">
        <f t="shared" si="0"/>
        <v>12000</v>
      </c>
      <c r="H42" s="216" t="s">
        <v>757</v>
      </c>
    </row>
    <row r="43" s="25" customFormat="1" spans="1:8">
      <c r="A43" s="38" t="s">
        <v>37</v>
      </c>
      <c r="B43" s="38" t="s">
        <v>758</v>
      </c>
      <c r="C43" s="39">
        <v>43175</v>
      </c>
      <c r="D43" s="38">
        <v>3</v>
      </c>
      <c r="E43" s="38">
        <v>1</v>
      </c>
      <c r="F43" s="40">
        <v>21000</v>
      </c>
      <c r="G43" s="41">
        <f t="shared" si="0"/>
        <v>21000</v>
      </c>
      <c r="H43" s="216" t="s">
        <v>759</v>
      </c>
    </row>
    <row r="44" s="25" customFormat="1" spans="1:8">
      <c r="A44" s="38" t="s">
        <v>238</v>
      </c>
      <c r="B44" s="38" t="s">
        <v>760</v>
      </c>
      <c r="C44" s="39">
        <v>43176</v>
      </c>
      <c r="D44" s="38">
        <v>1</v>
      </c>
      <c r="E44" s="38">
        <v>1</v>
      </c>
      <c r="F44" s="40">
        <v>10000</v>
      </c>
      <c r="G44" s="41">
        <f t="shared" si="0"/>
        <v>10000</v>
      </c>
      <c r="H44" s="216" t="s">
        <v>761</v>
      </c>
    </row>
    <row r="45" s="25" customFormat="1" spans="1:8">
      <c r="A45" s="38" t="s">
        <v>286</v>
      </c>
      <c r="B45" s="38" t="s">
        <v>762</v>
      </c>
      <c r="C45" s="39">
        <v>43176</v>
      </c>
      <c r="D45" s="38">
        <v>2</v>
      </c>
      <c r="E45" s="38">
        <v>1</v>
      </c>
      <c r="F45" s="40">
        <v>29000</v>
      </c>
      <c r="G45" s="41">
        <f t="shared" si="0"/>
        <v>29000</v>
      </c>
      <c r="H45" s="216" t="s">
        <v>763</v>
      </c>
    </row>
    <row r="46" s="25" customFormat="1" spans="1:8">
      <c r="A46" s="38" t="s">
        <v>49</v>
      </c>
      <c r="B46" s="38" t="s">
        <v>760</v>
      </c>
      <c r="C46" s="39">
        <v>43177</v>
      </c>
      <c r="D46" s="38">
        <v>1</v>
      </c>
      <c r="E46" s="38">
        <v>1</v>
      </c>
      <c r="F46" s="40">
        <v>6000</v>
      </c>
      <c r="G46" s="41">
        <f t="shared" si="0"/>
        <v>6000</v>
      </c>
      <c r="H46" s="216" t="s">
        <v>764</v>
      </c>
    </row>
    <row r="47" s="25" customFormat="1" spans="1:8">
      <c r="A47" s="38" t="s">
        <v>238</v>
      </c>
      <c r="B47" s="38" t="s">
        <v>765</v>
      </c>
      <c r="C47" s="39">
        <v>43177</v>
      </c>
      <c r="D47" s="38">
        <v>2</v>
      </c>
      <c r="E47" s="38">
        <v>1</v>
      </c>
      <c r="F47" s="40">
        <v>20000</v>
      </c>
      <c r="G47" s="41">
        <f t="shared" si="0"/>
        <v>20000</v>
      </c>
      <c r="H47" s="216" t="s">
        <v>766</v>
      </c>
    </row>
    <row r="48" s="25" customFormat="1" spans="1:8">
      <c r="A48" s="38" t="s">
        <v>238</v>
      </c>
      <c r="B48" s="38" t="s">
        <v>767</v>
      </c>
      <c r="C48" s="39">
        <v>43177</v>
      </c>
      <c r="D48" s="38">
        <v>3</v>
      </c>
      <c r="E48" s="38">
        <v>1</v>
      </c>
      <c r="F48" s="40">
        <v>30000</v>
      </c>
      <c r="G48" s="41">
        <f t="shared" si="0"/>
        <v>30000</v>
      </c>
      <c r="H48" s="216" t="s">
        <v>768</v>
      </c>
    </row>
    <row r="49" s="25" customFormat="1" spans="1:8">
      <c r="A49" s="38" t="s">
        <v>238</v>
      </c>
      <c r="B49" s="38" t="s">
        <v>769</v>
      </c>
      <c r="C49" s="39">
        <v>43178</v>
      </c>
      <c r="D49" s="38">
        <v>1</v>
      </c>
      <c r="E49" s="38">
        <v>1</v>
      </c>
      <c r="F49" s="40">
        <v>10000</v>
      </c>
      <c r="G49" s="41">
        <f t="shared" si="0"/>
        <v>10000</v>
      </c>
      <c r="H49" s="216" t="s">
        <v>770</v>
      </c>
    </row>
    <row r="50" s="25" customFormat="1" spans="1:8">
      <c r="A50" s="38" t="s">
        <v>49</v>
      </c>
      <c r="B50" s="38" t="s">
        <v>771</v>
      </c>
      <c r="C50" s="39">
        <v>43178</v>
      </c>
      <c r="D50" s="38">
        <v>1</v>
      </c>
      <c r="E50" s="38">
        <v>1</v>
      </c>
      <c r="F50" s="40">
        <v>6000</v>
      </c>
      <c r="G50" s="41">
        <f t="shared" si="0"/>
        <v>6000</v>
      </c>
      <c r="H50" s="216" t="s">
        <v>772</v>
      </c>
    </row>
    <row r="51" s="25" customFormat="1" spans="1:8">
      <c r="A51" s="38" t="s">
        <v>238</v>
      </c>
      <c r="B51" s="38" t="s">
        <v>773</v>
      </c>
      <c r="C51" s="39">
        <v>43178</v>
      </c>
      <c r="D51" s="38">
        <v>1</v>
      </c>
      <c r="E51" s="38">
        <v>1</v>
      </c>
      <c r="F51" s="40">
        <v>10000</v>
      </c>
      <c r="G51" s="41">
        <f t="shared" si="0"/>
        <v>10000</v>
      </c>
      <c r="H51" s="216" t="s">
        <v>774</v>
      </c>
    </row>
    <row r="52" s="25" customFormat="1" spans="1:8">
      <c r="A52" s="38" t="s">
        <v>33</v>
      </c>
      <c r="B52" s="38" t="s">
        <v>775</v>
      </c>
      <c r="C52" s="39">
        <v>43178</v>
      </c>
      <c r="D52" s="38">
        <v>2</v>
      </c>
      <c r="E52" s="38">
        <v>1</v>
      </c>
      <c r="F52" s="40">
        <v>12000</v>
      </c>
      <c r="G52" s="41">
        <f t="shared" si="0"/>
        <v>12000</v>
      </c>
      <c r="H52" s="216" t="s">
        <v>776</v>
      </c>
    </row>
    <row r="53" s="25" customFormat="1" spans="1:8">
      <c r="A53" s="38" t="s">
        <v>49</v>
      </c>
      <c r="B53" s="38" t="s">
        <v>777</v>
      </c>
      <c r="C53" s="39">
        <v>43179</v>
      </c>
      <c r="D53" s="38">
        <v>1</v>
      </c>
      <c r="E53" s="38">
        <v>1</v>
      </c>
      <c r="F53" s="40">
        <v>6000</v>
      </c>
      <c r="G53" s="41">
        <f t="shared" si="0"/>
        <v>6000</v>
      </c>
      <c r="H53" s="216" t="s">
        <v>778</v>
      </c>
    </row>
    <row r="54" s="25" customFormat="1" spans="1:8">
      <c r="A54" s="38" t="s">
        <v>49</v>
      </c>
      <c r="B54" s="38" t="s">
        <v>779</v>
      </c>
      <c r="C54" s="39">
        <v>43179</v>
      </c>
      <c r="D54" s="38">
        <v>1</v>
      </c>
      <c r="E54" s="38">
        <v>1</v>
      </c>
      <c r="F54" s="40">
        <v>6000</v>
      </c>
      <c r="G54" s="41">
        <f t="shared" si="0"/>
        <v>6000</v>
      </c>
      <c r="H54" s="216" t="s">
        <v>780</v>
      </c>
    </row>
    <row r="55" s="25" customFormat="1" spans="1:8">
      <c r="A55" s="38" t="s">
        <v>238</v>
      </c>
      <c r="B55" s="38" t="s">
        <v>769</v>
      </c>
      <c r="C55" s="39">
        <v>43179</v>
      </c>
      <c r="D55" s="38">
        <v>1</v>
      </c>
      <c r="E55" s="38">
        <v>1</v>
      </c>
      <c r="F55" s="40">
        <v>10000</v>
      </c>
      <c r="G55" s="41">
        <f t="shared" si="0"/>
        <v>10000</v>
      </c>
      <c r="H55" s="216" t="s">
        <v>781</v>
      </c>
    </row>
    <row r="56" s="25" customFormat="1" spans="1:8">
      <c r="A56" s="38" t="s">
        <v>49</v>
      </c>
      <c r="B56" s="38" t="s">
        <v>782</v>
      </c>
      <c r="C56" s="39">
        <v>43179</v>
      </c>
      <c r="D56" s="38">
        <v>1</v>
      </c>
      <c r="E56" s="38">
        <v>1</v>
      </c>
      <c r="F56" s="40">
        <v>6000</v>
      </c>
      <c r="G56" s="41">
        <f t="shared" si="0"/>
        <v>6000</v>
      </c>
      <c r="H56" s="216" t="s">
        <v>783</v>
      </c>
    </row>
    <row r="57" s="25" customFormat="1" spans="1:8">
      <c r="A57" s="38"/>
      <c r="B57" s="38"/>
      <c r="C57" s="39"/>
      <c r="D57" s="38"/>
      <c r="E57" s="38"/>
      <c r="F57" s="40"/>
      <c r="G57" s="41"/>
      <c r="H57" s="42"/>
    </row>
    <row r="58" s="25" customFormat="1" ht="15" spans="1:8">
      <c r="A58" s="38"/>
      <c r="B58" s="43" t="s">
        <v>87</v>
      </c>
      <c r="C58" s="44"/>
      <c r="D58" s="43"/>
      <c r="E58" s="43"/>
      <c r="F58" s="45"/>
      <c r="G58" s="46">
        <f>SUM(G9:G57)</f>
        <v>737025</v>
      </c>
      <c r="H58" s="48" t="s">
        <v>784</v>
      </c>
    </row>
    <row r="59" s="25" customFormat="1" ht="15" spans="7:7">
      <c r="G59" s="26"/>
    </row>
    <row r="60" s="25" customFormat="1" spans="7:7">
      <c r="G60" s="26"/>
    </row>
    <row r="61" s="25" customFormat="1" spans="7:7">
      <c r="G61" s="26"/>
    </row>
    <row r="62" s="25" customFormat="1" spans="7:7">
      <c r="G62" s="26"/>
    </row>
    <row r="63" s="25" customFormat="1" spans="7:7">
      <c r="G63" s="26"/>
    </row>
    <row r="64" s="25" customFormat="1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  <row r="244" s="25" customFormat="1" spans="7:7">
      <c r="G244" s="26"/>
    </row>
    <row r="245" s="25" customFormat="1" spans="7:7">
      <c r="G245" s="26"/>
    </row>
    <row r="246" s="25" customFormat="1" spans="7:7">
      <c r="G246" s="26"/>
    </row>
    <row r="247" s="25" customFormat="1" spans="7:7">
      <c r="G247" s="26"/>
    </row>
    <row r="248" s="25" customFormat="1" spans="7:7">
      <c r="G248" s="26"/>
    </row>
    <row r="249" s="25" customFormat="1" spans="7:7">
      <c r="G249" s="26"/>
    </row>
    <row r="250" s="25" customFormat="1" spans="7:7">
      <c r="G250" s="26"/>
    </row>
    <row r="251" s="25" customFormat="1" spans="7:7">
      <c r="G251" s="26"/>
    </row>
    <row r="252" s="25" customFormat="1" spans="7:7">
      <c r="G252" s="26"/>
    </row>
    <row r="253" s="25" customFormat="1" spans="7:7">
      <c r="G253" s="26"/>
    </row>
    <row r="254" s="25" customFormat="1" spans="7:7">
      <c r="G254" s="26"/>
    </row>
    <row r="255" s="25" customFormat="1" spans="7:7">
      <c r="G255" s="26"/>
    </row>
    <row r="256" s="25" customFormat="1" spans="7:7">
      <c r="G256" s="26"/>
    </row>
    <row r="257" s="25" customFormat="1" spans="7:7">
      <c r="G257" s="26"/>
    </row>
    <row r="258" s="25" customFormat="1" spans="7:7">
      <c r="G258" s="26"/>
    </row>
    <row r="259" s="25" customFormat="1" spans="7:7">
      <c r="G259" s="26"/>
    </row>
    <row r="260" s="25" customFormat="1" spans="7:7">
      <c r="G260" s="26"/>
    </row>
    <row r="261" s="25" customFormat="1" spans="7:7">
      <c r="G261" s="26"/>
    </row>
    <row r="262" s="25" customFormat="1" spans="7:7">
      <c r="G262" s="26"/>
    </row>
    <row r="263" s="25" customFormat="1" spans="7:7">
      <c r="G263" s="26"/>
    </row>
    <row r="264" s="25" customFormat="1" spans="7:7">
      <c r="G264" s="26"/>
    </row>
    <row r="265" s="25" customFormat="1" spans="7:7">
      <c r="G265" s="26"/>
    </row>
    <row r="266" s="25" customFormat="1" spans="7:7">
      <c r="G266" s="26"/>
    </row>
    <row r="267" s="25" customFormat="1" spans="7:7">
      <c r="G267" s="26"/>
    </row>
    <row r="268" s="25" customFormat="1" spans="7:7">
      <c r="G268" s="26"/>
    </row>
    <row r="269" s="25" customFormat="1" spans="7:7">
      <c r="G269" s="26"/>
    </row>
    <row r="270" s="25" customFormat="1" spans="7:7">
      <c r="G270" s="26"/>
    </row>
    <row r="271" s="25" customFormat="1" spans="7:7">
      <c r="G271" s="26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topLeftCell="A25" workbookViewId="0">
      <selection activeCell="M52" sqref="M52"/>
    </sheetView>
  </sheetViews>
  <sheetFormatPr defaultColWidth="9" defaultRowHeight="14.25"/>
  <cols>
    <col min="1" max="1" width="10.4285714285714" style="25" customWidth="1"/>
    <col min="2" max="2" width="48.1428571428571" style="25" customWidth="1"/>
    <col min="3" max="3" width="26.2857142857143" style="25" customWidth="1"/>
    <col min="4" max="4" width="7.28571428571429" style="25" customWidth="1"/>
    <col min="5" max="5" width="14.2857142857143" style="25" customWidth="1"/>
    <col min="6" max="6" width="23.1428571428571" style="25" customWidth="1"/>
    <col min="7" max="7" width="15" style="26" customWidth="1"/>
    <col min="8" max="8" width="13.4285714285714" style="25" customWidth="1"/>
    <col min="9" max="16384" width="9.14285714285714" style="25"/>
  </cols>
  <sheetData>
    <row r="1" s="25" customFormat="1" spans="7:7">
      <c r="G1" s="26"/>
    </row>
    <row r="2" s="25" customFormat="1" spans="2:2">
      <c r="B2" s="27" t="s">
        <v>785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8">
      <c r="A9" s="38" t="s">
        <v>286</v>
      </c>
      <c r="B9" s="38" t="s">
        <v>786</v>
      </c>
      <c r="C9" s="39">
        <v>43179</v>
      </c>
      <c r="D9" s="38">
        <v>2</v>
      </c>
      <c r="E9" s="38">
        <v>2</v>
      </c>
      <c r="F9" s="40">
        <v>56000</v>
      </c>
      <c r="G9" s="41">
        <f t="shared" ref="G9:G35" si="0">+F9</f>
        <v>56000</v>
      </c>
      <c r="H9" s="216" t="s">
        <v>787</v>
      </c>
    </row>
    <row r="10" s="25" customFormat="1" spans="1:8">
      <c r="A10" s="38" t="s">
        <v>33</v>
      </c>
      <c r="B10" s="38" t="s">
        <v>765</v>
      </c>
      <c r="C10" s="39">
        <v>43179</v>
      </c>
      <c r="D10" s="38">
        <v>2</v>
      </c>
      <c r="E10" s="38">
        <v>1</v>
      </c>
      <c r="F10" s="40">
        <v>12000</v>
      </c>
      <c r="G10" s="41">
        <f t="shared" si="0"/>
        <v>12000</v>
      </c>
      <c r="H10" s="216" t="s">
        <v>788</v>
      </c>
    </row>
    <row r="11" s="25" customFormat="1" spans="1:8">
      <c r="A11" s="38" t="s">
        <v>37</v>
      </c>
      <c r="B11" s="38" t="s">
        <v>789</v>
      </c>
      <c r="C11" s="39">
        <v>43179</v>
      </c>
      <c r="D11" s="38">
        <v>2</v>
      </c>
      <c r="E11" s="38">
        <v>1</v>
      </c>
      <c r="F11" s="40">
        <v>15300</v>
      </c>
      <c r="G11" s="41">
        <f t="shared" si="0"/>
        <v>15300</v>
      </c>
      <c r="H11" s="216" t="s">
        <v>790</v>
      </c>
    </row>
    <row r="12" s="25" customFormat="1" spans="1:8">
      <c r="A12" s="38" t="s">
        <v>49</v>
      </c>
      <c r="B12" s="38" t="s">
        <v>791</v>
      </c>
      <c r="C12" s="39">
        <v>43181</v>
      </c>
      <c r="D12" s="38">
        <v>1</v>
      </c>
      <c r="E12" s="38">
        <v>1</v>
      </c>
      <c r="F12" s="40">
        <v>6000</v>
      </c>
      <c r="G12" s="41">
        <f t="shared" si="0"/>
        <v>6000</v>
      </c>
      <c r="H12" s="216" t="s">
        <v>792</v>
      </c>
    </row>
    <row r="13" s="25" customFormat="1" spans="1:8">
      <c r="A13" s="38" t="s">
        <v>40</v>
      </c>
      <c r="B13" s="38" t="s">
        <v>793</v>
      </c>
      <c r="C13" s="39">
        <v>43181</v>
      </c>
      <c r="D13" s="38">
        <v>1</v>
      </c>
      <c r="E13" s="38">
        <v>1</v>
      </c>
      <c r="F13" s="40">
        <v>10000</v>
      </c>
      <c r="G13" s="41">
        <f t="shared" si="0"/>
        <v>10000</v>
      </c>
      <c r="H13" s="216" t="s">
        <v>794</v>
      </c>
    </row>
    <row r="14" s="25" customFormat="1" spans="1:8">
      <c r="A14" s="38" t="s">
        <v>238</v>
      </c>
      <c r="B14" s="38" t="s">
        <v>795</v>
      </c>
      <c r="C14" s="39">
        <v>43181</v>
      </c>
      <c r="D14" s="38">
        <v>3</v>
      </c>
      <c r="E14" s="38">
        <v>1</v>
      </c>
      <c r="F14" s="40">
        <v>30000</v>
      </c>
      <c r="G14" s="41">
        <f t="shared" si="0"/>
        <v>30000</v>
      </c>
      <c r="H14" s="216" t="s">
        <v>796</v>
      </c>
    </row>
    <row r="15" s="25" customFormat="1" spans="1:8">
      <c r="A15" s="38" t="s">
        <v>33</v>
      </c>
      <c r="B15" s="38" t="s">
        <v>791</v>
      </c>
      <c r="C15" s="39">
        <v>43182</v>
      </c>
      <c r="D15" s="38">
        <v>1</v>
      </c>
      <c r="E15" s="38">
        <v>1</v>
      </c>
      <c r="F15" s="40">
        <v>6000</v>
      </c>
      <c r="G15" s="41">
        <f t="shared" si="0"/>
        <v>6000</v>
      </c>
      <c r="H15" s="216" t="s">
        <v>797</v>
      </c>
    </row>
    <row r="16" s="25" customFormat="1" spans="1:8">
      <c r="A16" s="38" t="s">
        <v>238</v>
      </c>
      <c r="B16" s="38" t="s">
        <v>798</v>
      </c>
      <c r="C16" s="39">
        <v>43182</v>
      </c>
      <c r="D16" s="38">
        <v>2</v>
      </c>
      <c r="E16" s="38">
        <v>1</v>
      </c>
      <c r="F16" s="40">
        <v>20000</v>
      </c>
      <c r="G16" s="41">
        <f t="shared" si="0"/>
        <v>20000</v>
      </c>
      <c r="H16" s="216" t="s">
        <v>799</v>
      </c>
    </row>
    <row r="17" s="25" customFormat="1" spans="1:8">
      <c r="A17" s="38" t="s">
        <v>238</v>
      </c>
      <c r="B17" s="38" t="s">
        <v>800</v>
      </c>
      <c r="C17" s="39">
        <v>43182</v>
      </c>
      <c r="D17" s="38">
        <v>4</v>
      </c>
      <c r="E17" s="38">
        <v>1</v>
      </c>
      <c r="F17" s="40">
        <v>40000</v>
      </c>
      <c r="G17" s="41">
        <f t="shared" si="0"/>
        <v>40000</v>
      </c>
      <c r="H17" s="216" t="s">
        <v>801</v>
      </c>
    </row>
    <row r="18" s="25" customFormat="1" spans="1:8">
      <c r="A18" s="38" t="s">
        <v>33</v>
      </c>
      <c r="B18" s="38" t="s">
        <v>802</v>
      </c>
      <c r="C18" s="39">
        <v>43183</v>
      </c>
      <c r="D18" s="38">
        <v>1</v>
      </c>
      <c r="E18" s="38">
        <v>1</v>
      </c>
      <c r="F18" s="40">
        <v>6000</v>
      </c>
      <c r="G18" s="41">
        <f t="shared" si="0"/>
        <v>6000</v>
      </c>
      <c r="H18" s="216" t="s">
        <v>803</v>
      </c>
    </row>
    <row r="19" s="25" customFormat="1" spans="1:8">
      <c r="A19" s="38" t="s">
        <v>37</v>
      </c>
      <c r="B19" s="38" t="s">
        <v>804</v>
      </c>
      <c r="C19" s="39">
        <v>43183</v>
      </c>
      <c r="D19" s="38">
        <v>2</v>
      </c>
      <c r="E19" s="38">
        <v>1</v>
      </c>
      <c r="F19" s="40">
        <v>14000</v>
      </c>
      <c r="G19" s="41">
        <f t="shared" si="0"/>
        <v>14000</v>
      </c>
      <c r="H19" s="216" t="s">
        <v>805</v>
      </c>
    </row>
    <row r="20" s="25" customFormat="1" spans="1:8">
      <c r="A20" s="38" t="s">
        <v>49</v>
      </c>
      <c r="B20" s="38" t="s">
        <v>806</v>
      </c>
      <c r="C20" s="39">
        <v>43183</v>
      </c>
      <c r="D20" s="38">
        <v>4</v>
      </c>
      <c r="E20" s="38">
        <v>1</v>
      </c>
      <c r="F20" s="40">
        <v>24000</v>
      </c>
      <c r="G20" s="41">
        <f t="shared" si="0"/>
        <v>24000</v>
      </c>
      <c r="H20" s="216" t="s">
        <v>807</v>
      </c>
    </row>
    <row r="21" s="25" customFormat="1" spans="1:8">
      <c r="A21" s="38" t="s">
        <v>33</v>
      </c>
      <c r="B21" s="38" t="s">
        <v>808</v>
      </c>
      <c r="C21" s="39">
        <v>43184</v>
      </c>
      <c r="D21" s="38">
        <v>1</v>
      </c>
      <c r="E21" s="38">
        <v>1</v>
      </c>
      <c r="F21" s="40">
        <v>6000</v>
      </c>
      <c r="G21" s="41">
        <f t="shared" si="0"/>
        <v>6000</v>
      </c>
      <c r="H21" s="216" t="s">
        <v>809</v>
      </c>
    </row>
    <row r="22" s="25" customFormat="1" spans="1:8">
      <c r="A22" s="38" t="s">
        <v>286</v>
      </c>
      <c r="B22" s="38" t="s">
        <v>810</v>
      </c>
      <c r="C22" s="39">
        <v>43184</v>
      </c>
      <c r="D22" s="38">
        <v>1</v>
      </c>
      <c r="E22" s="38">
        <v>1</v>
      </c>
      <c r="F22" s="40">
        <v>16200</v>
      </c>
      <c r="G22" s="41">
        <f t="shared" si="0"/>
        <v>16200</v>
      </c>
      <c r="H22" s="216" t="s">
        <v>811</v>
      </c>
    </row>
    <row r="23" s="25" customFormat="1" spans="1:8">
      <c r="A23" s="38" t="s">
        <v>238</v>
      </c>
      <c r="B23" s="38" t="s">
        <v>812</v>
      </c>
      <c r="C23" s="39">
        <v>43185</v>
      </c>
      <c r="D23" s="38">
        <v>1</v>
      </c>
      <c r="E23" s="38">
        <v>1</v>
      </c>
      <c r="F23" s="40">
        <v>10000</v>
      </c>
      <c r="G23" s="41">
        <f t="shared" si="0"/>
        <v>10000</v>
      </c>
      <c r="H23" s="216" t="s">
        <v>813</v>
      </c>
    </row>
    <row r="24" s="25" customFormat="1" spans="1:8">
      <c r="A24" s="38" t="s">
        <v>33</v>
      </c>
      <c r="B24" s="38" t="s">
        <v>814</v>
      </c>
      <c r="C24" s="39">
        <v>43185</v>
      </c>
      <c r="D24" s="38">
        <v>2</v>
      </c>
      <c r="E24" s="38">
        <v>1</v>
      </c>
      <c r="F24" s="40">
        <v>12000</v>
      </c>
      <c r="G24" s="41">
        <f t="shared" si="0"/>
        <v>12000</v>
      </c>
      <c r="H24" s="216" t="s">
        <v>815</v>
      </c>
    </row>
    <row r="25" s="25" customFormat="1" spans="1:8">
      <c r="A25" s="38" t="s">
        <v>49</v>
      </c>
      <c r="B25" s="38" t="s">
        <v>816</v>
      </c>
      <c r="C25" s="39">
        <v>43185</v>
      </c>
      <c r="D25" s="38">
        <v>3</v>
      </c>
      <c r="E25" s="38">
        <v>1</v>
      </c>
      <c r="F25" s="40">
        <v>18000</v>
      </c>
      <c r="G25" s="41">
        <f t="shared" si="0"/>
        <v>18000</v>
      </c>
      <c r="H25" s="216" t="s">
        <v>817</v>
      </c>
    </row>
    <row r="26" s="25" customFormat="1" spans="1:8">
      <c r="A26" s="38" t="s">
        <v>49</v>
      </c>
      <c r="B26" s="38" t="s">
        <v>818</v>
      </c>
      <c r="C26" s="39">
        <v>43189</v>
      </c>
      <c r="D26" s="38">
        <v>2</v>
      </c>
      <c r="E26" s="38">
        <v>1</v>
      </c>
      <c r="F26" s="40">
        <v>12000</v>
      </c>
      <c r="G26" s="41">
        <f t="shared" si="0"/>
        <v>12000</v>
      </c>
      <c r="H26" s="216" t="s">
        <v>819</v>
      </c>
    </row>
    <row r="27" s="25" customFormat="1" spans="1:8">
      <c r="A27" s="38" t="s">
        <v>37</v>
      </c>
      <c r="B27" s="38" t="s">
        <v>820</v>
      </c>
      <c r="C27" s="39">
        <v>43190</v>
      </c>
      <c r="D27" s="38">
        <v>2</v>
      </c>
      <c r="E27" s="38">
        <v>1</v>
      </c>
      <c r="F27" s="40">
        <v>14000</v>
      </c>
      <c r="G27" s="41">
        <f t="shared" si="0"/>
        <v>14000</v>
      </c>
      <c r="H27" s="216" t="s">
        <v>821</v>
      </c>
    </row>
    <row r="28" s="25" customFormat="1" spans="1:8">
      <c r="A28" s="38" t="s">
        <v>286</v>
      </c>
      <c r="B28" s="38" t="s">
        <v>822</v>
      </c>
      <c r="C28" s="39">
        <v>43190</v>
      </c>
      <c r="D28" s="38">
        <v>4</v>
      </c>
      <c r="E28" s="38">
        <v>1</v>
      </c>
      <c r="F28" s="40">
        <v>56000</v>
      </c>
      <c r="G28" s="41">
        <f t="shared" si="0"/>
        <v>56000</v>
      </c>
      <c r="H28" s="216" t="s">
        <v>823</v>
      </c>
    </row>
    <row r="29" s="25" customFormat="1" spans="1:8">
      <c r="A29" s="38" t="s">
        <v>33</v>
      </c>
      <c r="B29" s="38" t="s">
        <v>824</v>
      </c>
      <c r="C29" s="39">
        <v>43191</v>
      </c>
      <c r="D29" s="38">
        <v>2</v>
      </c>
      <c r="E29" s="38">
        <v>1</v>
      </c>
      <c r="F29" s="40">
        <v>12000</v>
      </c>
      <c r="G29" s="41">
        <f t="shared" si="0"/>
        <v>12000</v>
      </c>
      <c r="H29" s="216" t="s">
        <v>825</v>
      </c>
    </row>
    <row r="30" s="25" customFormat="1" spans="1:8">
      <c r="A30" s="38" t="s">
        <v>33</v>
      </c>
      <c r="B30" s="38" t="s">
        <v>826</v>
      </c>
      <c r="C30" s="39">
        <v>43191</v>
      </c>
      <c r="D30" s="38">
        <v>3</v>
      </c>
      <c r="E30" s="38">
        <v>1</v>
      </c>
      <c r="F30" s="40">
        <v>18000</v>
      </c>
      <c r="G30" s="41">
        <f t="shared" si="0"/>
        <v>18000</v>
      </c>
      <c r="H30" s="216" t="s">
        <v>827</v>
      </c>
    </row>
    <row r="31" s="25" customFormat="1" spans="1:8">
      <c r="A31" s="38" t="s">
        <v>40</v>
      </c>
      <c r="B31" s="38" t="s">
        <v>828</v>
      </c>
      <c r="C31" s="39">
        <v>43192</v>
      </c>
      <c r="D31" s="38">
        <v>1</v>
      </c>
      <c r="E31" s="38">
        <v>1</v>
      </c>
      <c r="F31" s="40">
        <v>10000</v>
      </c>
      <c r="G31" s="41">
        <f t="shared" si="0"/>
        <v>10000</v>
      </c>
      <c r="H31" s="216" t="s">
        <v>829</v>
      </c>
    </row>
    <row r="32" s="25" customFormat="1" spans="1:8">
      <c r="A32" s="38" t="s">
        <v>40</v>
      </c>
      <c r="B32" s="38" t="s">
        <v>830</v>
      </c>
      <c r="C32" s="39">
        <v>43192</v>
      </c>
      <c r="D32" s="38">
        <v>2</v>
      </c>
      <c r="E32" s="38">
        <v>1</v>
      </c>
      <c r="F32" s="40">
        <v>20000</v>
      </c>
      <c r="G32" s="41">
        <f t="shared" si="0"/>
        <v>20000</v>
      </c>
      <c r="H32" s="216" t="s">
        <v>831</v>
      </c>
    </row>
    <row r="33" s="25" customFormat="1" spans="1:8">
      <c r="A33" s="38" t="s">
        <v>33</v>
      </c>
      <c r="B33" s="38" t="s">
        <v>832</v>
      </c>
      <c r="C33" s="39">
        <v>43193</v>
      </c>
      <c r="D33" s="38">
        <v>2</v>
      </c>
      <c r="E33" s="38">
        <v>1</v>
      </c>
      <c r="F33" s="40">
        <v>12000</v>
      </c>
      <c r="G33" s="41">
        <f t="shared" si="0"/>
        <v>12000</v>
      </c>
      <c r="H33" s="216" t="s">
        <v>833</v>
      </c>
    </row>
    <row r="34" s="25" customFormat="1" spans="1:8">
      <c r="A34" s="38" t="s">
        <v>238</v>
      </c>
      <c r="B34" s="38" t="s">
        <v>834</v>
      </c>
      <c r="C34" s="39">
        <v>43193</v>
      </c>
      <c r="D34" s="38">
        <v>2</v>
      </c>
      <c r="E34" s="38">
        <v>1</v>
      </c>
      <c r="F34" s="40">
        <v>20000</v>
      </c>
      <c r="G34" s="41">
        <f t="shared" si="0"/>
        <v>20000</v>
      </c>
      <c r="H34" s="216" t="s">
        <v>835</v>
      </c>
    </row>
    <row r="35" s="25" customFormat="1" spans="1:8">
      <c r="A35" s="38" t="s">
        <v>33</v>
      </c>
      <c r="B35" s="38" t="s">
        <v>836</v>
      </c>
      <c r="C35" s="39">
        <v>43194</v>
      </c>
      <c r="D35" s="38">
        <v>1</v>
      </c>
      <c r="E35" s="38">
        <v>1</v>
      </c>
      <c r="F35" s="40">
        <v>6000</v>
      </c>
      <c r="G35" s="41">
        <f t="shared" si="0"/>
        <v>6000</v>
      </c>
      <c r="H35" s="216" t="s">
        <v>837</v>
      </c>
    </row>
    <row r="36" s="25" customFormat="1" spans="1:8">
      <c r="A36" s="38"/>
      <c r="B36" s="38"/>
      <c r="C36" s="39"/>
      <c r="D36" s="38"/>
      <c r="E36" s="38"/>
      <c r="F36" s="40"/>
      <c r="G36" s="41"/>
      <c r="H36" s="42"/>
    </row>
    <row r="37" s="25" customFormat="1" ht="15" spans="1:9">
      <c r="A37" s="38"/>
      <c r="B37" s="43" t="s">
        <v>87</v>
      </c>
      <c r="C37" s="44"/>
      <c r="D37" s="43"/>
      <c r="E37" s="43"/>
      <c r="F37" s="45"/>
      <c r="G37" s="46">
        <f>SUM(G9:G36)</f>
        <v>481500</v>
      </c>
      <c r="H37" s="42"/>
      <c r="I37" s="48" t="s">
        <v>838</v>
      </c>
    </row>
    <row r="38" s="25" customFormat="1" ht="15" spans="7:7">
      <c r="G38" s="26"/>
    </row>
    <row r="39" s="25" customFormat="1" spans="7:7">
      <c r="G39" s="26"/>
    </row>
    <row r="40" s="25" customFormat="1" spans="2:2">
      <c r="B40" s="27" t="s">
        <v>839</v>
      </c>
    </row>
    <row r="41" s="25" customFormat="1"/>
    <row r="42" s="25" customFormat="1" ht="15" spans="1:6">
      <c r="A42" s="28" t="s">
        <v>20</v>
      </c>
      <c r="B42" s="28"/>
      <c r="C42" s="29" t="s">
        <v>21</v>
      </c>
      <c r="D42" s="29"/>
      <c r="E42" s="29"/>
      <c r="F42" s="29"/>
    </row>
    <row r="43" s="25" customFormat="1" ht="15" spans="1:6">
      <c r="A43" s="30" t="s">
        <v>22</v>
      </c>
      <c r="B43" s="30"/>
      <c r="C43" s="31" t="s">
        <v>23</v>
      </c>
      <c r="D43" s="32"/>
      <c r="E43" s="32"/>
      <c r="F43" s="33"/>
    </row>
    <row r="44" s="25" customFormat="1"/>
    <row r="45" s="25" customFormat="1" ht="15" spans="1:7">
      <c r="A45" s="34"/>
      <c r="B45" s="34"/>
      <c r="C45" s="34"/>
      <c r="D45" s="34"/>
      <c r="E45" s="34"/>
      <c r="F45" s="35" t="s">
        <v>24</v>
      </c>
      <c r="G45" s="35"/>
    </row>
    <row r="46" s="25" customFormat="1" ht="15" spans="1:8">
      <c r="A46" s="36" t="s">
        <v>25</v>
      </c>
      <c r="B46" s="36" t="s">
        <v>26</v>
      </c>
      <c r="C46" s="37" t="s">
        <v>27</v>
      </c>
      <c r="D46" s="36" t="s">
        <v>28</v>
      </c>
      <c r="E46" s="36" t="s">
        <v>29</v>
      </c>
      <c r="F46" s="36" t="s">
        <v>30</v>
      </c>
      <c r="G46" s="36" t="s">
        <v>31</v>
      </c>
      <c r="H46" s="36" t="s">
        <v>32</v>
      </c>
    </row>
    <row r="47" s="25" customFormat="1" spans="1:8">
      <c r="A47" s="38" t="s">
        <v>40</v>
      </c>
      <c r="B47" s="38" t="s">
        <v>840</v>
      </c>
      <c r="C47" s="39">
        <v>43193</v>
      </c>
      <c r="D47" s="38">
        <v>3</v>
      </c>
      <c r="E47" s="38">
        <v>1</v>
      </c>
      <c r="F47" s="40">
        <v>27000</v>
      </c>
      <c r="G47" s="41">
        <f t="shared" ref="G47:G61" si="1">+F47</f>
        <v>27000</v>
      </c>
      <c r="H47" s="216" t="s">
        <v>841</v>
      </c>
    </row>
    <row r="48" s="25" customFormat="1" spans="1:8">
      <c r="A48" s="38" t="s">
        <v>33</v>
      </c>
      <c r="B48" s="38" t="s">
        <v>842</v>
      </c>
      <c r="C48" s="39">
        <v>43193</v>
      </c>
      <c r="D48" s="38">
        <v>4</v>
      </c>
      <c r="E48" s="38">
        <v>1</v>
      </c>
      <c r="F48" s="40">
        <v>24000</v>
      </c>
      <c r="G48" s="41">
        <f t="shared" si="1"/>
        <v>24000</v>
      </c>
      <c r="H48" s="216" t="s">
        <v>843</v>
      </c>
    </row>
    <row r="49" s="25" customFormat="1" spans="1:8">
      <c r="A49" s="38" t="s">
        <v>33</v>
      </c>
      <c r="B49" s="38" t="s">
        <v>844</v>
      </c>
      <c r="C49" s="39">
        <v>43193</v>
      </c>
      <c r="D49" s="38">
        <v>4</v>
      </c>
      <c r="E49" s="38">
        <v>1</v>
      </c>
      <c r="F49" s="40">
        <v>24000</v>
      </c>
      <c r="G49" s="41">
        <f t="shared" si="1"/>
        <v>24000</v>
      </c>
      <c r="H49" s="216" t="s">
        <v>845</v>
      </c>
    </row>
    <row r="50" s="25" customFormat="1" spans="1:8">
      <c r="A50" s="38" t="s">
        <v>60</v>
      </c>
      <c r="B50" s="38" t="s">
        <v>826</v>
      </c>
      <c r="C50" s="39">
        <v>43194</v>
      </c>
      <c r="D50" s="38">
        <v>2</v>
      </c>
      <c r="E50" s="38">
        <v>1</v>
      </c>
      <c r="F50" s="40">
        <v>21000</v>
      </c>
      <c r="G50" s="41">
        <f t="shared" si="1"/>
        <v>21000</v>
      </c>
      <c r="H50" s="216" t="s">
        <v>846</v>
      </c>
    </row>
    <row r="51" s="25" customFormat="1" spans="1:8">
      <c r="A51" s="38" t="s">
        <v>37</v>
      </c>
      <c r="B51" s="38" t="s">
        <v>847</v>
      </c>
      <c r="C51" s="39">
        <v>43194</v>
      </c>
      <c r="D51" s="38">
        <v>2</v>
      </c>
      <c r="E51" s="38">
        <v>1</v>
      </c>
      <c r="F51" s="40">
        <v>14000</v>
      </c>
      <c r="G51" s="41">
        <f t="shared" si="1"/>
        <v>14000</v>
      </c>
      <c r="H51" s="216" t="s">
        <v>848</v>
      </c>
    </row>
    <row r="52" s="25" customFormat="1" spans="1:8">
      <c r="A52" s="38" t="s">
        <v>286</v>
      </c>
      <c r="B52" s="38" t="s">
        <v>849</v>
      </c>
      <c r="C52" s="39">
        <v>43195</v>
      </c>
      <c r="D52" s="38">
        <v>1</v>
      </c>
      <c r="E52" s="38">
        <v>1</v>
      </c>
      <c r="F52" s="40">
        <v>14500</v>
      </c>
      <c r="G52" s="41">
        <f t="shared" si="1"/>
        <v>14500</v>
      </c>
      <c r="H52" s="216" t="s">
        <v>850</v>
      </c>
    </row>
    <row r="53" s="25" customFormat="1" spans="1:8">
      <c r="A53" s="38" t="s">
        <v>40</v>
      </c>
      <c r="B53" s="38" t="s">
        <v>851</v>
      </c>
      <c r="C53" s="39">
        <v>43196</v>
      </c>
      <c r="D53" s="38">
        <v>2</v>
      </c>
      <c r="E53" s="38">
        <v>1</v>
      </c>
      <c r="F53" s="40">
        <v>20000</v>
      </c>
      <c r="G53" s="41">
        <f t="shared" si="1"/>
        <v>20000</v>
      </c>
      <c r="H53" s="216" t="s">
        <v>852</v>
      </c>
    </row>
    <row r="54" s="25" customFormat="1" spans="1:8">
      <c r="A54" s="38" t="s">
        <v>37</v>
      </c>
      <c r="B54" s="38" t="s">
        <v>853</v>
      </c>
      <c r="C54" s="39">
        <v>43197</v>
      </c>
      <c r="D54" s="38">
        <v>1</v>
      </c>
      <c r="E54" s="38">
        <v>1</v>
      </c>
      <c r="F54" s="40">
        <v>7000</v>
      </c>
      <c r="G54" s="41">
        <f t="shared" si="1"/>
        <v>7000</v>
      </c>
      <c r="H54" s="216" t="s">
        <v>854</v>
      </c>
    </row>
    <row r="55" s="25" customFormat="1" spans="1:8">
      <c r="A55" s="38" t="s">
        <v>37</v>
      </c>
      <c r="B55" s="38" t="s">
        <v>855</v>
      </c>
      <c r="C55" s="39">
        <v>43197</v>
      </c>
      <c r="D55" s="38">
        <v>1</v>
      </c>
      <c r="E55" s="38">
        <v>1</v>
      </c>
      <c r="F55" s="40">
        <v>7000</v>
      </c>
      <c r="G55" s="41">
        <f t="shared" si="1"/>
        <v>7000</v>
      </c>
      <c r="H55" s="216" t="s">
        <v>856</v>
      </c>
    </row>
    <row r="56" s="25" customFormat="1" spans="1:8">
      <c r="A56" s="38" t="s">
        <v>40</v>
      </c>
      <c r="B56" s="38" t="s">
        <v>857</v>
      </c>
      <c r="C56" s="39">
        <v>43198</v>
      </c>
      <c r="D56" s="38">
        <v>3</v>
      </c>
      <c r="E56" s="38">
        <v>1</v>
      </c>
      <c r="F56" s="40">
        <v>36000</v>
      </c>
      <c r="G56" s="41">
        <f t="shared" si="1"/>
        <v>36000</v>
      </c>
      <c r="H56" s="216" t="s">
        <v>858</v>
      </c>
    </row>
    <row r="57" s="25" customFormat="1" spans="1:8">
      <c r="A57" s="38" t="s">
        <v>238</v>
      </c>
      <c r="B57" s="38" t="s">
        <v>859</v>
      </c>
      <c r="C57" s="39">
        <v>43199</v>
      </c>
      <c r="D57" s="38">
        <v>2</v>
      </c>
      <c r="E57" s="38">
        <v>1</v>
      </c>
      <c r="F57" s="40">
        <v>20000</v>
      </c>
      <c r="G57" s="41">
        <f t="shared" si="1"/>
        <v>20000</v>
      </c>
      <c r="H57" s="216" t="s">
        <v>860</v>
      </c>
    </row>
    <row r="58" s="25" customFormat="1" spans="1:8">
      <c r="A58" s="38" t="s">
        <v>49</v>
      </c>
      <c r="B58" s="38" t="s">
        <v>861</v>
      </c>
      <c r="C58" s="39">
        <v>43202</v>
      </c>
      <c r="D58" s="38">
        <v>4</v>
      </c>
      <c r="E58" s="38">
        <v>1</v>
      </c>
      <c r="F58" s="40">
        <v>24000</v>
      </c>
      <c r="G58" s="41">
        <f t="shared" si="1"/>
        <v>24000</v>
      </c>
      <c r="H58" s="216" t="s">
        <v>862</v>
      </c>
    </row>
    <row r="59" s="25" customFormat="1" spans="1:8">
      <c r="A59" s="38" t="s">
        <v>37</v>
      </c>
      <c r="B59" s="38" t="s">
        <v>863</v>
      </c>
      <c r="C59" s="39">
        <v>43204</v>
      </c>
      <c r="D59" s="38">
        <v>3</v>
      </c>
      <c r="E59" s="38">
        <v>1</v>
      </c>
      <c r="F59" s="40">
        <v>21000</v>
      </c>
      <c r="G59" s="41">
        <f t="shared" si="1"/>
        <v>21000</v>
      </c>
      <c r="H59" s="216" t="s">
        <v>864</v>
      </c>
    </row>
    <row r="60" s="25" customFormat="1" spans="1:8">
      <c r="A60" s="38" t="s">
        <v>49</v>
      </c>
      <c r="B60" s="38" t="s">
        <v>865</v>
      </c>
      <c r="C60" s="39">
        <v>43205</v>
      </c>
      <c r="D60" s="38">
        <v>2</v>
      </c>
      <c r="E60" s="38">
        <v>1</v>
      </c>
      <c r="F60" s="40">
        <v>12000</v>
      </c>
      <c r="G60" s="41">
        <f t="shared" si="1"/>
        <v>12000</v>
      </c>
      <c r="H60" s="216" t="s">
        <v>866</v>
      </c>
    </row>
    <row r="61" s="25" customFormat="1" spans="1:8">
      <c r="A61" s="38"/>
      <c r="B61" s="38"/>
      <c r="C61" s="39"/>
      <c r="D61" s="38"/>
      <c r="E61" s="38"/>
      <c r="F61" s="40"/>
      <c r="G61" s="41">
        <f t="shared" si="1"/>
        <v>0</v>
      </c>
      <c r="H61" s="42"/>
    </row>
    <row r="62" s="25" customFormat="1" ht="15" spans="1:8">
      <c r="A62" s="38"/>
      <c r="B62" s="38"/>
      <c r="C62" s="39"/>
      <c r="D62" s="38"/>
      <c r="E62" s="38"/>
      <c r="F62" s="40"/>
      <c r="G62" s="41"/>
      <c r="H62" s="42"/>
    </row>
    <row r="63" s="25" customFormat="1" ht="15" spans="1:9">
      <c r="A63" s="38"/>
      <c r="B63" s="43" t="s">
        <v>87</v>
      </c>
      <c r="C63" s="44"/>
      <c r="D63" s="43"/>
      <c r="E63" s="43"/>
      <c r="F63" s="45"/>
      <c r="G63" s="46">
        <f>SUM(G47:G62)</f>
        <v>271500</v>
      </c>
      <c r="I63" s="51" t="s">
        <v>867</v>
      </c>
    </row>
    <row r="64" s="25" customFormat="1" ht="15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  <row r="244" s="25" customFormat="1" spans="7:7">
      <c r="G244" s="26"/>
    </row>
    <row r="245" s="25" customFormat="1" spans="7:7">
      <c r="G245" s="26"/>
    </row>
    <row r="246" s="25" customFormat="1" spans="7:7">
      <c r="G246" s="26"/>
    </row>
    <row r="247" s="25" customFormat="1" spans="7:7">
      <c r="G247" s="26"/>
    </row>
    <row r="248" s="25" customFormat="1" spans="7:7">
      <c r="G248" s="26"/>
    </row>
    <row r="249" s="25" customFormat="1" spans="7:7">
      <c r="G249" s="26"/>
    </row>
    <row r="250" s="25" customFormat="1" spans="7:7">
      <c r="G250" s="26"/>
    </row>
  </sheetData>
  <mergeCells count="10">
    <mergeCell ref="A4:B4"/>
    <mergeCell ref="C4:F4"/>
    <mergeCell ref="A5:B5"/>
    <mergeCell ref="C5:F5"/>
    <mergeCell ref="F7:G7"/>
    <mergeCell ref="A42:B42"/>
    <mergeCell ref="C42:F42"/>
    <mergeCell ref="A43:B43"/>
    <mergeCell ref="C43:F43"/>
    <mergeCell ref="F45:G45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 C42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 C43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 A46"/>
    <dataValidation allowBlank="1" showInputMessage="1" showErrorMessage="1" promptTitle="Guest/Tour Name" prompt="Please enter the guest name or lead tour name for the booking." sqref="B8 B46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 C46"/>
    <dataValidation allowBlank="1" showInputMessage="1" showErrorMessage="1" promptTitle="Nights Billed" prompt="Please enter the number of nights the booking is for." sqref="D8 D46"/>
    <dataValidation allowBlank="1" showInputMessage="1" showErrorMessage="1" promptTitle="No. of Rooms " prompt="Please enter the number of rooms included in the booking reference number." sqref="E8 E46"/>
    <dataValidation allowBlank="1" showInputMessage="1" showErrorMessage="1" promptTitle="Room Invoice Amount" prompt="Please enter total value of rooms invoiced for this reference number" sqref="F8 F46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 G46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 H46"/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selection activeCell="K34" sqref="K34"/>
    </sheetView>
  </sheetViews>
  <sheetFormatPr defaultColWidth="9" defaultRowHeight="14.25" outlineLevelCol="7"/>
  <cols>
    <col min="1" max="1" width="10.4285714285714" style="25" customWidth="1"/>
    <col min="2" max="2" width="49" style="25" customWidth="1"/>
    <col min="3" max="3" width="26.2857142857143" style="25" customWidth="1"/>
    <col min="4" max="4" width="7.28571428571429" style="25" customWidth="1"/>
    <col min="5" max="5" width="14.2857142857143" style="25" customWidth="1"/>
    <col min="6" max="6" width="23.1428571428571" style="25" customWidth="1"/>
    <col min="7" max="7" width="15" style="26" customWidth="1"/>
    <col min="8" max="8" width="13.4285714285714" style="25" customWidth="1"/>
    <col min="9" max="16382" width="9.14285714285714" style="25"/>
    <col min="16383" max="16383" width="9.14285714285714" style="50"/>
    <col min="16384" max="16384" width="9" style="50"/>
  </cols>
  <sheetData>
    <row r="1" s="25" customFormat="1" spans="7:7">
      <c r="G1" s="26"/>
    </row>
    <row r="2" s="25" customFormat="1" spans="2:2">
      <c r="B2" s="27" t="s">
        <v>868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8">
      <c r="A9" s="38" t="s">
        <v>49</v>
      </c>
      <c r="B9" s="38" t="s">
        <v>869</v>
      </c>
      <c r="C9" s="39">
        <v>43208</v>
      </c>
      <c r="D9" s="38">
        <v>1</v>
      </c>
      <c r="E9" s="38">
        <v>1</v>
      </c>
      <c r="F9" s="40">
        <v>6000</v>
      </c>
      <c r="G9" s="41">
        <f t="shared" ref="G9:G31" si="0">+F9</f>
        <v>6000</v>
      </c>
      <c r="H9" s="216" t="s">
        <v>870</v>
      </c>
    </row>
    <row r="10" s="25" customFormat="1" spans="1:8">
      <c r="A10" s="38" t="s">
        <v>37</v>
      </c>
      <c r="B10" s="38" t="s">
        <v>871</v>
      </c>
      <c r="C10" s="39">
        <v>43208</v>
      </c>
      <c r="D10" s="38">
        <v>1</v>
      </c>
      <c r="E10" s="38">
        <v>1</v>
      </c>
      <c r="F10" s="40">
        <v>9000</v>
      </c>
      <c r="G10" s="41">
        <f t="shared" si="0"/>
        <v>9000</v>
      </c>
      <c r="H10" s="216" t="s">
        <v>872</v>
      </c>
    </row>
    <row r="11" s="25" customFormat="1" spans="1:8">
      <c r="A11" s="38" t="s">
        <v>49</v>
      </c>
      <c r="B11" s="38" t="s">
        <v>873</v>
      </c>
      <c r="C11" s="39">
        <v>43206</v>
      </c>
      <c r="D11" s="38">
        <v>3</v>
      </c>
      <c r="E11" s="38">
        <v>1</v>
      </c>
      <c r="F11" s="40">
        <v>18000</v>
      </c>
      <c r="G11" s="41">
        <f t="shared" si="0"/>
        <v>18000</v>
      </c>
      <c r="H11" s="216" t="s">
        <v>874</v>
      </c>
    </row>
    <row r="12" s="25" customFormat="1" spans="1:8">
      <c r="A12" s="38" t="s">
        <v>40</v>
      </c>
      <c r="B12" s="38" t="s">
        <v>875</v>
      </c>
      <c r="C12" s="39">
        <v>43207</v>
      </c>
      <c r="D12" s="38">
        <v>3</v>
      </c>
      <c r="E12" s="38">
        <v>1</v>
      </c>
      <c r="F12" s="40">
        <v>30000</v>
      </c>
      <c r="G12" s="41">
        <f t="shared" si="0"/>
        <v>30000</v>
      </c>
      <c r="H12" s="216" t="s">
        <v>876</v>
      </c>
    </row>
    <row r="13" s="25" customFormat="1" spans="1:8">
      <c r="A13" s="38" t="s">
        <v>33</v>
      </c>
      <c r="B13" s="38" t="s">
        <v>877</v>
      </c>
      <c r="C13" s="39">
        <v>43206</v>
      </c>
      <c r="D13" s="38">
        <v>6</v>
      </c>
      <c r="E13" s="38">
        <v>1</v>
      </c>
      <c r="F13" s="40">
        <v>48000</v>
      </c>
      <c r="G13" s="41">
        <f t="shared" si="0"/>
        <v>48000</v>
      </c>
      <c r="H13" s="216" t="s">
        <v>878</v>
      </c>
    </row>
    <row r="14" s="25" customFormat="1" spans="1:8">
      <c r="A14" s="38" t="s">
        <v>238</v>
      </c>
      <c r="B14" s="38" t="s">
        <v>879</v>
      </c>
      <c r="C14" s="39">
        <v>43212</v>
      </c>
      <c r="D14" s="38">
        <v>2</v>
      </c>
      <c r="E14" s="38">
        <v>1</v>
      </c>
      <c r="F14" s="40">
        <v>20000</v>
      </c>
      <c r="G14" s="41">
        <f t="shared" si="0"/>
        <v>20000</v>
      </c>
      <c r="H14" s="216" t="s">
        <v>880</v>
      </c>
    </row>
    <row r="15" s="25" customFormat="1" spans="1:8">
      <c r="A15" s="38" t="s">
        <v>37</v>
      </c>
      <c r="B15" s="38" t="s">
        <v>881</v>
      </c>
      <c r="C15" s="39">
        <v>43214</v>
      </c>
      <c r="D15" s="38">
        <v>2</v>
      </c>
      <c r="E15" s="38">
        <v>1</v>
      </c>
      <c r="F15" s="40">
        <v>14000</v>
      </c>
      <c r="G15" s="41">
        <f t="shared" si="0"/>
        <v>14000</v>
      </c>
      <c r="H15" s="216" t="s">
        <v>882</v>
      </c>
    </row>
    <row r="16" s="25" customFormat="1" spans="1:8">
      <c r="A16" s="38" t="s">
        <v>49</v>
      </c>
      <c r="B16" s="38" t="s">
        <v>883</v>
      </c>
      <c r="C16" s="39">
        <v>43213</v>
      </c>
      <c r="D16" s="38">
        <v>3</v>
      </c>
      <c r="E16" s="38">
        <v>1</v>
      </c>
      <c r="F16" s="40">
        <v>18000</v>
      </c>
      <c r="G16" s="41">
        <f t="shared" si="0"/>
        <v>18000</v>
      </c>
      <c r="H16" s="216" t="s">
        <v>884</v>
      </c>
    </row>
    <row r="17" s="25" customFormat="1" spans="1:8">
      <c r="A17" s="38" t="s">
        <v>37</v>
      </c>
      <c r="B17" s="38" t="s">
        <v>885</v>
      </c>
      <c r="C17" s="39">
        <v>43212</v>
      </c>
      <c r="D17" s="38">
        <v>6</v>
      </c>
      <c r="E17" s="38">
        <v>1</v>
      </c>
      <c r="F17" s="40">
        <v>42000</v>
      </c>
      <c r="G17" s="41">
        <f t="shared" si="0"/>
        <v>42000</v>
      </c>
      <c r="H17" s="216" t="s">
        <v>886</v>
      </c>
    </row>
    <row r="18" s="25" customFormat="1" spans="1:8">
      <c r="A18" s="38" t="s">
        <v>33</v>
      </c>
      <c r="B18" s="38" t="s">
        <v>887</v>
      </c>
      <c r="C18" s="39">
        <v>43217</v>
      </c>
      <c r="D18" s="38">
        <v>1</v>
      </c>
      <c r="E18" s="38">
        <v>1</v>
      </c>
      <c r="F18" s="40">
        <v>8000</v>
      </c>
      <c r="G18" s="41">
        <f t="shared" si="0"/>
        <v>8000</v>
      </c>
      <c r="H18" s="216" t="s">
        <v>888</v>
      </c>
    </row>
    <row r="19" s="25" customFormat="1" spans="1:8">
      <c r="A19" s="38" t="s">
        <v>49</v>
      </c>
      <c r="B19" s="38" t="s">
        <v>889</v>
      </c>
      <c r="C19" s="39">
        <v>43217</v>
      </c>
      <c r="D19" s="38">
        <v>3</v>
      </c>
      <c r="E19" s="38">
        <v>2</v>
      </c>
      <c r="F19" s="40">
        <v>36000</v>
      </c>
      <c r="G19" s="41">
        <f t="shared" si="0"/>
        <v>36000</v>
      </c>
      <c r="H19" s="216" t="s">
        <v>890</v>
      </c>
    </row>
    <row r="20" s="25" customFormat="1" spans="1:8">
      <c r="A20" s="38" t="s">
        <v>286</v>
      </c>
      <c r="B20" s="38" t="s">
        <v>891</v>
      </c>
      <c r="C20" s="39">
        <v>43218</v>
      </c>
      <c r="D20" s="38">
        <v>2</v>
      </c>
      <c r="E20" s="38">
        <v>2</v>
      </c>
      <c r="F20" s="40">
        <v>58000</v>
      </c>
      <c r="G20" s="41">
        <f t="shared" si="0"/>
        <v>58000</v>
      </c>
      <c r="H20" s="216" t="s">
        <v>892</v>
      </c>
    </row>
    <row r="21" s="25" customFormat="1" spans="1:8">
      <c r="A21" s="38" t="s">
        <v>49</v>
      </c>
      <c r="B21" s="38" t="s">
        <v>891</v>
      </c>
      <c r="C21" s="39">
        <v>43220</v>
      </c>
      <c r="D21" s="38">
        <v>2</v>
      </c>
      <c r="E21" s="38">
        <v>2</v>
      </c>
      <c r="F21" s="40">
        <v>23160</v>
      </c>
      <c r="G21" s="41">
        <f t="shared" si="0"/>
        <v>23160</v>
      </c>
      <c r="H21" s="216" t="s">
        <v>893</v>
      </c>
    </row>
    <row r="22" s="25" customFormat="1" spans="1:8">
      <c r="A22" s="38" t="s">
        <v>33</v>
      </c>
      <c r="B22" s="38" t="s">
        <v>894</v>
      </c>
      <c r="C22" s="39">
        <v>43221</v>
      </c>
      <c r="D22" s="38">
        <v>1</v>
      </c>
      <c r="E22" s="38">
        <v>1</v>
      </c>
      <c r="F22" s="40">
        <v>5580</v>
      </c>
      <c r="G22" s="41">
        <f t="shared" si="0"/>
        <v>5580</v>
      </c>
      <c r="H22" s="216" t="s">
        <v>895</v>
      </c>
    </row>
    <row r="23" s="25" customFormat="1" spans="1:8">
      <c r="A23" s="38" t="s">
        <v>33</v>
      </c>
      <c r="B23" s="38" t="s">
        <v>896</v>
      </c>
      <c r="C23" s="39">
        <v>43221</v>
      </c>
      <c r="D23" s="38">
        <v>1</v>
      </c>
      <c r="E23" s="38">
        <v>1</v>
      </c>
      <c r="F23" s="40">
        <v>5580</v>
      </c>
      <c r="G23" s="41">
        <f t="shared" si="0"/>
        <v>5580</v>
      </c>
      <c r="H23" s="216" t="s">
        <v>897</v>
      </c>
    </row>
    <row r="24" s="25" customFormat="1" spans="1:8">
      <c r="A24" s="38" t="s">
        <v>33</v>
      </c>
      <c r="B24" s="38" t="s">
        <v>898</v>
      </c>
      <c r="C24" s="39">
        <v>43221</v>
      </c>
      <c r="D24" s="38">
        <v>1</v>
      </c>
      <c r="E24" s="38">
        <v>2</v>
      </c>
      <c r="F24" s="40">
        <v>11160</v>
      </c>
      <c r="G24" s="41">
        <f t="shared" si="0"/>
        <v>11160</v>
      </c>
      <c r="H24" s="216" t="s">
        <v>899</v>
      </c>
    </row>
    <row r="25" s="25" customFormat="1" spans="1:8">
      <c r="A25" s="38" t="s">
        <v>40</v>
      </c>
      <c r="B25" s="38" t="s">
        <v>900</v>
      </c>
      <c r="C25" s="39">
        <v>43219</v>
      </c>
      <c r="D25" s="38">
        <v>4</v>
      </c>
      <c r="E25" s="38">
        <v>1</v>
      </c>
      <c r="F25" s="40">
        <v>39260</v>
      </c>
      <c r="G25" s="41">
        <f t="shared" si="0"/>
        <v>39260</v>
      </c>
      <c r="H25" s="216" t="s">
        <v>901</v>
      </c>
    </row>
    <row r="26" s="25" customFormat="1" spans="1:8">
      <c r="A26" s="38" t="s">
        <v>40</v>
      </c>
      <c r="B26" s="38" t="s">
        <v>902</v>
      </c>
      <c r="C26" s="39">
        <v>43219</v>
      </c>
      <c r="D26" s="38">
        <v>4</v>
      </c>
      <c r="E26" s="38">
        <v>1</v>
      </c>
      <c r="F26" s="40">
        <v>39260</v>
      </c>
      <c r="G26" s="41">
        <f t="shared" si="0"/>
        <v>39260</v>
      </c>
      <c r="H26" s="216" t="s">
        <v>903</v>
      </c>
    </row>
    <row r="27" s="25" customFormat="1" spans="1:8">
      <c r="A27" s="38" t="s">
        <v>238</v>
      </c>
      <c r="B27" s="38" t="s">
        <v>904</v>
      </c>
      <c r="C27" s="39">
        <v>43223</v>
      </c>
      <c r="D27" s="38">
        <v>1</v>
      </c>
      <c r="E27" s="38">
        <v>1</v>
      </c>
      <c r="F27" s="40">
        <v>10000</v>
      </c>
      <c r="G27" s="41">
        <f t="shared" si="0"/>
        <v>10000</v>
      </c>
      <c r="H27" s="216" t="s">
        <v>905</v>
      </c>
    </row>
    <row r="28" s="25" customFormat="1" spans="1:8">
      <c r="A28" s="38" t="s">
        <v>33</v>
      </c>
      <c r="B28" s="38" t="s">
        <v>906</v>
      </c>
      <c r="C28" s="39">
        <v>43223</v>
      </c>
      <c r="D28" s="38">
        <v>2</v>
      </c>
      <c r="E28" s="38">
        <v>1</v>
      </c>
      <c r="F28" s="40">
        <v>11160</v>
      </c>
      <c r="G28" s="41">
        <f t="shared" si="0"/>
        <v>11160</v>
      </c>
      <c r="H28" s="216" t="s">
        <v>907</v>
      </c>
    </row>
    <row r="29" s="25" customFormat="1" spans="1:8">
      <c r="A29" s="38" t="s">
        <v>40</v>
      </c>
      <c r="B29" s="38" t="s">
        <v>908</v>
      </c>
      <c r="C29" s="39">
        <v>43225</v>
      </c>
      <c r="D29" s="38">
        <v>2</v>
      </c>
      <c r="E29" s="38">
        <v>1</v>
      </c>
      <c r="F29" s="40">
        <v>19260</v>
      </c>
      <c r="G29" s="41">
        <f t="shared" si="0"/>
        <v>19260</v>
      </c>
      <c r="H29" s="216" t="s">
        <v>909</v>
      </c>
    </row>
    <row r="30" s="25" customFormat="1" spans="1:8">
      <c r="A30" s="38" t="s">
        <v>33</v>
      </c>
      <c r="B30" s="38" t="s">
        <v>910</v>
      </c>
      <c r="C30" s="39">
        <v>43224</v>
      </c>
      <c r="D30" s="38">
        <v>3</v>
      </c>
      <c r="E30" s="38">
        <v>1</v>
      </c>
      <c r="F30" s="40">
        <v>16740</v>
      </c>
      <c r="G30" s="41">
        <f t="shared" si="0"/>
        <v>16740</v>
      </c>
      <c r="H30" s="216" t="s">
        <v>911</v>
      </c>
    </row>
    <row r="31" s="25" customFormat="1" spans="1:8">
      <c r="A31" s="38" t="s">
        <v>33</v>
      </c>
      <c r="B31" s="38" t="s">
        <v>912</v>
      </c>
      <c r="C31" s="39">
        <v>43224</v>
      </c>
      <c r="D31" s="38">
        <v>3</v>
      </c>
      <c r="E31" s="38">
        <v>1</v>
      </c>
      <c r="F31" s="40">
        <v>16740</v>
      </c>
      <c r="G31" s="41">
        <f t="shared" si="0"/>
        <v>16740</v>
      </c>
      <c r="H31" s="216" t="s">
        <v>913</v>
      </c>
    </row>
    <row r="32" s="25" customFormat="1" spans="1:8">
      <c r="A32" s="38"/>
      <c r="B32" s="38"/>
      <c r="C32" s="39"/>
      <c r="D32" s="38"/>
      <c r="E32" s="38"/>
      <c r="F32" s="40"/>
      <c r="G32" s="41"/>
      <c r="H32" s="42"/>
    </row>
    <row r="33" s="25" customFormat="1" ht="15" spans="1:8">
      <c r="A33" s="38"/>
      <c r="B33" s="43" t="s">
        <v>87</v>
      </c>
      <c r="C33" s="44"/>
      <c r="D33" s="43"/>
      <c r="E33" s="43"/>
      <c r="F33" s="45"/>
      <c r="G33" s="46">
        <f>SUM(G9:G32)</f>
        <v>504900</v>
      </c>
      <c r="H33" s="48" t="s">
        <v>914</v>
      </c>
    </row>
    <row r="34" s="25" customFormat="1" ht="15" spans="7:7">
      <c r="G34" s="26"/>
    </row>
    <row r="35" s="25" customFormat="1" spans="7:7">
      <c r="G35" s="26"/>
    </row>
    <row r="36" s="25" customFormat="1" spans="7:7">
      <c r="G36" s="26"/>
    </row>
    <row r="37" s="25" customFormat="1" spans="7:7">
      <c r="G37" s="26"/>
    </row>
    <row r="38" s="25" customFormat="1" spans="7:7">
      <c r="G38" s="26"/>
    </row>
    <row r="39" s="25" customFormat="1" spans="7:7">
      <c r="G39" s="26"/>
    </row>
    <row r="40" s="25" customFormat="1" spans="7:7">
      <c r="G40" s="26"/>
    </row>
    <row r="41" s="25" customFormat="1" spans="7:7">
      <c r="G41" s="26"/>
    </row>
    <row r="42" s="25" customFormat="1" spans="7:7">
      <c r="G42" s="26"/>
    </row>
    <row r="43" s="25" customFormat="1" spans="7:7">
      <c r="G43" s="26"/>
    </row>
    <row r="44" s="25" customFormat="1" spans="7:7">
      <c r="G44" s="26"/>
    </row>
    <row r="45" s="25" customFormat="1" spans="7:7">
      <c r="G45" s="26"/>
    </row>
    <row r="46" s="25" customFormat="1" spans="7:7">
      <c r="G46" s="26"/>
    </row>
    <row r="47" s="25" customFormat="1" spans="7:7">
      <c r="G47" s="26"/>
    </row>
    <row r="48" s="25" customFormat="1" spans="7:7">
      <c r="G48" s="26"/>
    </row>
    <row r="49" s="25" customFormat="1" spans="7:7">
      <c r="G49" s="26"/>
    </row>
    <row r="50" s="25" customFormat="1" spans="7:7">
      <c r="G50" s="26"/>
    </row>
    <row r="51" s="25" customFormat="1" spans="7:7">
      <c r="G51" s="26"/>
    </row>
    <row r="52" s="25" customFormat="1" spans="7:7">
      <c r="G52" s="26"/>
    </row>
    <row r="53" s="25" customFormat="1" spans="7:7">
      <c r="G53" s="26"/>
    </row>
    <row r="54" s="25" customFormat="1" spans="7:7">
      <c r="G54" s="26"/>
    </row>
    <row r="55" s="25" customFormat="1" spans="7:7">
      <c r="G55" s="26"/>
    </row>
    <row r="56" s="25" customFormat="1" spans="7:7">
      <c r="G56" s="26"/>
    </row>
    <row r="57" s="25" customFormat="1" spans="7:7">
      <c r="G57" s="26"/>
    </row>
    <row r="58" s="25" customFormat="1" spans="7:7">
      <c r="G58" s="26"/>
    </row>
    <row r="59" s="25" customFormat="1" spans="7:7">
      <c r="G59" s="26"/>
    </row>
    <row r="60" s="25" customFormat="1" spans="7:7">
      <c r="G60" s="26"/>
    </row>
    <row r="61" s="25" customFormat="1" spans="7:7">
      <c r="G61" s="26"/>
    </row>
    <row r="62" s="25" customFormat="1" spans="7:7">
      <c r="G62" s="26"/>
    </row>
    <row r="63" s="25" customFormat="1" spans="7:7">
      <c r="G63" s="26"/>
    </row>
    <row r="64" s="25" customFormat="1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  <row r="244" s="25" customFormat="1" spans="7:7">
      <c r="G244" s="26"/>
    </row>
    <row r="245" s="25" customFormat="1" spans="7:7">
      <c r="G245" s="26"/>
    </row>
    <row r="246" s="25" customFormat="1" spans="7:7">
      <c r="G246" s="26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workbookViewId="0">
      <selection activeCell="N20" sqref="N20"/>
    </sheetView>
  </sheetViews>
  <sheetFormatPr defaultColWidth="9" defaultRowHeight="14.25"/>
  <cols>
    <col min="1" max="1" width="8.42857142857143" style="25" customWidth="1"/>
    <col min="2" max="2" width="37" style="25" customWidth="1"/>
    <col min="3" max="3" width="21.7142857142857" style="25" customWidth="1"/>
    <col min="4" max="4" width="5.85714285714286" style="25" customWidth="1"/>
    <col min="5" max="5" width="11.4285714285714" style="25" customWidth="1"/>
    <col min="6" max="6" width="19.1428571428571" style="25" customWidth="1"/>
    <col min="7" max="7" width="15" style="26" customWidth="1"/>
    <col min="8" max="8" width="10.7142857142857" style="25" customWidth="1"/>
    <col min="9" max="11" width="9.14285714285714" style="25"/>
    <col min="12" max="12" width="19.7142857142857" style="25" customWidth="1"/>
    <col min="13" max="16384" width="9.14285714285714" style="25"/>
  </cols>
  <sheetData>
    <row r="1" s="25" customFormat="1" spans="7:7">
      <c r="G1" s="26"/>
    </row>
    <row r="2" s="25" customFormat="1" spans="2:2">
      <c r="B2" s="27" t="s">
        <v>915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4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8">
      <c r="A9" s="38" t="s">
        <v>49</v>
      </c>
      <c r="B9" s="38" t="s">
        <v>916</v>
      </c>
      <c r="C9" s="39">
        <v>43228</v>
      </c>
      <c r="D9" s="38">
        <v>1</v>
      </c>
      <c r="E9" s="38">
        <v>3</v>
      </c>
      <c r="F9" s="40">
        <v>16740</v>
      </c>
      <c r="G9" s="41">
        <f t="shared" ref="G9:G31" si="0">+F9</f>
        <v>16740</v>
      </c>
      <c r="H9" s="216" t="s">
        <v>917</v>
      </c>
    </row>
    <row r="10" s="25" customFormat="1" spans="1:8">
      <c r="A10" s="38" t="s">
        <v>33</v>
      </c>
      <c r="B10" s="38" t="s">
        <v>918</v>
      </c>
      <c r="C10" s="39">
        <v>43231</v>
      </c>
      <c r="D10" s="38">
        <v>2</v>
      </c>
      <c r="E10" s="38">
        <v>1</v>
      </c>
      <c r="F10" s="40">
        <v>11160</v>
      </c>
      <c r="G10" s="41">
        <f t="shared" si="0"/>
        <v>11160</v>
      </c>
      <c r="H10" s="216" t="s">
        <v>919</v>
      </c>
    </row>
    <row r="11" s="25" customFormat="1" spans="1:8">
      <c r="A11" s="38" t="s">
        <v>33</v>
      </c>
      <c r="B11" s="38" t="s">
        <v>920</v>
      </c>
      <c r="C11" s="39">
        <v>43233</v>
      </c>
      <c r="D11" s="38">
        <v>1</v>
      </c>
      <c r="E11" s="38">
        <v>1</v>
      </c>
      <c r="F11" s="40">
        <v>5580</v>
      </c>
      <c r="G11" s="41">
        <f t="shared" si="0"/>
        <v>5580</v>
      </c>
      <c r="H11" s="216" t="s">
        <v>921</v>
      </c>
    </row>
    <row r="12" s="25" customFormat="1" spans="1:8">
      <c r="A12" s="38" t="s">
        <v>286</v>
      </c>
      <c r="B12" s="38" t="s">
        <v>922</v>
      </c>
      <c r="C12" s="39">
        <v>43233</v>
      </c>
      <c r="D12" s="38">
        <v>2</v>
      </c>
      <c r="E12" s="38">
        <v>1</v>
      </c>
      <c r="F12" s="40">
        <v>27000</v>
      </c>
      <c r="G12" s="41">
        <f t="shared" si="0"/>
        <v>27000</v>
      </c>
      <c r="H12" s="216" t="s">
        <v>923</v>
      </c>
    </row>
    <row r="13" s="25" customFormat="1" spans="1:8">
      <c r="A13" s="38" t="s">
        <v>286</v>
      </c>
      <c r="B13" s="38" t="s">
        <v>924</v>
      </c>
      <c r="C13" s="39">
        <v>43234</v>
      </c>
      <c r="D13" s="38">
        <v>2</v>
      </c>
      <c r="E13" s="38">
        <v>1</v>
      </c>
      <c r="F13" s="40">
        <v>27000</v>
      </c>
      <c r="G13" s="41">
        <f t="shared" si="0"/>
        <v>27000</v>
      </c>
      <c r="H13" s="216" t="s">
        <v>925</v>
      </c>
    </row>
    <row r="14" s="25" customFormat="1" spans="1:8">
      <c r="A14" s="38" t="s">
        <v>33</v>
      </c>
      <c r="B14" s="38" t="s">
        <v>926</v>
      </c>
      <c r="C14" s="39">
        <v>43234</v>
      </c>
      <c r="D14" s="38">
        <v>2</v>
      </c>
      <c r="E14" s="38">
        <v>1</v>
      </c>
      <c r="F14" s="40">
        <v>11160</v>
      </c>
      <c r="G14" s="41">
        <f t="shared" si="0"/>
        <v>11160</v>
      </c>
      <c r="H14" s="216" t="s">
        <v>927</v>
      </c>
    </row>
    <row r="15" s="25" customFormat="1" spans="1:8">
      <c r="A15" s="38" t="s">
        <v>33</v>
      </c>
      <c r="B15" s="38" t="s">
        <v>928</v>
      </c>
      <c r="C15" s="39">
        <v>43234</v>
      </c>
      <c r="D15" s="38">
        <v>4</v>
      </c>
      <c r="E15" s="38">
        <v>4</v>
      </c>
      <c r="F15" s="40">
        <v>89280</v>
      </c>
      <c r="G15" s="41">
        <f t="shared" si="0"/>
        <v>89280</v>
      </c>
      <c r="H15" s="216" t="s">
        <v>929</v>
      </c>
    </row>
    <row r="16" s="25" customFormat="1" spans="1:8">
      <c r="A16" s="38" t="s">
        <v>33</v>
      </c>
      <c r="B16" s="38" t="s">
        <v>930</v>
      </c>
      <c r="C16" s="39">
        <v>43235</v>
      </c>
      <c r="D16" s="38">
        <v>1</v>
      </c>
      <c r="E16" s="38">
        <v>1</v>
      </c>
      <c r="F16" s="40">
        <v>5580</v>
      </c>
      <c r="G16" s="41">
        <f t="shared" si="0"/>
        <v>5580</v>
      </c>
      <c r="H16" s="216" t="s">
        <v>931</v>
      </c>
    </row>
    <row r="17" s="25" customFormat="1" spans="1:8">
      <c r="A17" s="38" t="s">
        <v>33</v>
      </c>
      <c r="B17" s="38" t="s">
        <v>932</v>
      </c>
      <c r="C17" s="39">
        <v>43235</v>
      </c>
      <c r="D17" s="38">
        <v>2</v>
      </c>
      <c r="E17" s="38">
        <v>1</v>
      </c>
      <c r="F17" s="40">
        <v>11160</v>
      </c>
      <c r="G17" s="41">
        <f t="shared" si="0"/>
        <v>11160</v>
      </c>
      <c r="H17" s="216" t="s">
        <v>933</v>
      </c>
    </row>
    <row r="18" s="25" customFormat="1" spans="1:8">
      <c r="A18" s="38" t="s">
        <v>37</v>
      </c>
      <c r="B18" s="38" t="s">
        <v>934</v>
      </c>
      <c r="C18" s="39">
        <v>43235</v>
      </c>
      <c r="D18" s="38">
        <v>2</v>
      </c>
      <c r="E18" s="38">
        <v>1</v>
      </c>
      <c r="F18" s="40">
        <v>12600</v>
      </c>
      <c r="G18" s="41">
        <f t="shared" si="0"/>
        <v>12600</v>
      </c>
      <c r="H18" s="216" t="s">
        <v>935</v>
      </c>
    </row>
    <row r="19" s="25" customFormat="1" spans="1:8">
      <c r="A19" s="38" t="s">
        <v>238</v>
      </c>
      <c r="B19" s="38" t="s">
        <v>936</v>
      </c>
      <c r="C19" s="39">
        <v>43235</v>
      </c>
      <c r="D19" s="38">
        <v>5</v>
      </c>
      <c r="E19" s="38">
        <v>1</v>
      </c>
      <c r="F19" s="40">
        <v>50000</v>
      </c>
      <c r="G19" s="41">
        <f t="shared" si="0"/>
        <v>50000</v>
      </c>
      <c r="H19" s="216" t="s">
        <v>937</v>
      </c>
    </row>
    <row r="20" s="25" customFormat="1" spans="1:8">
      <c r="A20" s="38" t="s">
        <v>33</v>
      </c>
      <c r="B20" s="38" t="s">
        <v>938</v>
      </c>
      <c r="C20" s="39">
        <v>43236</v>
      </c>
      <c r="D20" s="38">
        <v>3</v>
      </c>
      <c r="E20" s="38">
        <v>1</v>
      </c>
      <c r="F20" s="40">
        <v>16740</v>
      </c>
      <c r="G20" s="41">
        <f t="shared" si="0"/>
        <v>16740</v>
      </c>
      <c r="H20" s="216" t="s">
        <v>939</v>
      </c>
    </row>
    <row r="21" s="25" customFormat="1" spans="1:8">
      <c r="A21" s="38" t="s">
        <v>33</v>
      </c>
      <c r="B21" s="38" t="s">
        <v>940</v>
      </c>
      <c r="C21" s="39">
        <v>43236</v>
      </c>
      <c r="D21" s="38">
        <v>2</v>
      </c>
      <c r="E21" s="38">
        <v>1</v>
      </c>
      <c r="F21" s="40">
        <v>11160</v>
      </c>
      <c r="G21" s="41">
        <f t="shared" si="0"/>
        <v>11160</v>
      </c>
      <c r="H21" s="216" t="s">
        <v>941</v>
      </c>
    </row>
    <row r="22" s="25" customFormat="1" spans="1:8">
      <c r="A22" s="38" t="s">
        <v>49</v>
      </c>
      <c r="B22" s="38" t="s">
        <v>942</v>
      </c>
      <c r="C22" s="39">
        <v>43238</v>
      </c>
      <c r="D22" s="38">
        <v>2</v>
      </c>
      <c r="E22" s="38">
        <v>3</v>
      </c>
      <c r="F22" s="40">
        <v>33480</v>
      </c>
      <c r="G22" s="41">
        <f t="shared" si="0"/>
        <v>33480</v>
      </c>
      <c r="H22" s="216" t="s">
        <v>943</v>
      </c>
    </row>
    <row r="23" s="25" customFormat="1" spans="1:8">
      <c r="A23" s="38" t="s">
        <v>33</v>
      </c>
      <c r="B23" s="38" t="s">
        <v>944</v>
      </c>
      <c r="C23" s="39">
        <v>43239</v>
      </c>
      <c r="D23" s="38">
        <v>4</v>
      </c>
      <c r="E23" s="38">
        <v>1</v>
      </c>
      <c r="F23" s="40">
        <v>22320</v>
      </c>
      <c r="G23" s="41">
        <f t="shared" si="0"/>
        <v>22320</v>
      </c>
      <c r="H23" s="216" t="s">
        <v>945</v>
      </c>
    </row>
    <row r="24" s="25" customFormat="1" spans="1:8">
      <c r="A24" s="38" t="s">
        <v>238</v>
      </c>
      <c r="B24" s="38" t="s">
        <v>946</v>
      </c>
      <c r="C24" s="39">
        <v>43240</v>
      </c>
      <c r="D24" s="38">
        <v>2</v>
      </c>
      <c r="E24" s="38">
        <v>1</v>
      </c>
      <c r="F24" s="40">
        <v>20000</v>
      </c>
      <c r="G24" s="41">
        <f t="shared" si="0"/>
        <v>20000</v>
      </c>
      <c r="H24" s="216" t="s">
        <v>947</v>
      </c>
    </row>
    <row r="25" s="25" customFormat="1" spans="1:8">
      <c r="A25" s="38" t="s">
        <v>33</v>
      </c>
      <c r="B25" s="38" t="s">
        <v>948</v>
      </c>
      <c r="C25" s="39">
        <v>43240</v>
      </c>
      <c r="D25" s="38">
        <v>3</v>
      </c>
      <c r="E25" s="38">
        <v>1</v>
      </c>
      <c r="F25" s="40">
        <v>16740</v>
      </c>
      <c r="G25" s="41">
        <f t="shared" si="0"/>
        <v>16740</v>
      </c>
      <c r="H25" s="216" t="s">
        <v>949</v>
      </c>
    </row>
    <row r="26" s="25" customFormat="1" spans="1:8">
      <c r="A26" s="38" t="s">
        <v>33</v>
      </c>
      <c r="B26" s="38" t="s">
        <v>950</v>
      </c>
      <c r="C26" s="39">
        <v>43240</v>
      </c>
      <c r="D26" s="38">
        <v>4</v>
      </c>
      <c r="E26" s="38">
        <v>1</v>
      </c>
      <c r="F26" s="40">
        <v>22320</v>
      </c>
      <c r="G26" s="41">
        <f t="shared" si="0"/>
        <v>22320</v>
      </c>
      <c r="H26" s="216" t="s">
        <v>951</v>
      </c>
    </row>
    <row r="27" s="25" customFormat="1" spans="1:8">
      <c r="A27" s="38" t="s">
        <v>33</v>
      </c>
      <c r="B27" s="38" t="s">
        <v>952</v>
      </c>
      <c r="C27" s="39">
        <v>43241</v>
      </c>
      <c r="D27" s="38">
        <v>1</v>
      </c>
      <c r="E27" s="38">
        <v>1</v>
      </c>
      <c r="F27" s="40">
        <v>5580</v>
      </c>
      <c r="G27" s="41">
        <f t="shared" si="0"/>
        <v>5580</v>
      </c>
      <c r="H27" s="216" t="s">
        <v>953</v>
      </c>
    </row>
    <row r="28" s="25" customFormat="1" spans="1:8">
      <c r="A28" s="38" t="s">
        <v>33</v>
      </c>
      <c r="B28" s="38" t="s">
        <v>954</v>
      </c>
      <c r="C28" s="39">
        <v>43241</v>
      </c>
      <c r="D28" s="38">
        <v>2</v>
      </c>
      <c r="E28" s="38">
        <v>1</v>
      </c>
      <c r="F28" s="40">
        <v>11160</v>
      </c>
      <c r="G28" s="41">
        <f t="shared" si="0"/>
        <v>11160</v>
      </c>
      <c r="H28" s="216" t="s">
        <v>955</v>
      </c>
    </row>
    <row r="29" s="25" customFormat="1" spans="1:8">
      <c r="A29" s="38" t="s">
        <v>33</v>
      </c>
      <c r="B29" s="38" t="s">
        <v>956</v>
      </c>
      <c r="C29" s="39">
        <v>43246</v>
      </c>
      <c r="D29" s="38">
        <v>2</v>
      </c>
      <c r="E29" s="38">
        <v>1</v>
      </c>
      <c r="F29" s="40">
        <v>11160</v>
      </c>
      <c r="G29" s="41">
        <f t="shared" si="0"/>
        <v>11160</v>
      </c>
      <c r="H29" s="216" t="s">
        <v>957</v>
      </c>
    </row>
    <row r="30" s="25" customFormat="1" spans="1:8">
      <c r="A30" s="38" t="s">
        <v>33</v>
      </c>
      <c r="B30" s="38" t="s">
        <v>958</v>
      </c>
      <c r="C30" s="39">
        <v>43246</v>
      </c>
      <c r="D30" s="38">
        <v>2</v>
      </c>
      <c r="E30" s="38">
        <v>1</v>
      </c>
      <c r="F30" s="40">
        <v>11160</v>
      </c>
      <c r="G30" s="41">
        <f t="shared" si="0"/>
        <v>11160</v>
      </c>
      <c r="H30" s="216" t="s">
        <v>959</v>
      </c>
    </row>
    <row r="31" s="25" customFormat="1" spans="1:8">
      <c r="A31" s="38"/>
      <c r="B31" s="38"/>
      <c r="C31" s="39"/>
      <c r="D31" s="38"/>
      <c r="E31" s="38"/>
      <c r="F31" s="40"/>
      <c r="G31" s="41">
        <f t="shared" si="0"/>
        <v>0</v>
      </c>
      <c r="H31" s="42"/>
    </row>
    <row r="32" s="25" customFormat="1" spans="1:8">
      <c r="A32" s="38"/>
      <c r="B32" s="38"/>
      <c r="C32" s="39"/>
      <c r="D32" s="38"/>
      <c r="E32" s="38"/>
      <c r="F32" s="40"/>
      <c r="G32" s="41"/>
      <c r="H32" s="42"/>
    </row>
    <row r="33" s="25" customFormat="1" ht="15" spans="1:9">
      <c r="A33" s="38"/>
      <c r="B33" s="43" t="s">
        <v>87</v>
      </c>
      <c r="C33" s="44"/>
      <c r="D33" s="43"/>
      <c r="E33" s="43"/>
      <c r="F33" s="45"/>
      <c r="G33" s="46">
        <f>SUM(G9:G32)</f>
        <v>449080</v>
      </c>
      <c r="H33" s="42"/>
      <c r="I33" s="48" t="s">
        <v>960</v>
      </c>
    </row>
    <row r="34" s="25" customFormat="1" ht="15" spans="7:7">
      <c r="G34" s="26"/>
    </row>
    <row r="35" s="25" customFormat="1" spans="7:7">
      <c r="G35" s="26"/>
    </row>
    <row r="36" s="25" customFormat="1" spans="7:7">
      <c r="G36" s="26"/>
    </row>
    <row r="37" s="25" customFormat="1" spans="7:7">
      <c r="G37" s="26"/>
    </row>
    <row r="38" s="25" customFormat="1" spans="7:7">
      <c r="G38" s="26"/>
    </row>
    <row r="39" s="25" customFormat="1" spans="7:7">
      <c r="G39" s="26"/>
    </row>
    <row r="40" s="25" customFormat="1" spans="7:7">
      <c r="G40" s="26"/>
    </row>
    <row r="41" s="25" customFormat="1" spans="7:7">
      <c r="G41" s="26"/>
    </row>
    <row r="42" s="25" customFormat="1" spans="7:7">
      <c r="G42" s="26"/>
    </row>
    <row r="43" s="25" customFormat="1" spans="7:7">
      <c r="G43" s="26"/>
    </row>
    <row r="44" s="25" customFormat="1" spans="7:7">
      <c r="G44" s="26"/>
    </row>
    <row r="45" s="25" customFormat="1" spans="7:7">
      <c r="G45" s="26"/>
    </row>
    <row r="46" s="25" customFormat="1" spans="7:7">
      <c r="G46" s="26"/>
    </row>
    <row r="47" s="25" customFormat="1" spans="7:7">
      <c r="G47" s="26"/>
    </row>
    <row r="48" s="25" customFormat="1" spans="7:7">
      <c r="G48" s="26"/>
    </row>
    <row r="49" s="25" customFormat="1" spans="7:7">
      <c r="G49" s="26"/>
    </row>
    <row r="50" s="25" customFormat="1" spans="7:7">
      <c r="G50" s="26"/>
    </row>
    <row r="51" s="25" customFormat="1" spans="7:7">
      <c r="G51" s="26"/>
    </row>
    <row r="52" s="25" customFormat="1" spans="7:7">
      <c r="G52" s="26"/>
    </row>
    <row r="53" s="25" customFormat="1" spans="7:7">
      <c r="G53" s="26"/>
    </row>
    <row r="54" s="25" customFormat="1" spans="7:7">
      <c r="G54" s="26"/>
    </row>
    <row r="55" s="25" customFormat="1" spans="7:7">
      <c r="G55" s="26"/>
    </row>
    <row r="56" s="25" customFormat="1" spans="7:7">
      <c r="G56" s="26"/>
    </row>
    <row r="57" s="25" customFormat="1" spans="7:7">
      <c r="G57" s="26"/>
    </row>
    <row r="58" s="25" customFormat="1" spans="7:7">
      <c r="G58" s="26"/>
    </row>
    <row r="59" s="25" customFormat="1" spans="7:7">
      <c r="G59" s="26"/>
    </row>
    <row r="60" s="25" customFormat="1" spans="7:7">
      <c r="G60" s="26"/>
    </row>
    <row r="61" s="25" customFormat="1" spans="7:7">
      <c r="G61" s="26"/>
    </row>
    <row r="62" s="25" customFormat="1" spans="7:7">
      <c r="G62" s="26"/>
    </row>
    <row r="63" s="25" customFormat="1" spans="7:7">
      <c r="G63" s="26"/>
    </row>
    <row r="64" s="25" customFormat="1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  <row r="244" s="25" customFormat="1" spans="7:7">
      <c r="G244" s="26"/>
    </row>
    <row r="245" s="25" customFormat="1" spans="7:7">
      <c r="G245" s="26"/>
    </row>
    <row r="246" s="25" customFormat="1" spans="7:7">
      <c r="G246" s="26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workbookViewId="0">
      <selection activeCell="C33" sqref="C33"/>
    </sheetView>
  </sheetViews>
  <sheetFormatPr defaultColWidth="9" defaultRowHeight="14.25" outlineLevelCol="7"/>
  <cols>
    <col min="1" max="1" width="10.4285714285714" style="25" customWidth="1"/>
    <col min="2" max="2" width="49.8571428571429" style="25" customWidth="1"/>
    <col min="3" max="3" width="26.2857142857143" style="25" customWidth="1"/>
    <col min="4" max="4" width="7.28571428571429" style="25" customWidth="1"/>
    <col min="5" max="5" width="14.2857142857143" style="25" customWidth="1"/>
    <col min="6" max="6" width="23.1428571428571" style="25" customWidth="1"/>
    <col min="7" max="7" width="15" style="26" customWidth="1"/>
    <col min="8" max="8" width="13.4285714285714" style="25" customWidth="1"/>
    <col min="9" max="16383" width="9.14285714285714" style="25"/>
    <col min="16384" max="16384" width="9" style="25"/>
  </cols>
  <sheetData>
    <row r="1" s="25" customFormat="1" spans="7:7">
      <c r="G1" s="26"/>
    </row>
    <row r="2" s="25" customFormat="1" spans="2:2">
      <c r="B2" s="27" t="s">
        <v>961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8">
      <c r="A9" s="38" t="s">
        <v>49</v>
      </c>
      <c r="B9" s="38" t="s">
        <v>962</v>
      </c>
      <c r="C9" s="39">
        <v>43249</v>
      </c>
      <c r="D9" s="38">
        <v>2</v>
      </c>
      <c r="E9" s="38">
        <v>1</v>
      </c>
      <c r="F9" s="40">
        <v>11160</v>
      </c>
      <c r="G9" s="41">
        <f t="shared" ref="G9:G21" si="0">+F9</f>
        <v>11160</v>
      </c>
      <c r="H9" s="216" t="s">
        <v>963</v>
      </c>
    </row>
    <row r="10" s="25" customFormat="1" spans="1:8">
      <c r="A10" s="38" t="s">
        <v>37</v>
      </c>
      <c r="B10" s="38" t="s">
        <v>964</v>
      </c>
      <c r="C10" s="39">
        <v>43253</v>
      </c>
      <c r="D10" s="38">
        <v>2</v>
      </c>
      <c r="E10" s="38">
        <v>1</v>
      </c>
      <c r="F10" s="40">
        <v>12600</v>
      </c>
      <c r="G10" s="41">
        <f t="shared" si="0"/>
        <v>12600</v>
      </c>
      <c r="H10" s="216" t="s">
        <v>965</v>
      </c>
    </row>
    <row r="11" s="25" customFormat="1" spans="1:8">
      <c r="A11" s="38" t="s">
        <v>49</v>
      </c>
      <c r="B11" s="38" t="s">
        <v>966</v>
      </c>
      <c r="C11" s="39">
        <v>43254</v>
      </c>
      <c r="D11" s="38">
        <v>1</v>
      </c>
      <c r="E11" s="38">
        <v>1</v>
      </c>
      <c r="F11" s="40">
        <v>6200</v>
      </c>
      <c r="G11" s="41">
        <f t="shared" si="0"/>
        <v>6200</v>
      </c>
      <c r="H11" s="216" t="s">
        <v>967</v>
      </c>
    </row>
    <row r="12" s="25" customFormat="1" spans="1:8">
      <c r="A12" s="38" t="s">
        <v>37</v>
      </c>
      <c r="B12" s="38" t="s">
        <v>968</v>
      </c>
      <c r="C12" s="39">
        <v>43254</v>
      </c>
      <c r="D12" s="38">
        <v>1</v>
      </c>
      <c r="E12" s="38">
        <v>1</v>
      </c>
      <c r="F12" s="40">
        <v>6300</v>
      </c>
      <c r="G12" s="41">
        <f t="shared" si="0"/>
        <v>6300</v>
      </c>
      <c r="H12" s="216" t="s">
        <v>969</v>
      </c>
    </row>
    <row r="13" s="25" customFormat="1" spans="1:8">
      <c r="A13" s="38" t="s">
        <v>33</v>
      </c>
      <c r="B13" s="38" t="s">
        <v>970</v>
      </c>
      <c r="C13" s="39">
        <v>43254</v>
      </c>
      <c r="D13" s="38">
        <v>3</v>
      </c>
      <c r="E13" s="38">
        <v>1</v>
      </c>
      <c r="F13" s="40">
        <v>16740</v>
      </c>
      <c r="G13" s="41">
        <f t="shared" si="0"/>
        <v>16740</v>
      </c>
      <c r="H13" s="216" t="s">
        <v>971</v>
      </c>
    </row>
    <row r="14" s="25" customFormat="1" spans="1:8">
      <c r="A14" s="38" t="s">
        <v>33</v>
      </c>
      <c r="B14" s="38" t="s">
        <v>972</v>
      </c>
      <c r="C14" s="39">
        <v>43255</v>
      </c>
      <c r="D14" s="38">
        <v>1</v>
      </c>
      <c r="E14" s="38">
        <v>1</v>
      </c>
      <c r="F14" s="40">
        <v>5580</v>
      </c>
      <c r="G14" s="41">
        <f t="shared" si="0"/>
        <v>5580</v>
      </c>
      <c r="H14" s="216" t="s">
        <v>973</v>
      </c>
    </row>
    <row r="15" s="25" customFormat="1" spans="1:8">
      <c r="A15" s="38" t="s">
        <v>37</v>
      </c>
      <c r="B15" s="38" t="s">
        <v>974</v>
      </c>
      <c r="C15" s="39">
        <v>43255</v>
      </c>
      <c r="D15" s="38">
        <v>1</v>
      </c>
      <c r="E15" s="38">
        <v>1</v>
      </c>
      <c r="F15" s="40">
        <v>6300</v>
      </c>
      <c r="G15" s="41">
        <f t="shared" si="0"/>
        <v>6300</v>
      </c>
      <c r="H15" s="216" t="s">
        <v>975</v>
      </c>
    </row>
    <row r="16" s="25" customFormat="1" spans="1:8">
      <c r="A16" s="38" t="s">
        <v>49</v>
      </c>
      <c r="B16" s="38" t="s">
        <v>976</v>
      </c>
      <c r="C16" s="39">
        <v>43255</v>
      </c>
      <c r="D16" s="38">
        <v>2</v>
      </c>
      <c r="E16" s="38">
        <v>2</v>
      </c>
      <c r="F16" s="40">
        <v>22320</v>
      </c>
      <c r="G16" s="41">
        <f t="shared" si="0"/>
        <v>22320</v>
      </c>
      <c r="H16" s="216" t="s">
        <v>977</v>
      </c>
    </row>
    <row r="17" s="25" customFormat="1" spans="1:8">
      <c r="A17" s="38" t="s">
        <v>49</v>
      </c>
      <c r="B17" s="38" t="s">
        <v>978</v>
      </c>
      <c r="C17" s="39">
        <v>43255</v>
      </c>
      <c r="D17" s="38">
        <v>2</v>
      </c>
      <c r="E17" s="38">
        <v>1</v>
      </c>
      <c r="F17" s="40">
        <v>12400</v>
      </c>
      <c r="G17" s="41">
        <f t="shared" si="0"/>
        <v>12400</v>
      </c>
      <c r="H17" s="216" t="s">
        <v>979</v>
      </c>
    </row>
    <row r="18" s="25" customFormat="1" spans="1:8">
      <c r="A18" s="38" t="s">
        <v>49</v>
      </c>
      <c r="B18" s="38" t="s">
        <v>980</v>
      </c>
      <c r="C18" s="39">
        <v>43256</v>
      </c>
      <c r="D18" s="38">
        <v>1</v>
      </c>
      <c r="E18" s="38">
        <v>1</v>
      </c>
      <c r="F18" s="40">
        <v>5580</v>
      </c>
      <c r="G18" s="41">
        <f t="shared" si="0"/>
        <v>5580</v>
      </c>
      <c r="H18" s="216" t="s">
        <v>981</v>
      </c>
    </row>
    <row r="19" s="25" customFormat="1" spans="1:8">
      <c r="A19" s="38" t="s">
        <v>33</v>
      </c>
      <c r="B19" s="38" t="s">
        <v>982</v>
      </c>
      <c r="C19" s="39">
        <v>43256</v>
      </c>
      <c r="D19" s="38">
        <v>1</v>
      </c>
      <c r="E19" s="38">
        <v>1</v>
      </c>
      <c r="F19" s="40">
        <v>5580</v>
      </c>
      <c r="G19" s="41">
        <f t="shared" si="0"/>
        <v>5580</v>
      </c>
      <c r="H19" s="216" t="s">
        <v>983</v>
      </c>
    </row>
    <row r="20" s="25" customFormat="1" spans="1:8">
      <c r="A20" s="38" t="s">
        <v>37</v>
      </c>
      <c r="B20" s="38" t="s">
        <v>984</v>
      </c>
      <c r="C20" s="39">
        <v>43256</v>
      </c>
      <c r="D20" s="38">
        <v>2</v>
      </c>
      <c r="E20" s="38">
        <v>1</v>
      </c>
      <c r="F20" s="40">
        <v>12600</v>
      </c>
      <c r="G20" s="41">
        <f t="shared" si="0"/>
        <v>12600</v>
      </c>
      <c r="H20" s="216" t="s">
        <v>985</v>
      </c>
    </row>
    <row r="21" s="25" customFormat="1" spans="1:8">
      <c r="A21" s="38" t="s">
        <v>60</v>
      </c>
      <c r="B21" s="38" t="s">
        <v>986</v>
      </c>
      <c r="C21" s="39">
        <v>43256</v>
      </c>
      <c r="D21" s="38">
        <v>2</v>
      </c>
      <c r="E21" s="38">
        <v>1</v>
      </c>
      <c r="F21" s="40">
        <v>19400</v>
      </c>
      <c r="G21" s="41">
        <f t="shared" si="0"/>
        <v>19400</v>
      </c>
      <c r="H21" s="216" t="s">
        <v>987</v>
      </c>
    </row>
    <row r="22" s="25" customFormat="1" spans="1:8">
      <c r="A22" s="38"/>
      <c r="B22" s="38"/>
      <c r="C22" s="39"/>
      <c r="D22" s="38"/>
      <c r="E22" s="38"/>
      <c r="F22" s="40"/>
      <c r="G22" s="41"/>
      <c r="H22" s="42"/>
    </row>
    <row r="23" s="25" customFormat="1" ht="15" spans="1:8">
      <c r="A23" s="38"/>
      <c r="B23" s="43" t="s">
        <v>87</v>
      </c>
      <c r="C23" s="44"/>
      <c r="D23" s="43"/>
      <c r="E23" s="43"/>
      <c r="F23" s="45"/>
      <c r="G23" s="46">
        <f>SUM(G9:G22)</f>
        <v>142760</v>
      </c>
      <c r="H23" s="49" t="s">
        <v>988</v>
      </c>
    </row>
    <row r="24" s="25" customFormat="1" ht="15" spans="7:7">
      <c r="G24" s="26"/>
    </row>
    <row r="25" s="25" customFormat="1" spans="7:7">
      <c r="G25" s="26"/>
    </row>
    <row r="26" s="25" customFormat="1" spans="7:7">
      <c r="G26" s="26"/>
    </row>
    <row r="27" s="25" customFormat="1" spans="7:7">
      <c r="G27" s="26"/>
    </row>
    <row r="28" s="25" customFormat="1" spans="7:7">
      <c r="G28" s="26"/>
    </row>
    <row r="29" s="25" customFormat="1" spans="7:7">
      <c r="G29" s="26"/>
    </row>
    <row r="30" s="25" customFormat="1" spans="7:7">
      <c r="G30" s="26"/>
    </row>
    <row r="31" s="25" customFormat="1" spans="7:7">
      <c r="G31" s="26"/>
    </row>
    <row r="32" s="25" customFormat="1" spans="7:7">
      <c r="G32" s="26"/>
    </row>
    <row r="33" s="25" customFormat="1" spans="7:7">
      <c r="G33" s="26"/>
    </row>
    <row r="34" s="25" customFormat="1" spans="7:7">
      <c r="G34" s="26"/>
    </row>
    <row r="35" s="25" customFormat="1" spans="7:7">
      <c r="G35" s="26"/>
    </row>
    <row r="36" s="25" customFormat="1" spans="7:7">
      <c r="G36" s="26"/>
    </row>
    <row r="37" s="25" customFormat="1" spans="7:7">
      <c r="G37" s="26"/>
    </row>
    <row r="38" s="25" customFormat="1" spans="7:7">
      <c r="G38" s="26"/>
    </row>
    <row r="39" s="25" customFormat="1" spans="7:7">
      <c r="G39" s="26"/>
    </row>
    <row r="40" s="25" customFormat="1" spans="7:7">
      <c r="G40" s="26"/>
    </row>
    <row r="41" s="25" customFormat="1" spans="7:7">
      <c r="G41" s="26"/>
    </row>
    <row r="42" s="25" customFormat="1" spans="7:7">
      <c r="G42" s="26"/>
    </row>
    <row r="43" s="25" customFormat="1" spans="7:7">
      <c r="G43" s="26"/>
    </row>
    <row r="44" s="25" customFormat="1" spans="7:7">
      <c r="G44" s="26"/>
    </row>
    <row r="45" s="25" customFormat="1" spans="7:7">
      <c r="G45" s="26"/>
    </row>
    <row r="46" s="25" customFormat="1" spans="7:7">
      <c r="G46" s="26"/>
    </row>
    <row r="47" s="25" customFormat="1" spans="7:7">
      <c r="G47" s="26"/>
    </row>
    <row r="48" s="25" customFormat="1" spans="7:7">
      <c r="G48" s="26"/>
    </row>
    <row r="49" s="25" customFormat="1" spans="7:7">
      <c r="G49" s="26"/>
    </row>
    <row r="50" s="25" customFormat="1" spans="7:7">
      <c r="G50" s="26"/>
    </row>
    <row r="51" s="25" customFormat="1" spans="7:7">
      <c r="G51" s="26"/>
    </row>
    <row r="52" s="25" customFormat="1" spans="7:7">
      <c r="G52" s="26"/>
    </row>
    <row r="53" s="25" customFormat="1" spans="7:7">
      <c r="G53" s="26"/>
    </row>
    <row r="54" s="25" customFormat="1" spans="7:7">
      <c r="G54" s="26"/>
    </row>
    <row r="55" s="25" customFormat="1" spans="7:7">
      <c r="G55" s="26"/>
    </row>
    <row r="56" s="25" customFormat="1" spans="7:7">
      <c r="G56" s="26"/>
    </row>
    <row r="57" s="25" customFormat="1" spans="7:7">
      <c r="G57" s="26"/>
    </row>
    <row r="58" s="25" customFormat="1" spans="7:7">
      <c r="G58" s="26"/>
    </row>
    <row r="59" s="25" customFormat="1" spans="7:7">
      <c r="G59" s="26"/>
    </row>
    <row r="60" s="25" customFormat="1" spans="7:7">
      <c r="G60" s="26"/>
    </row>
    <row r="61" s="25" customFormat="1" spans="7:7">
      <c r="G61" s="26"/>
    </row>
    <row r="62" s="25" customFormat="1" spans="7:7">
      <c r="G62" s="26"/>
    </row>
    <row r="63" s="25" customFormat="1" spans="7:7">
      <c r="G63" s="26"/>
    </row>
    <row r="64" s="25" customFormat="1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</sheetData>
  <protectedRanges>
    <protectedRange sqref="C4:F5" name="Range4" securityDescriptor=""/>
    <protectedRange sqref="B15:H15 A9:H14 A16:H23" name="Range2_1" securityDescriptor=""/>
    <protectedRange sqref="A15" name="Range2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3"/>
  <sheetViews>
    <sheetView workbookViewId="0">
      <selection activeCell="I34" sqref="I34"/>
    </sheetView>
  </sheetViews>
  <sheetFormatPr defaultColWidth="9" defaultRowHeight="14.25"/>
  <cols>
    <col min="1" max="1" width="10.4285714285714" style="25" customWidth="1"/>
    <col min="2" max="2" width="51" style="25" customWidth="1"/>
    <col min="3" max="3" width="26.2857142857143" style="25" customWidth="1"/>
    <col min="4" max="4" width="7.28571428571429" style="25" customWidth="1"/>
    <col min="5" max="5" width="14.2857142857143" style="25" customWidth="1"/>
    <col min="6" max="6" width="23.1428571428571" style="25" customWidth="1"/>
    <col min="7" max="7" width="15" style="26" customWidth="1"/>
    <col min="8" max="8" width="13.4285714285714" style="25" customWidth="1"/>
    <col min="9" max="12" width="9.14285714285714" style="25"/>
    <col min="13" max="13" width="16.1428571428571" style="25" customWidth="1"/>
    <col min="14" max="16384" width="9.14285714285714" style="25"/>
  </cols>
  <sheetData>
    <row r="1" s="25" customFormat="1" spans="7:7">
      <c r="G1" s="26"/>
    </row>
    <row r="2" s="25" customFormat="1" spans="2:2">
      <c r="B2" s="27" t="s">
        <v>989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13">
      <c r="A9" s="38" t="s">
        <v>60</v>
      </c>
      <c r="B9" s="38" t="s">
        <v>990</v>
      </c>
      <c r="C9" s="39">
        <v>43258</v>
      </c>
      <c r="D9" s="38">
        <v>2</v>
      </c>
      <c r="E9" s="38">
        <v>1</v>
      </c>
      <c r="F9" s="40">
        <v>19400</v>
      </c>
      <c r="G9" s="41">
        <f t="shared" ref="G9:G28" si="0">+F9</f>
        <v>19400</v>
      </c>
      <c r="H9" s="216" t="s">
        <v>991</v>
      </c>
      <c r="M9" s="42"/>
    </row>
    <row r="10" s="25" customFormat="1" spans="1:13">
      <c r="A10" s="38" t="s">
        <v>37</v>
      </c>
      <c r="B10" s="38" t="s">
        <v>986</v>
      </c>
      <c r="C10" s="39">
        <v>43258</v>
      </c>
      <c r="D10" s="38">
        <v>2</v>
      </c>
      <c r="E10" s="38">
        <v>1</v>
      </c>
      <c r="F10" s="40">
        <v>12600</v>
      </c>
      <c r="G10" s="41">
        <f t="shared" si="0"/>
        <v>12600</v>
      </c>
      <c r="H10" s="216" t="s">
        <v>992</v>
      </c>
      <c r="M10" s="42"/>
    </row>
    <row r="11" s="25" customFormat="1" spans="1:13">
      <c r="A11" s="38" t="s">
        <v>286</v>
      </c>
      <c r="B11" s="38" t="s">
        <v>993</v>
      </c>
      <c r="C11" s="39">
        <v>43258</v>
      </c>
      <c r="D11" s="38">
        <v>3</v>
      </c>
      <c r="E11" s="38">
        <v>1</v>
      </c>
      <c r="F11" s="40">
        <v>40500</v>
      </c>
      <c r="G11" s="41">
        <f t="shared" si="0"/>
        <v>40500</v>
      </c>
      <c r="H11" s="216" t="s">
        <v>994</v>
      </c>
      <c r="M11" s="42"/>
    </row>
    <row r="12" s="25" customFormat="1" spans="1:13">
      <c r="A12" s="38" t="s">
        <v>37</v>
      </c>
      <c r="B12" s="38" t="s">
        <v>995</v>
      </c>
      <c r="C12" s="39">
        <v>43259</v>
      </c>
      <c r="D12" s="38">
        <v>2</v>
      </c>
      <c r="E12" s="38">
        <v>1</v>
      </c>
      <c r="F12" s="40">
        <v>12600</v>
      </c>
      <c r="G12" s="41">
        <f t="shared" si="0"/>
        <v>12600</v>
      </c>
      <c r="H12" s="216" t="s">
        <v>996</v>
      </c>
      <c r="M12" s="42"/>
    </row>
    <row r="13" s="25" customFormat="1" spans="1:13">
      <c r="A13" s="38" t="s">
        <v>33</v>
      </c>
      <c r="B13" s="38" t="s">
        <v>997</v>
      </c>
      <c r="C13" s="39">
        <v>43264</v>
      </c>
      <c r="D13" s="38">
        <v>2</v>
      </c>
      <c r="E13" s="38">
        <v>2</v>
      </c>
      <c r="F13" s="40">
        <v>22320</v>
      </c>
      <c r="G13" s="41">
        <f t="shared" si="0"/>
        <v>22320</v>
      </c>
      <c r="H13" s="216" t="s">
        <v>998</v>
      </c>
      <c r="M13" s="42"/>
    </row>
    <row r="14" s="25" customFormat="1" spans="1:13">
      <c r="A14" s="38" t="s">
        <v>37</v>
      </c>
      <c r="B14" s="38" t="s">
        <v>999</v>
      </c>
      <c r="C14" s="39">
        <v>43264</v>
      </c>
      <c r="D14" s="38">
        <v>3</v>
      </c>
      <c r="E14" s="38">
        <v>1</v>
      </c>
      <c r="F14" s="40">
        <v>18900</v>
      </c>
      <c r="G14" s="41">
        <f t="shared" si="0"/>
        <v>18900</v>
      </c>
      <c r="H14" s="216" t="s">
        <v>1000</v>
      </c>
      <c r="M14" s="42"/>
    </row>
    <row r="15" s="25" customFormat="1" spans="1:13">
      <c r="A15" s="38" t="s">
        <v>49</v>
      </c>
      <c r="B15" s="38" t="s">
        <v>1001</v>
      </c>
      <c r="C15" s="39">
        <v>43266</v>
      </c>
      <c r="D15" s="38">
        <v>3</v>
      </c>
      <c r="E15" s="38">
        <v>1</v>
      </c>
      <c r="F15" s="40">
        <v>16740</v>
      </c>
      <c r="G15" s="41">
        <f t="shared" si="0"/>
        <v>16740</v>
      </c>
      <c r="H15" s="216" t="s">
        <v>1002</v>
      </c>
      <c r="M15" s="42"/>
    </row>
    <row r="16" s="25" customFormat="1" spans="1:13">
      <c r="A16" s="38" t="s">
        <v>37</v>
      </c>
      <c r="B16" s="38" t="s">
        <v>1003</v>
      </c>
      <c r="C16" s="39">
        <v>43267</v>
      </c>
      <c r="D16" s="38">
        <v>2</v>
      </c>
      <c r="E16" s="38">
        <v>1</v>
      </c>
      <c r="F16" s="40">
        <v>12600</v>
      </c>
      <c r="G16" s="41">
        <f t="shared" si="0"/>
        <v>12600</v>
      </c>
      <c r="H16" s="216" t="s">
        <v>1004</v>
      </c>
      <c r="M16" s="42"/>
    </row>
    <row r="17" s="25" customFormat="1" spans="1:13">
      <c r="A17" s="38" t="s">
        <v>37</v>
      </c>
      <c r="B17" s="38" t="s">
        <v>1005</v>
      </c>
      <c r="C17" s="39">
        <v>43267</v>
      </c>
      <c r="D17" s="38">
        <v>2</v>
      </c>
      <c r="E17" s="38">
        <v>1</v>
      </c>
      <c r="F17" s="40">
        <v>12600</v>
      </c>
      <c r="G17" s="41">
        <f t="shared" si="0"/>
        <v>12600</v>
      </c>
      <c r="H17" s="216" t="s">
        <v>1006</v>
      </c>
      <c r="M17" s="42"/>
    </row>
    <row r="18" s="25" customFormat="1" spans="1:13">
      <c r="A18" s="38" t="s">
        <v>238</v>
      </c>
      <c r="B18" s="38" t="s">
        <v>1007</v>
      </c>
      <c r="C18" s="39">
        <v>43267</v>
      </c>
      <c r="D18" s="38">
        <v>6</v>
      </c>
      <c r="E18" s="38">
        <v>1</v>
      </c>
      <c r="F18" s="40">
        <v>78000</v>
      </c>
      <c r="G18" s="41">
        <f t="shared" si="0"/>
        <v>78000</v>
      </c>
      <c r="H18" s="216" t="s">
        <v>1008</v>
      </c>
      <c r="M18" s="42"/>
    </row>
    <row r="19" s="25" customFormat="1" spans="1:13">
      <c r="A19" s="38" t="s">
        <v>37</v>
      </c>
      <c r="B19" s="38" t="s">
        <v>1009</v>
      </c>
      <c r="C19" s="39">
        <v>43269</v>
      </c>
      <c r="D19" s="38">
        <v>2</v>
      </c>
      <c r="E19" s="38">
        <v>1</v>
      </c>
      <c r="F19" s="40">
        <v>12600</v>
      </c>
      <c r="G19" s="41">
        <f t="shared" si="0"/>
        <v>12600</v>
      </c>
      <c r="H19" s="216" t="s">
        <v>1010</v>
      </c>
      <c r="M19" s="42"/>
    </row>
    <row r="20" s="25" customFormat="1" spans="1:13">
      <c r="A20" s="38" t="s">
        <v>37</v>
      </c>
      <c r="B20" s="38" t="s">
        <v>1011</v>
      </c>
      <c r="C20" s="39">
        <v>43269</v>
      </c>
      <c r="D20" s="38">
        <v>2</v>
      </c>
      <c r="E20" s="38">
        <v>1</v>
      </c>
      <c r="F20" s="40">
        <v>12600</v>
      </c>
      <c r="G20" s="41">
        <f t="shared" si="0"/>
        <v>12600</v>
      </c>
      <c r="H20" s="216" t="s">
        <v>1012</v>
      </c>
      <c r="M20" s="42"/>
    </row>
    <row r="21" s="25" customFormat="1" spans="1:13">
      <c r="A21" s="38" t="s">
        <v>49</v>
      </c>
      <c r="B21" s="38" t="s">
        <v>1013</v>
      </c>
      <c r="C21" s="39">
        <v>43270</v>
      </c>
      <c r="D21" s="38">
        <v>1</v>
      </c>
      <c r="E21" s="38">
        <v>1</v>
      </c>
      <c r="F21" s="40">
        <v>5580</v>
      </c>
      <c r="G21" s="41">
        <f t="shared" si="0"/>
        <v>5580</v>
      </c>
      <c r="H21" s="216" t="s">
        <v>1014</v>
      </c>
      <c r="M21" s="42"/>
    </row>
    <row r="22" s="25" customFormat="1" spans="1:13">
      <c r="A22" s="38" t="s">
        <v>37</v>
      </c>
      <c r="B22" s="38" t="s">
        <v>1015</v>
      </c>
      <c r="C22" s="39">
        <v>43270</v>
      </c>
      <c r="D22" s="38">
        <v>1</v>
      </c>
      <c r="E22" s="38">
        <v>1</v>
      </c>
      <c r="F22" s="40">
        <v>6300</v>
      </c>
      <c r="G22" s="41">
        <f t="shared" si="0"/>
        <v>6300</v>
      </c>
      <c r="H22" s="216" t="s">
        <v>1016</v>
      </c>
      <c r="M22" s="42"/>
    </row>
    <row r="23" s="25" customFormat="1" spans="1:13">
      <c r="A23" s="38" t="s">
        <v>49</v>
      </c>
      <c r="B23" s="38" t="s">
        <v>1017</v>
      </c>
      <c r="C23" s="39">
        <v>43272</v>
      </c>
      <c r="D23" s="38">
        <v>3</v>
      </c>
      <c r="E23" s="38">
        <v>1</v>
      </c>
      <c r="F23" s="40">
        <v>16740</v>
      </c>
      <c r="G23" s="41">
        <f t="shared" si="0"/>
        <v>16740</v>
      </c>
      <c r="H23" s="216" t="s">
        <v>1018</v>
      </c>
      <c r="M23" s="42"/>
    </row>
    <row r="24" s="25" customFormat="1" spans="1:13">
      <c r="A24" s="38" t="s">
        <v>49</v>
      </c>
      <c r="B24" s="38" t="s">
        <v>1019</v>
      </c>
      <c r="C24" s="39">
        <v>43275</v>
      </c>
      <c r="D24" s="38">
        <v>1</v>
      </c>
      <c r="E24" s="38">
        <v>1</v>
      </c>
      <c r="F24" s="40">
        <v>5580</v>
      </c>
      <c r="G24" s="41">
        <f t="shared" si="0"/>
        <v>5580</v>
      </c>
      <c r="H24" s="216" t="s">
        <v>1020</v>
      </c>
      <c r="M24" s="42"/>
    </row>
    <row r="25" s="25" customFormat="1" spans="1:13">
      <c r="A25" s="38" t="s">
        <v>238</v>
      </c>
      <c r="B25" s="38" t="s">
        <v>465</v>
      </c>
      <c r="C25" s="39">
        <v>43275</v>
      </c>
      <c r="D25" s="38">
        <v>2</v>
      </c>
      <c r="E25" s="38">
        <v>1</v>
      </c>
      <c r="F25" s="40">
        <v>20000</v>
      </c>
      <c r="G25" s="41">
        <f t="shared" si="0"/>
        <v>20000</v>
      </c>
      <c r="H25" s="216" t="s">
        <v>1021</v>
      </c>
      <c r="M25" s="42"/>
    </row>
    <row r="26" s="25" customFormat="1" spans="1:13">
      <c r="A26" s="38" t="s">
        <v>37</v>
      </c>
      <c r="B26" s="38" t="s">
        <v>1022</v>
      </c>
      <c r="C26" s="39">
        <v>43278</v>
      </c>
      <c r="D26" s="38">
        <v>2</v>
      </c>
      <c r="E26" s="38">
        <v>1</v>
      </c>
      <c r="F26" s="40">
        <v>12600</v>
      </c>
      <c r="G26" s="41">
        <f t="shared" si="0"/>
        <v>12600</v>
      </c>
      <c r="H26" s="216" t="s">
        <v>1023</v>
      </c>
      <c r="M26" s="42"/>
    </row>
    <row r="27" s="25" customFormat="1" spans="1:13">
      <c r="A27" s="38" t="s">
        <v>37</v>
      </c>
      <c r="B27" s="38" t="s">
        <v>1024</v>
      </c>
      <c r="C27" s="39">
        <v>43281</v>
      </c>
      <c r="D27" s="38">
        <v>1</v>
      </c>
      <c r="E27" s="38">
        <v>2</v>
      </c>
      <c r="F27" s="40">
        <v>12600</v>
      </c>
      <c r="G27" s="41">
        <f t="shared" si="0"/>
        <v>12600</v>
      </c>
      <c r="H27" s="216" t="s">
        <v>1025</v>
      </c>
      <c r="M27" s="42"/>
    </row>
    <row r="28" s="25" customFormat="1" spans="1:13">
      <c r="A28" s="38" t="s">
        <v>238</v>
      </c>
      <c r="B28" s="38" t="s">
        <v>1026</v>
      </c>
      <c r="C28" s="39">
        <v>43283</v>
      </c>
      <c r="D28" s="38">
        <v>1</v>
      </c>
      <c r="E28" s="38">
        <v>1</v>
      </c>
      <c r="F28" s="40">
        <v>12000</v>
      </c>
      <c r="G28" s="41">
        <f t="shared" si="0"/>
        <v>12000</v>
      </c>
      <c r="H28" s="216" t="s">
        <v>1027</v>
      </c>
      <c r="M28" s="42"/>
    </row>
    <row r="29" s="25" customFormat="1" spans="1:8">
      <c r="A29" s="38"/>
      <c r="B29" s="38"/>
      <c r="C29" s="39"/>
      <c r="D29" s="38"/>
      <c r="E29" s="38"/>
      <c r="F29" s="40"/>
      <c r="G29" s="41"/>
      <c r="H29" s="42"/>
    </row>
    <row r="30" s="25" customFormat="1" ht="15" spans="1:9">
      <c r="A30" s="38"/>
      <c r="B30" s="43" t="s">
        <v>87</v>
      </c>
      <c r="C30" s="44"/>
      <c r="D30" s="43"/>
      <c r="E30" s="43"/>
      <c r="F30" s="45"/>
      <c r="G30" s="46">
        <f>SUM(G9:G29)</f>
        <v>362860</v>
      </c>
      <c r="H30" s="42"/>
      <c r="I30" s="48" t="s">
        <v>1028</v>
      </c>
    </row>
    <row r="31" s="25" customFormat="1" ht="15" spans="6:7">
      <c r="F31" s="47" t="s">
        <v>1029</v>
      </c>
      <c r="G31" s="26">
        <v>140567</v>
      </c>
    </row>
    <row r="32" s="25" customFormat="1" spans="6:7">
      <c r="F32" s="47" t="s">
        <v>1030</v>
      </c>
      <c r="G32" s="26">
        <f>G30-G31</f>
        <v>222293</v>
      </c>
    </row>
    <row r="33" s="25" customFormat="1" spans="7:7">
      <c r="G33" s="26"/>
    </row>
    <row r="34" s="25" customFormat="1" spans="7:7">
      <c r="G34" s="26"/>
    </row>
    <row r="35" s="25" customFormat="1" spans="7:7">
      <c r="G35" s="26"/>
    </row>
    <row r="36" s="25" customFormat="1" spans="7:7">
      <c r="G36" s="26"/>
    </row>
    <row r="37" s="25" customFormat="1" spans="7:7">
      <c r="G37" s="26"/>
    </row>
    <row r="38" s="25" customFormat="1" spans="7:7">
      <c r="G38" s="26"/>
    </row>
    <row r="39" s="25" customFormat="1" spans="7:7">
      <c r="G39" s="26"/>
    </row>
    <row r="40" s="25" customFormat="1" spans="7:7">
      <c r="G40" s="26"/>
    </row>
    <row r="41" s="25" customFormat="1" spans="7:7">
      <c r="G41" s="26"/>
    </row>
    <row r="42" s="25" customFormat="1" spans="7:7">
      <c r="G42" s="26"/>
    </row>
    <row r="43" s="25" customFormat="1" spans="7:7">
      <c r="G43" s="26"/>
    </row>
    <row r="44" s="25" customFormat="1" spans="7:7">
      <c r="G44" s="26"/>
    </row>
    <row r="45" s="25" customFormat="1" spans="7:7">
      <c r="G45" s="26"/>
    </row>
    <row r="46" s="25" customFormat="1" spans="7:7">
      <c r="G46" s="26"/>
    </row>
    <row r="47" s="25" customFormat="1" spans="7:7">
      <c r="G47" s="26"/>
    </row>
    <row r="48" s="25" customFormat="1" spans="7:7">
      <c r="G48" s="26"/>
    </row>
    <row r="49" s="25" customFormat="1" spans="7:7">
      <c r="G49" s="26"/>
    </row>
    <row r="50" s="25" customFormat="1" spans="7:7">
      <c r="G50" s="26"/>
    </row>
    <row r="51" s="25" customFormat="1" spans="7:7">
      <c r="G51" s="26"/>
    </row>
    <row r="52" s="25" customFormat="1" spans="7:7">
      <c r="G52" s="26"/>
    </row>
    <row r="53" s="25" customFormat="1" spans="7:7">
      <c r="G53" s="26"/>
    </row>
    <row r="54" s="25" customFormat="1" spans="7:7">
      <c r="G54" s="26"/>
    </row>
    <row r="55" s="25" customFormat="1" spans="7:7">
      <c r="G55" s="26"/>
    </row>
    <row r="56" s="25" customFormat="1" spans="7:7">
      <c r="G56" s="26"/>
    </row>
    <row r="57" s="25" customFormat="1" spans="7:7">
      <c r="G57" s="26"/>
    </row>
    <row r="58" s="25" customFormat="1" spans="7:7">
      <c r="G58" s="26"/>
    </row>
    <row r="59" s="25" customFormat="1" spans="7:7">
      <c r="G59" s="26"/>
    </row>
    <row r="60" s="25" customFormat="1" spans="7:7">
      <c r="G60" s="26"/>
    </row>
    <row r="61" s="25" customFormat="1" spans="7:7">
      <c r="G61" s="26"/>
    </row>
    <row r="62" s="25" customFormat="1" spans="7:7">
      <c r="G62" s="26"/>
    </row>
    <row r="63" s="25" customFormat="1" spans="7:7">
      <c r="G63" s="26"/>
    </row>
    <row r="64" s="25" customFormat="1" spans="7:7">
      <c r="G64" s="26"/>
    </row>
    <row r="65" s="25" customFormat="1" spans="7:7">
      <c r="G65" s="26"/>
    </row>
    <row r="66" s="25" customFormat="1" spans="7:7">
      <c r="G66" s="26"/>
    </row>
    <row r="67" s="25" customFormat="1" spans="7:7">
      <c r="G67" s="26"/>
    </row>
    <row r="68" s="25" customFormat="1" spans="7:7">
      <c r="G68" s="26"/>
    </row>
    <row r="69" s="25" customFormat="1" spans="7:7">
      <c r="G69" s="26"/>
    </row>
    <row r="70" s="25" customFormat="1" spans="7:7">
      <c r="G70" s="26"/>
    </row>
    <row r="71" s="25" customFormat="1" spans="7:7">
      <c r="G71" s="26"/>
    </row>
    <row r="72" s="25" customFormat="1" spans="7:7">
      <c r="G72" s="26"/>
    </row>
    <row r="73" s="25" customFormat="1" spans="7:7">
      <c r="G73" s="26"/>
    </row>
    <row r="74" s="25" customFormat="1" spans="7:7">
      <c r="G74" s="26"/>
    </row>
    <row r="75" s="25" customFormat="1" spans="7:7">
      <c r="G75" s="26"/>
    </row>
    <row r="76" s="25" customFormat="1" spans="7:7">
      <c r="G76" s="26"/>
    </row>
    <row r="77" s="25" customFormat="1" spans="7:7">
      <c r="G77" s="26"/>
    </row>
    <row r="78" s="25" customFormat="1" spans="7:7">
      <c r="G78" s="26"/>
    </row>
    <row r="79" s="25" customFormat="1" spans="7:7">
      <c r="G79" s="26"/>
    </row>
    <row r="80" s="25" customFormat="1" spans="7:7">
      <c r="G80" s="26"/>
    </row>
    <row r="81" s="25" customFormat="1" spans="7:7">
      <c r="G81" s="26"/>
    </row>
    <row r="82" s="25" customFormat="1" spans="7:7">
      <c r="G82" s="26"/>
    </row>
    <row r="83" s="25" customFormat="1" spans="7:7">
      <c r="G83" s="26"/>
    </row>
    <row r="84" s="25" customFormat="1" spans="7:7">
      <c r="G84" s="26"/>
    </row>
    <row r="85" s="25" customFormat="1" spans="7:7">
      <c r="G85" s="26"/>
    </row>
    <row r="86" s="25" customFormat="1" spans="7:7">
      <c r="G86" s="26"/>
    </row>
    <row r="87" s="25" customFormat="1" spans="7:7">
      <c r="G87" s="26"/>
    </row>
    <row r="88" s="25" customFormat="1" spans="7:7">
      <c r="G88" s="26"/>
    </row>
    <row r="89" s="25" customFormat="1" spans="7:7">
      <c r="G89" s="26"/>
    </row>
    <row r="90" s="25" customFormat="1" spans="7:7">
      <c r="G90" s="26"/>
    </row>
    <row r="91" s="25" customFormat="1" spans="7:7">
      <c r="G91" s="26"/>
    </row>
    <row r="92" s="25" customFormat="1" spans="7:7">
      <c r="G92" s="26"/>
    </row>
    <row r="93" s="25" customFormat="1" spans="7:7">
      <c r="G93" s="26"/>
    </row>
    <row r="94" s="25" customFormat="1" spans="7:7">
      <c r="G94" s="26"/>
    </row>
    <row r="95" s="25" customFormat="1" spans="7:7">
      <c r="G95" s="26"/>
    </row>
    <row r="96" s="25" customFormat="1" spans="7:7">
      <c r="G96" s="26"/>
    </row>
    <row r="97" s="25" customFormat="1" spans="7:7">
      <c r="G97" s="26"/>
    </row>
    <row r="98" s="25" customFormat="1" spans="7:7">
      <c r="G98" s="26"/>
    </row>
    <row r="99" s="25" customFormat="1" spans="7:7">
      <c r="G99" s="26"/>
    </row>
    <row r="100" s="25" customFormat="1" spans="7:7">
      <c r="G100" s="26"/>
    </row>
    <row r="101" s="25" customFormat="1" spans="7:7">
      <c r="G101" s="26"/>
    </row>
    <row r="102" s="25" customFormat="1" spans="7:7">
      <c r="G102" s="26"/>
    </row>
    <row r="103" s="25" customFormat="1" spans="7:7">
      <c r="G103" s="26"/>
    </row>
    <row r="104" s="25" customFormat="1" spans="7:7">
      <c r="G104" s="26"/>
    </row>
    <row r="105" s="25" customFormat="1" spans="7:7">
      <c r="G105" s="26"/>
    </row>
    <row r="106" s="25" customFormat="1" spans="7:7">
      <c r="G106" s="26"/>
    </row>
    <row r="107" s="25" customFormat="1" spans="7:7">
      <c r="G107" s="26"/>
    </row>
    <row r="108" s="25" customFormat="1" spans="7:7">
      <c r="G108" s="26"/>
    </row>
    <row r="109" s="25" customFormat="1" spans="7:7">
      <c r="G109" s="26"/>
    </row>
    <row r="110" s="25" customFormat="1" spans="7:7">
      <c r="G110" s="26"/>
    </row>
    <row r="111" s="25" customFormat="1" spans="7:7">
      <c r="G111" s="26"/>
    </row>
    <row r="112" s="25" customFormat="1" spans="7:7">
      <c r="G112" s="26"/>
    </row>
    <row r="113" s="25" customFormat="1" spans="7:7">
      <c r="G113" s="26"/>
    </row>
    <row r="114" s="25" customFormat="1" spans="7:7">
      <c r="G114" s="26"/>
    </row>
    <row r="115" s="25" customFormat="1" spans="7:7">
      <c r="G115" s="26"/>
    </row>
    <row r="116" s="25" customFormat="1" spans="7:7">
      <c r="G116" s="26"/>
    </row>
    <row r="117" s="25" customFormat="1" spans="7:7">
      <c r="G117" s="26"/>
    </row>
    <row r="118" s="25" customFormat="1" spans="7:7">
      <c r="G118" s="26"/>
    </row>
    <row r="119" s="25" customFormat="1" spans="7:7">
      <c r="G119" s="26"/>
    </row>
    <row r="120" s="25" customFormat="1" spans="7:7">
      <c r="G120" s="26"/>
    </row>
    <row r="121" s="25" customFormat="1" spans="7:7">
      <c r="G121" s="26"/>
    </row>
    <row r="122" s="25" customFormat="1" spans="7:7">
      <c r="G122" s="26"/>
    </row>
    <row r="123" s="25" customFormat="1" spans="7:7">
      <c r="G123" s="26"/>
    </row>
    <row r="124" s="25" customFormat="1" spans="7:7">
      <c r="G124" s="26"/>
    </row>
    <row r="125" s="25" customFormat="1" spans="7:7">
      <c r="G125" s="26"/>
    </row>
    <row r="126" s="25" customFormat="1" spans="7:7">
      <c r="G126" s="26"/>
    </row>
    <row r="127" s="25" customFormat="1" spans="7:7">
      <c r="G127" s="26"/>
    </row>
    <row r="128" s="25" customFormat="1" spans="7:7">
      <c r="G128" s="26"/>
    </row>
    <row r="129" s="25" customFormat="1" spans="7:7">
      <c r="G129" s="26"/>
    </row>
    <row r="130" s="25" customFormat="1" spans="7:7">
      <c r="G130" s="26"/>
    </row>
    <row r="131" s="25" customFormat="1" spans="7:7">
      <c r="G131" s="26"/>
    </row>
    <row r="132" s="25" customFormat="1" spans="7:7">
      <c r="G132" s="26"/>
    </row>
    <row r="133" s="25" customFormat="1" spans="7:7">
      <c r="G133" s="26"/>
    </row>
    <row r="134" s="25" customFormat="1" spans="7:7">
      <c r="G134" s="26"/>
    </row>
    <row r="135" s="25" customFormat="1" spans="7:7">
      <c r="G135" s="26"/>
    </row>
    <row r="136" s="25" customFormat="1" spans="7:7">
      <c r="G136" s="26"/>
    </row>
    <row r="137" s="25" customFormat="1" spans="7:7">
      <c r="G137" s="26"/>
    </row>
    <row r="138" s="25" customFormat="1" spans="7:7">
      <c r="G138" s="26"/>
    </row>
    <row r="139" s="25" customFormat="1" spans="7:7">
      <c r="G139" s="26"/>
    </row>
    <row r="140" s="25" customFormat="1" spans="7:7">
      <c r="G140" s="26"/>
    </row>
    <row r="141" s="25" customFormat="1" spans="7:7">
      <c r="G141" s="26"/>
    </row>
    <row r="142" s="25" customFormat="1" spans="7:7">
      <c r="G142" s="26"/>
    </row>
    <row r="143" s="25" customFormat="1" spans="7:7">
      <c r="G143" s="26"/>
    </row>
    <row r="144" s="25" customFormat="1" spans="7:7">
      <c r="G144" s="26"/>
    </row>
    <row r="145" s="25" customFormat="1" spans="7:7">
      <c r="G145" s="26"/>
    </row>
    <row r="146" s="25" customFormat="1" spans="7:7">
      <c r="G146" s="26"/>
    </row>
    <row r="147" s="25" customFormat="1" spans="7:7">
      <c r="G147" s="26"/>
    </row>
    <row r="148" s="25" customFormat="1" spans="7:7">
      <c r="G148" s="26"/>
    </row>
    <row r="149" s="25" customFormat="1" spans="7:7">
      <c r="G149" s="26"/>
    </row>
    <row r="150" s="25" customFormat="1" spans="7:7">
      <c r="G150" s="26"/>
    </row>
    <row r="151" s="25" customFormat="1" spans="7:7">
      <c r="G151" s="26"/>
    </row>
    <row r="152" s="25" customFormat="1" spans="7:7">
      <c r="G152" s="26"/>
    </row>
    <row r="153" s="25" customFormat="1" spans="7:7">
      <c r="G153" s="26"/>
    </row>
    <row r="154" s="25" customFormat="1" spans="7:7">
      <c r="G154" s="26"/>
    </row>
    <row r="155" s="25" customFormat="1" spans="7:7">
      <c r="G155" s="26"/>
    </row>
    <row r="156" s="25" customFormat="1" spans="7:7">
      <c r="G156" s="26"/>
    </row>
    <row r="157" s="25" customFormat="1" spans="7:7">
      <c r="G157" s="26"/>
    </row>
    <row r="158" s="25" customFormat="1" spans="7:7">
      <c r="G158" s="26"/>
    </row>
    <row r="159" s="25" customFormat="1" spans="7:7">
      <c r="G159" s="26"/>
    </row>
    <row r="160" s="25" customFormat="1" spans="7:7">
      <c r="G160" s="26"/>
    </row>
    <row r="161" s="25" customFormat="1" spans="7:7">
      <c r="G161" s="26"/>
    </row>
    <row r="162" s="25" customFormat="1" spans="7:7">
      <c r="G162" s="26"/>
    </row>
    <row r="163" s="25" customFormat="1" spans="7:7">
      <c r="G163" s="26"/>
    </row>
    <row r="164" s="25" customFormat="1" spans="7:7">
      <c r="G164" s="26"/>
    </row>
    <row r="165" s="25" customFormat="1" spans="7:7">
      <c r="G165" s="26"/>
    </row>
    <row r="166" s="25" customFormat="1" spans="7:7">
      <c r="G166" s="26"/>
    </row>
    <row r="167" s="25" customFormat="1" spans="7:7">
      <c r="G167" s="26"/>
    </row>
    <row r="168" s="25" customFormat="1" spans="7:7">
      <c r="G168" s="26"/>
    </row>
    <row r="169" s="25" customFormat="1" spans="7:7">
      <c r="G169" s="26"/>
    </row>
    <row r="170" s="25" customFormat="1" spans="7:7">
      <c r="G170" s="26"/>
    </row>
    <row r="171" s="25" customFormat="1" spans="7:7">
      <c r="G171" s="26"/>
    </row>
    <row r="172" s="25" customFormat="1" spans="7:7">
      <c r="G172" s="26"/>
    </row>
    <row r="173" s="25" customFormat="1" spans="7:7">
      <c r="G173" s="26"/>
    </row>
    <row r="174" s="25" customFormat="1" spans="7:7">
      <c r="G174" s="26"/>
    </row>
    <row r="175" s="25" customFormat="1" spans="7:7">
      <c r="G175" s="26"/>
    </row>
    <row r="176" s="25" customFormat="1" spans="7:7">
      <c r="G176" s="26"/>
    </row>
    <row r="177" s="25" customFormat="1" spans="7:7">
      <c r="G177" s="26"/>
    </row>
    <row r="178" s="25" customFormat="1" spans="7:7">
      <c r="G178" s="26"/>
    </row>
    <row r="179" s="25" customFormat="1" spans="7:7">
      <c r="G179" s="26"/>
    </row>
    <row r="180" s="25" customFormat="1" spans="7:7">
      <c r="G180" s="26"/>
    </row>
    <row r="181" s="25" customFormat="1" spans="7:7">
      <c r="G181" s="26"/>
    </row>
    <row r="182" s="25" customFormat="1" spans="7:7">
      <c r="G182" s="26"/>
    </row>
    <row r="183" s="25" customFormat="1" spans="7:7">
      <c r="G183" s="26"/>
    </row>
    <row r="184" s="25" customFormat="1" spans="7:7">
      <c r="G184" s="26"/>
    </row>
    <row r="185" s="25" customFormat="1" spans="7:7">
      <c r="G185" s="26"/>
    </row>
    <row r="186" s="25" customFormat="1" spans="7:7">
      <c r="G186" s="26"/>
    </row>
    <row r="187" s="25" customFormat="1" spans="7:7">
      <c r="G187" s="26"/>
    </row>
    <row r="188" s="25" customFormat="1" spans="7:7">
      <c r="G188" s="26"/>
    </row>
    <row r="189" s="25" customFormat="1" spans="7:7">
      <c r="G189" s="26"/>
    </row>
    <row r="190" s="25" customFormat="1" spans="7:7">
      <c r="G190" s="26"/>
    </row>
    <row r="191" s="25" customFormat="1" spans="7:7">
      <c r="G191" s="26"/>
    </row>
    <row r="192" s="25" customFormat="1" spans="7:7">
      <c r="G192" s="26"/>
    </row>
    <row r="193" s="25" customFormat="1" spans="7:7">
      <c r="G193" s="26"/>
    </row>
    <row r="194" s="25" customFormat="1" spans="7:7">
      <c r="G194" s="26"/>
    </row>
    <row r="195" s="25" customFormat="1" spans="7:7">
      <c r="G195" s="26"/>
    </row>
    <row r="196" s="25" customFormat="1" spans="7:7">
      <c r="G196" s="26"/>
    </row>
    <row r="197" s="25" customFormat="1" spans="7:7">
      <c r="G197" s="26"/>
    </row>
    <row r="198" s="25" customFormat="1" spans="7:7">
      <c r="G198" s="26"/>
    </row>
    <row r="199" s="25" customFormat="1" spans="7:7">
      <c r="G199" s="26"/>
    </row>
    <row r="200" s="25" customFormat="1" spans="7:7">
      <c r="G200" s="26"/>
    </row>
    <row r="201" s="25" customFormat="1" spans="7:7">
      <c r="G201" s="26"/>
    </row>
    <row r="202" s="25" customFormat="1" spans="7:7">
      <c r="G202" s="26"/>
    </row>
    <row r="203" s="25" customFormat="1" spans="7:7">
      <c r="G203" s="26"/>
    </row>
    <row r="204" s="25" customFormat="1" spans="7:7">
      <c r="G204" s="26"/>
    </row>
    <row r="205" s="25" customFormat="1" spans="7:7">
      <c r="G205" s="26"/>
    </row>
    <row r="206" s="25" customFormat="1" spans="7:7">
      <c r="G206" s="26"/>
    </row>
    <row r="207" s="25" customFormat="1" spans="7:7">
      <c r="G207" s="26"/>
    </row>
    <row r="208" s="25" customFormat="1" spans="7:7">
      <c r="G208" s="26"/>
    </row>
    <row r="209" s="25" customFormat="1" spans="7:7">
      <c r="G209" s="26"/>
    </row>
    <row r="210" s="25" customFormat="1" spans="7:7">
      <c r="G210" s="26"/>
    </row>
    <row r="211" s="25" customFormat="1" spans="7:7">
      <c r="G211" s="26"/>
    </row>
    <row r="212" s="25" customFormat="1" spans="7:7">
      <c r="G212" s="26"/>
    </row>
    <row r="213" s="25" customFormat="1" spans="7:7">
      <c r="G213" s="26"/>
    </row>
    <row r="214" s="25" customFormat="1" spans="7:7">
      <c r="G214" s="26"/>
    </row>
    <row r="215" s="25" customFormat="1" spans="7:7">
      <c r="G215" s="26"/>
    </row>
    <row r="216" s="25" customFormat="1" spans="7:7">
      <c r="G216" s="26"/>
    </row>
    <row r="217" s="25" customFormat="1" spans="7:7">
      <c r="G217" s="26"/>
    </row>
    <row r="218" s="25" customFormat="1" spans="7:7">
      <c r="G218" s="26"/>
    </row>
    <row r="219" s="25" customFormat="1" spans="7:7">
      <c r="G219" s="26"/>
    </row>
    <row r="220" s="25" customFormat="1" spans="7:7">
      <c r="G220" s="26"/>
    </row>
    <row r="221" s="25" customFormat="1" spans="7:7">
      <c r="G221" s="26"/>
    </row>
    <row r="222" s="25" customFormat="1" spans="7:7">
      <c r="G222" s="26"/>
    </row>
    <row r="223" s="25" customFormat="1" spans="7:7">
      <c r="G223" s="26"/>
    </row>
    <row r="224" s="25" customFormat="1" spans="7:7">
      <c r="G224" s="26"/>
    </row>
    <row r="225" s="25" customFormat="1" spans="7:7">
      <c r="G225" s="26"/>
    </row>
    <row r="226" s="25" customFormat="1" spans="7:7">
      <c r="G226" s="26"/>
    </row>
    <row r="227" s="25" customFormat="1" spans="7:7">
      <c r="G227" s="26"/>
    </row>
    <row r="228" s="25" customFormat="1" spans="7:7">
      <c r="G228" s="26"/>
    </row>
    <row r="229" s="25" customFormat="1" spans="7:7">
      <c r="G229" s="26"/>
    </row>
    <row r="230" s="25" customFormat="1" spans="7:7">
      <c r="G230" s="26"/>
    </row>
    <row r="231" s="25" customFormat="1" spans="7:7">
      <c r="G231" s="26"/>
    </row>
    <row r="232" s="25" customFormat="1" spans="7:7">
      <c r="G232" s="26"/>
    </row>
    <row r="233" s="25" customFormat="1" spans="7:7">
      <c r="G233" s="26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</sheetData>
  <protectedRanges>
    <protectedRange sqref="C4:F5" name="Range4" securityDescriptor=""/>
    <protectedRange sqref="B15:H15 A9:H14 A16:H30 M9:M28" name="Range2_1" securityDescriptor=""/>
    <protectedRange sqref="A15" name="Range2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H37" sqref="H37"/>
    </sheetView>
  </sheetViews>
  <sheetFormatPr defaultColWidth="9" defaultRowHeight="12.75"/>
  <cols>
    <col min="1" max="1" width="9.42857142857143" style="1" customWidth="1"/>
    <col min="2" max="2" width="43.7142857142857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9" width="24.2857142857143" style="3" customWidth="1"/>
    <col min="10" max="16384" width="9.14285714285714" style="1"/>
  </cols>
  <sheetData>
    <row r="1" s="1" customFormat="1" spans="7:9">
      <c r="G1" s="2"/>
      <c r="H1" s="1"/>
      <c r="I1" s="3"/>
    </row>
    <row r="2" s="1" customFormat="1" spans="2:9">
      <c r="B2" s="4" t="s">
        <v>1031</v>
      </c>
      <c r="C2" s="1"/>
      <c r="D2" s="1"/>
      <c r="E2" s="1"/>
      <c r="F2" s="1"/>
      <c r="G2" s="1"/>
      <c r="H2" s="1"/>
      <c r="I2" s="3"/>
    </row>
    <row r="3" s="1" customFormat="1" spans="9:9">
      <c r="I3" s="3"/>
    </row>
    <row r="4" s="1" customFormat="1" spans="1:9">
      <c r="A4" s="5" t="s">
        <v>20</v>
      </c>
      <c r="B4" s="5"/>
      <c r="C4" s="6" t="s">
        <v>21</v>
      </c>
      <c r="D4" s="6"/>
      <c r="E4" s="6"/>
      <c r="F4" s="6"/>
      <c r="G4" s="1"/>
      <c r="H4" s="1"/>
      <c r="I4" s="3"/>
    </row>
    <row r="5" s="1" customFormat="1" spans="1:9">
      <c r="A5" s="7" t="s">
        <v>22</v>
      </c>
      <c r="B5" s="7"/>
      <c r="C5" s="8" t="s">
        <v>23</v>
      </c>
      <c r="D5" s="9"/>
      <c r="E5" s="9"/>
      <c r="F5" s="10"/>
      <c r="G5" s="1"/>
      <c r="H5" s="1"/>
      <c r="I5" s="3"/>
    </row>
    <row r="6" s="1" customFormat="1" spans="9:9">
      <c r="I6" s="3"/>
    </row>
    <row r="7" s="1" customFormat="1" spans="1:9">
      <c r="A7" s="11"/>
      <c r="B7" s="11"/>
      <c r="C7" s="11"/>
      <c r="D7" s="11"/>
      <c r="E7" s="11"/>
      <c r="F7" s="12" t="s">
        <v>24</v>
      </c>
      <c r="G7" s="12"/>
      <c r="I7" s="3"/>
    </row>
    <row r="8" s="1" customFormat="1" spans="1:9">
      <c r="A8" s="13" t="s">
        <v>25</v>
      </c>
      <c r="B8" s="13" t="s">
        <v>26</v>
      </c>
      <c r="C8" s="14" t="s">
        <v>27</v>
      </c>
      <c r="D8" s="13" t="s">
        <v>28</v>
      </c>
      <c r="E8" s="13" t="s">
        <v>29</v>
      </c>
      <c r="F8" s="13" t="s">
        <v>30</v>
      </c>
      <c r="G8" s="13" t="s">
        <v>31</v>
      </c>
      <c r="H8" s="13" t="s">
        <v>32</v>
      </c>
      <c r="I8" s="3"/>
    </row>
    <row r="9" s="1" customFormat="1" spans="1:9">
      <c r="A9" s="15" t="s">
        <v>238</v>
      </c>
      <c r="B9" s="15" t="s">
        <v>1032</v>
      </c>
      <c r="C9" s="16">
        <v>43283</v>
      </c>
      <c r="D9" s="15">
        <v>4</v>
      </c>
      <c r="E9" s="15">
        <v>1</v>
      </c>
      <c r="F9" s="17">
        <v>48000</v>
      </c>
      <c r="G9" s="18">
        <f t="shared" ref="G9:G31" si="0">+F9</f>
        <v>48000</v>
      </c>
      <c r="H9" s="217" t="s">
        <v>1033</v>
      </c>
      <c r="I9" s="3"/>
    </row>
    <row r="10" s="1" customFormat="1" spans="1:9">
      <c r="A10" s="15" t="s">
        <v>238</v>
      </c>
      <c r="B10" s="15" t="s">
        <v>1034</v>
      </c>
      <c r="C10" s="16">
        <v>43284</v>
      </c>
      <c r="D10" s="15">
        <v>1</v>
      </c>
      <c r="E10" s="15">
        <v>1</v>
      </c>
      <c r="F10" s="17">
        <v>12000</v>
      </c>
      <c r="G10" s="18">
        <f t="shared" si="0"/>
        <v>12000</v>
      </c>
      <c r="H10" s="217" t="s">
        <v>1035</v>
      </c>
      <c r="I10" s="3"/>
    </row>
    <row r="11" s="1" customFormat="1" spans="1:9">
      <c r="A11" s="15" t="s">
        <v>238</v>
      </c>
      <c r="B11" s="15" t="s">
        <v>1036</v>
      </c>
      <c r="C11" s="16">
        <v>43285</v>
      </c>
      <c r="D11" s="15">
        <v>2</v>
      </c>
      <c r="E11" s="15">
        <v>1</v>
      </c>
      <c r="F11" s="17">
        <v>28000</v>
      </c>
      <c r="G11" s="18">
        <f t="shared" si="0"/>
        <v>28000</v>
      </c>
      <c r="H11" s="217" t="s">
        <v>1037</v>
      </c>
      <c r="I11" s="3"/>
    </row>
    <row r="12" s="1" customFormat="1" spans="1:9">
      <c r="A12" s="15" t="s">
        <v>238</v>
      </c>
      <c r="B12" s="15" t="s">
        <v>1038</v>
      </c>
      <c r="C12" s="16">
        <v>43290</v>
      </c>
      <c r="D12" s="15">
        <v>2</v>
      </c>
      <c r="E12" s="15">
        <v>2</v>
      </c>
      <c r="F12" s="17">
        <v>56000</v>
      </c>
      <c r="G12" s="18">
        <f t="shared" si="0"/>
        <v>56000</v>
      </c>
      <c r="H12" s="217" t="s">
        <v>1039</v>
      </c>
      <c r="I12" s="3"/>
    </row>
    <row r="13" s="1" customFormat="1" spans="1:9">
      <c r="A13" s="15" t="s">
        <v>238</v>
      </c>
      <c r="B13" s="15" t="s">
        <v>1040</v>
      </c>
      <c r="C13" s="16">
        <v>43292</v>
      </c>
      <c r="D13" s="15">
        <v>1</v>
      </c>
      <c r="E13" s="15">
        <v>1</v>
      </c>
      <c r="F13" s="17">
        <v>12000</v>
      </c>
      <c r="G13" s="18">
        <f t="shared" si="0"/>
        <v>12000</v>
      </c>
      <c r="H13" s="217" t="s">
        <v>1041</v>
      </c>
      <c r="I13" s="3"/>
    </row>
    <row r="14" s="1" customFormat="1" spans="1:9">
      <c r="A14" s="15" t="s">
        <v>238</v>
      </c>
      <c r="B14" s="15" t="s">
        <v>1042</v>
      </c>
      <c r="C14" s="16">
        <v>43292</v>
      </c>
      <c r="D14" s="15">
        <v>2</v>
      </c>
      <c r="E14" s="15">
        <v>1</v>
      </c>
      <c r="F14" s="17">
        <v>24000</v>
      </c>
      <c r="G14" s="18">
        <f t="shared" si="0"/>
        <v>24000</v>
      </c>
      <c r="H14" s="217" t="s">
        <v>1043</v>
      </c>
      <c r="I14" s="3"/>
    </row>
    <row r="15" s="1" customFormat="1" spans="1:9">
      <c r="A15" s="15" t="s">
        <v>238</v>
      </c>
      <c r="B15" s="15" t="s">
        <v>1044</v>
      </c>
      <c r="C15" s="16">
        <v>43293</v>
      </c>
      <c r="D15" s="15">
        <v>2</v>
      </c>
      <c r="E15" s="15">
        <v>1</v>
      </c>
      <c r="F15" s="17">
        <v>24000</v>
      </c>
      <c r="G15" s="18">
        <f t="shared" si="0"/>
        <v>24000</v>
      </c>
      <c r="H15" s="217" t="s">
        <v>1045</v>
      </c>
      <c r="I15" s="3"/>
    </row>
    <row r="16" s="1" customFormat="1" spans="1:9">
      <c r="A16" s="15" t="s">
        <v>238</v>
      </c>
      <c r="B16" s="15" t="s">
        <v>1046</v>
      </c>
      <c r="C16" s="16">
        <v>43308</v>
      </c>
      <c r="D16" s="15">
        <v>2</v>
      </c>
      <c r="E16" s="15">
        <v>1</v>
      </c>
      <c r="F16" s="17">
        <v>24000</v>
      </c>
      <c r="G16" s="18">
        <f t="shared" si="0"/>
        <v>24000</v>
      </c>
      <c r="H16" s="217" t="s">
        <v>1047</v>
      </c>
      <c r="I16" s="3"/>
    </row>
    <row r="17" s="1" customFormat="1" spans="1:9">
      <c r="A17" s="15" t="s">
        <v>238</v>
      </c>
      <c r="B17" s="15" t="s">
        <v>1048</v>
      </c>
      <c r="C17" s="16">
        <v>43312</v>
      </c>
      <c r="D17" s="15">
        <v>1</v>
      </c>
      <c r="E17" s="15">
        <v>1</v>
      </c>
      <c r="F17" s="17">
        <v>12000</v>
      </c>
      <c r="G17" s="18">
        <f t="shared" si="0"/>
        <v>12000</v>
      </c>
      <c r="H17" s="217" t="s">
        <v>1049</v>
      </c>
      <c r="I17" s="3"/>
    </row>
    <row r="18" s="1" customFormat="1" spans="1:9">
      <c r="A18" s="15" t="s">
        <v>238</v>
      </c>
      <c r="B18" s="15" t="s">
        <v>1005</v>
      </c>
      <c r="C18" s="16">
        <v>43312</v>
      </c>
      <c r="D18" s="15">
        <v>1</v>
      </c>
      <c r="E18" s="15">
        <v>1</v>
      </c>
      <c r="F18" s="17">
        <v>12000</v>
      </c>
      <c r="G18" s="18">
        <f t="shared" si="0"/>
        <v>12000</v>
      </c>
      <c r="H18" s="217" t="s">
        <v>1050</v>
      </c>
      <c r="I18" s="3"/>
    </row>
    <row r="19" s="1" customFormat="1" spans="1:9">
      <c r="A19" s="15" t="s">
        <v>238</v>
      </c>
      <c r="B19" s="15" t="s">
        <v>1051</v>
      </c>
      <c r="C19" s="16">
        <v>43313</v>
      </c>
      <c r="D19" s="15">
        <v>2</v>
      </c>
      <c r="E19" s="15">
        <v>1</v>
      </c>
      <c r="F19" s="17">
        <v>24000</v>
      </c>
      <c r="G19" s="18">
        <f t="shared" si="0"/>
        <v>24000</v>
      </c>
      <c r="H19" s="217" t="s">
        <v>1052</v>
      </c>
      <c r="I19" s="3"/>
    </row>
    <row r="20" s="1" customFormat="1" spans="1:9">
      <c r="A20" s="15" t="s">
        <v>238</v>
      </c>
      <c r="B20" s="15" t="s">
        <v>1053</v>
      </c>
      <c r="C20" s="16">
        <v>43313</v>
      </c>
      <c r="D20" s="15">
        <v>2</v>
      </c>
      <c r="E20" s="15">
        <v>1</v>
      </c>
      <c r="F20" s="17">
        <v>24000</v>
      </c>
      <c r="G20" s="18">
        <f t="shared" si="0"/>
        <v>24000</v>
      </c>
      <c r="H20" s="217" t="s">
        <v>1054</v>
      </c>
      <c r="I20" s="3"/>
    </row>
    <row r="21" s="1" customFormat="1" spans="1:9">
      <c r="A21" s="15" t="s">
        <v>238</v>
      </c>
      <c r="B21" s="15" t="s">
        <v>1055</v>
      </c>
      <c r="C21" s="16">
        <v>43313</v>
      </c>
      <c r="D21" s="15">
        <v>3</v>
      </c>
      <c r="E21" s="15">
        <v>1</v>
      </c>
      <c r="F21" s="17">
        <v>36000</v>
      </c>
      <c r="G21" s="18">
        <f t="shared" si="0"/>
        <v>36000</v>
      </c>
      <c r="H21" s="217" t="s">
        <v>1056</v>
      </c>
      <c r="I21" s="3"/>
    </row>
    <row r="22" s="1" customFormat="1" spans="1:9">
      <c r="A22" s="15" t="s">
        <v>49</v>
      </c>
      <c r="B22" s="15" t="s">
        <v>1057</v>
      </c>
      <c r="C22" s="16">
        <v>43314</v>
      </c>
      <c r="D22" s="15">
        <v>1</v>
      </c>
      <c r="E22" s="15">
        <v>1</v>
      </c>
      <c r="F22" s="17">
        <v>7000</v>
      </c>
      <c r="G22" s="18">
        <f t="shared" si="0"/>
        <v>7000</v>
      </c>
      <c r="H22" s="217" t="s">
        <v>1058</v>
      </c>
      <c r="I22" s="3"/>
    </row>
    <row r="23" s="1" customFormat="1" spans="1:9">
      <c r="A23" s="15" t="s">
        <v>238</v>
      </c>
      <c r="B23" s="15" t="s">
        <v>1059</v>
      </c>
      <c r="C23" s="16">
        <v>43315</v>
      </c>
      <c r="D23" s="15">
        <v>4</v>
      </c>
      <c r="E23" s="15">
        <v>1</v>
      </c>
      <c r="F23" s="20">
        <v>48000</v>
      </c>
      <c r="G23" s="18">
        <f t="shared" si="0"/>
        <v>48000</v>
      </c>
      <c r="H23" s="217" t="s">
        <v>1060</v>
      </c>
      <c r="I23" s="3"/>
    </row>
    <row r="24" s="1" customFormat="1" spans="1:8">
      <c r="A24" s="15" t="s">
        <v>238</v>
      </c>
      <c r="B24" s="15" t="s">
        <v>1061</v>
      </c>
      <c r="C24" s="16">
        <v>43316</v>
      </c>
      <c r="D24" s="15">
        <v>1</v>
      </c>
      <c r="E24" s="15">
        <v>1</v>
      </c>
      <c r="F24" s="17">
        <v>12000</v>
      </c>
      <c r="G24" s="18">
        <f t="shared" si="0"/>
        <v>12000</v>
      </c>
      <c r="H24" s="217" t="s">
        <v>1062</v>
      </c>
    </row>
    <row r="25" s="1" customFormat="1" spans="1:8">
      <c r="A25" s="15" t="s">
        <v>238</v>
      </c>
      <c r="B25" s="15" t="s">
        <v>1061</v>
      </c>
      <c r="C25" s="16">
        <v>43318</v>
      </c>
      <c r="D25" s="15">
        <v>1</v>
      </c>
      <c r="E25" s="15">
        <v>1</v>
      </c>
      <c r="F25" s="20">
        <v>12000</v>
      </c>
      <c r="G25" s="18">
        <f t="shared" si="0"/>
        <v>12000</v>
      </c>
      <c r="H25" s="217" t="s">
        <v>1063</v>
      </c>
    </row>
    <row r="26" s="1" customFormat="1" spans="1:8">
      <c r="A26" s="15" t="s">
        <v>238</v>
      </c>
      <c r="B26" s="15" t="s">
        <v>1064</v>
      </c>
      <c r="C26" s="16">
        <v>43320</v>
      </c>
      <c r="D26" s="15">
        <v>2</v>
      </c>
      <c r="E26" s="15">
        <v>1</v>
      </c>
      <c r="F26" s="20">
        <v>24000</v>
      </c>
      <c r="G26" s="18">
        <f t="shared" si="0"/>
        <v>24000</v>
      </c>
      <c r="H26" s="217" t="s">
        <v>1065</v>
      </c>
    </row>
    <row r="27" s="1" customFormat="1" spans="1:8">
      <c r="A27" s="15" t="s">
        <v>238</v>
      </c>
      <c r="B27" s="15" t="s">
        <v>1066</v>
      </c>
      <c r="C27" s="16">
        <v>43323</v>
      </c>
      <c r="D27" s="15">
        <v>2</v>
      </c>
      <c r="E27" s="15">
        <v>1</v>
      </c>
      <c r="F27" s="20">
        <v>24000</v>
      </c>
      <c r="G27" s="18">
        <f t="shared" si="0"/>
        <v>24000</v>
      </c>
      <c r="H27" s="217" t="s">
        <v>1067</v>
      </c>
    </row>
    <row r="28" s="1" customFormat="1" spans="1:8">
      <c r="A28" s="15" t="s">
        <v>238</v>
      </c>
      <c r="B28" s="15" t="s">
        <v>1068</v>
      </c>
      <c r="C28" s="16">
        <v>43324</v>
      </c>
      <c r="D28" s="15">
        <v>2</v>
      </c>
      <c r="E28" s="15">
        <v>1</v>
      </c>
      <c r="F28" s="20">
        <v>24000</v>
      </c>
      <c r="G28" s="18">
        <f t="shared" si="0"/>
        <v>24000</v>
      </c>
      <c r="H28" s="217" t="s">
        <v>1069</v>
      </c>
    </row>
    <row r="29" s="1" customFormat="1" spans="1:8">
      <c r="A29" s="15" t="s">
        <v>238</v>
      </c>
      <c r="B29" s="15" t="s">
        <v>1070</v>
      </c>
      <c r="C29" s="16">
        <v>43325</v>
      </c>
      <c r="D29" s="15">
        <v>1</v>
      </c>
      <c r="E29" s="15">
        <v>1</v>
      </c>
      <c r="F29" s="20">
        <v>12000</v>
      </c>
      <c r="G29" s="18">
        <f t="shared" si="0"/>
        <v>12000</v>
      </c>
      <c r="H29" s="217" t="s">
        <v>1071</v>
      </c>
    </row>
    <row r="30" s="1" customFormat="1" spans="1:8">
      <c r="A30" s="15" t="s">
        <v>238</v>
      </c>
      <c r="B30" s="15" t="s">
        <v>1072</v>
      </c>
      <c r="C30" s="16">
        <v>43327</v>
      </c>
      <c r="D30" s="15">
        <v>3</v>
      </c>
      <c r="E30" s="15">
        <v>1</v>
      </c>
      <c r="F30" s="20">
        <v>36000</v>
      </c>
      <c r="G30" s="18">
        <f t="shared" si="0"/>
        <v>36000</v>
      </c>
      <c r="H30" s="217" t="s">
        <v>1073</v>
      </c>
    </row>
    <row r="31" s="1" customFormat="1" spans="1:9">
      <c r="A31" s="15" t="s">
        <v>238</v>
      </c>
      <c r="B31" s="15" t="s">
        <v>1074</v>
      </c>
      <c r="C31" s="16">
        <v>43329</v>
      </c>
      <c r="D31" s="15">
        <v>2</v>
      </c>
      <c r="E31" s="15">
        <v>1</v>
      </c>
      <c r="F31" s="20">
        <v>34000</v>
      </c>
      <c r="G31" s="18">
        <f t="shared" si="0"/>
        <v>34000</v>
      </c>
      <c r="H31" s="217" t="s">
        <v>1075</v>
      </c>
      <c r="I31" s="3"/>
    </row>
    <row r="32" s="1" customFormat="1" ht="13.5" spans="1:9">
      <c r="A32" s="15"/>
      <c r="B32" s="21" t="s">
        <v>87</v>
      </c>
      <c r="C32" s="22"/>
      <c r="D32" s="21"/>
      <c r="E32" s="21"/>
      <c r="F32" s="23"/>
      <c r="G32" s="24">
        <f>SUM(G9:G31)</f>
        <v>569000</v>
      </c>
      <c r="H32" s="19"/>
      <c r="I32" s="2" t="s">
        <v>1076</v>
      </c>
    </row>
    <row r="33" ht="13.5"/>
  </sheetData>
  <protectedRanges>
    <protectedRange sqref="C4:F5" name="Range4" securityDescriptor=""/>
    <protectedRange sqref="A32:H32" name="Range2_1" securityDescriptor=""/>
    <protectedRange sqref="A9:H9 G24:G30 A11:H23" name="Range2_1_2" securityDescriptor=""/>
    <protectedRange sqref="H24:H30 A24:F30" name="Range2_1_2_1" securityDescriptor=""/>
    <protectedRange sqref="A10:C10" name="Range2_1_2_5" securityDescriptor=""/>
    <protectedRange sqref="D10:H10" name="Range2_1_2_7" securityDescriptor=""/>
    <protectedRange sqref="A31:E31" name="Range2_1_2_1_1" securityDescriptor=""/>
    <protectedRange sqref="G31" name="Range2_1_2_8" securityDescriptor=""/>
    <protectedRange sqref="F31 H31" name="Range2_1_2_1_2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showGridLines="0" topLeftCell="A43" workbookViewId="0">
      <selection activeCell="G63" sqref="G63"/>
    </sheetView>
  </sheetViews>
  <sheetFormatPr defaultColWidth="9" defaultRowHeight="14.25"/>
  <cols>
    <col min="1" max="1" width="9.42857142857143" style="153" customWidth="1"/>
    <col min="2" max="2" width="32.1428571428571" style="153" customWidth="1"/>
    <col min="3" max="3" width="24.5714285714286" style="153" customWidth="1"/>
    <col min="4" max="4" width="6.28571428571429" style="153" customWidth="1"/>
    <col min="5" max="5" width="12.7142857142857" style="153" customWidth="1"/>
    <col min="6" max="6" width="21.2857142857143" style="153" customWidth="1"/>
    <col min="7" max="7" width="14" style="154" customWidth="1"/>
    <col min="8" max="8" width="11.8571428571429" style="153" customWidth="1"/>
    <col min="9" max="9" width="52.7142857142857" style="153" customWidth="1"/>
    <col min="10" max="10" width="6.57142857142857" style="153" customWidth="1"/>
    <col min="11" max="16383" width="9.14285714285714" style="155"/>
    <col min="16384" max="16384" width="9" style="155"/>
  </cols>
  <sheetData>
    <row r="1" spans="17:18">
      <c r="Q1" s="77">
        <v>1181989</v>
      </c>
      <c r="R1" s="77">
        <v>45900</v>
      </c>
    </row>
    <row r="2" spans="2:18">
      <c r="B2" s="156" t="s">
        <v>19</v>
      </c>
      <c r="G2" s="153"/>
      <c r="Q2" s="77">
        <v>1188858</v>
      </c>
      <c r="R2" s="77">
        <v>28000</v>
      </c>
    </row>
    <row r="3" spans="7:18">
      <c r="G3" s="153"/>
      <c r="Q3" s="77">
        <v>1190270</v>
      </c>
      <c r="R3" s="77">
        <v>24000</v>
      </c>
    </row>
    <row r="4" spans="1:18">
      <c r="A4" s="157" t="s">
        <v>20</v>
      </c>
      <c r="B4" s="157"/>
      <c r="C4" s="56" t="s">
        <v>21</v>
      </c>
      <c r="D4" s="56"/>
      <c r="E4" s="56"/>
      <c r="F4" s="56"/>
      <c r="G4" s="153"/>
      <c r="Q4" s="77">
        <v>1190278</v>
      </c>
      <c r="R4" s="77">
        <v>26880</v>
      </c>
    </row>
    <row r="5" spans="1:18">
      <c r="A5" s="158" t="s">
        <v>22</v>
      </c>
      <c r="B5" s="158"/>
      <c r="C5" s="159" t="s">
        <v>23</v>
      </c>
      <c r="D5" s="160"/>
      <c r="E5" s="160"/>
      <c r="F5" s="161"/>
      <c r="G5" s="153"/>
      <c r="Q5" s="77">
        <v>1191344</v>
      </c>
      <c r="R5" s="77">
        <v>11600</v>
      </c>
    </row>
    <row r="6" spans="7:18">
      <c r="G6" s="153"/>
      <c r="Q6" s="77">
        <v>1191852</v>
      </c>
      <c r="R6" s="77">
        <v>28000</v>
      </c>
    </row>
    <row r="7" s="150" customFormat="1" ht="25.5" spans="1:18">
      <c r="A7" s="61"/>
      <c r="B7" s="61"/>
      <c r="C7" s="61"/>
      <c r="D7" s="61"/>
      <c r="E7" s="61"/>
      <c r="F7" s="162" t="s">
        <v>24</v>
      </c>
      <c r="G7" s="162"/>
      <c r="H7" s="153"/>
      <c r="I7" s="153"/>
      <c r="J7" s="153"/>
      <c r="Q7" s="77">
        <v>1192353</v>
      </c>
      <c r="R7" s="77">
        <v>21600</v>
      </c>
    </row>
    <row r="8" s="150" customFormat="1" ht="25.5" spans="1:18">
      <c r="A8" s="163" t="s">
        <v>25</v>
      </c>
      <c r="B8" s="163" t="s">
        <v>26</v>
      </c>
      <c r="C8" s="164" t="s">
        <v>27</v>
      </c>
      <c r="D8" s="163" t="s">
        <v>28</v>
      </c>
      <c r="E8" s="163" t="s">
        <v>29</v>
      </c>
      <c r="F8" s="163" t="s">
        <v>30</v>
      </c>
      <c r="G8" s="163" t="s">
        <v>31</v>
      </c>
      <c r="H8" s="163" t="s">
        <v>32</v>
      </c>
      <c r="I8" s="153"/>
      <c r="J8" s="153"/>
      <c r="Q8" s="77">
        <v>1192437</v>
      </c>
      <c r="R8" s="77">
        <v>11500</v>
      </c>
    </row>
    <row r="9" s="151" customFormat="1" ht="26.25" spans="1:18">
      <c r="A9" s="165" t="s">
        <v>33</v>
      </c>
      <c r="B9" s="165" t="s">
        <v>34</v>
      </c>
      <c r="C9" s="166">
        <v>42917</v>
      </c>
      <c r="D9" s="165">
        <v>1</v>
      </c>
      <c r="E9" s="165"/>
      <c r="F9" s="79">
        <v>4800</v>
      </c>
      <c r="G9" s="80">
        <f t="shared" ref="G9:G19" si="0">+F9</f>
        <v>4800</v>
      </c>
      <c r="H9" s="167">
        <v>1195023</v>
      </c>
      <c r="I9" s="153"/>
      <c r="J9" s="153"/>
      <c r="Q9" s="77">
        <v>1192467</v>
      </c>
      <c r="R9" s="77">
        <v>13200</v>
      </c>
    </row>
    <row r="10" s="151" customFormat="1" ht="26.25" spans="1:18">
      <c r="A10" s="165" t="s">
        <v>35</v>
      </c>
      <c r="B10" s="165" t="s">
        <v>36</v>
      </c>
      <c r="C10" s="166">
        <v>42917</v>
      </c>
      <c r="D10" s="165">
        <v>1</v>
      </c>
      <c r="E10" s="165"/>
      <c r="F10" s="79">
        <v>11500</v>
      </c>
      <c r="G10" s="80">
        <f t="shared" si="0"/>
        <v>11500</v>
      </c>
      <c r="H10" s="167">
        <v>1192437</v>
      </c>
      <c r="I10" s="153"/>
      <c r="J10" s="153"/>
      <c r="Q10" s="77">
        <v>1192819</v>
      </c>
      <c r="R10" s="77">
        <v>32000</v>
      </c>
    </row>
    <row r="11" s="151" customFormat="1" ht="26.25" spans="1:18">
      <c r="A11" s="165" t="s">
        <v>37</v>
      </c>
      <c r="B11" s="165" t="s">
        <v>38</v>
      </c>
      <c r="C11" s="166">
        <v>42917</v>
      </c>
      <c r="D11" s="165">
        <v>2</v>
      </c>
      <c r="E11" s="165"/>
      <c r="F11" s="79">
        <v>11600</v>
      </c>
      <c r="G11" s="80">
        <f t="shared" si="0"/>
        <v>11600</v>
      </c>
      <c r="H11" s="167">
        <v>1193406</v>
      </c>
      <c r="I11" s="153"/>
      <c r="J11" s="153"/>
      <c r="Q11" s="77">
        <v>1193199</v>
      </c>
      <c r="R11" s="77">
        <v>16200</v>
      </c>
    </row>
    <row r="12" s="151" customFormat="1" ht="26.25" spans="1:18">
      <c r="A12" s="165" t="s">
        <v>33</v>
      </c>
      <c r="B12" s="165" t="s">
        <v>39</v>
      </c>
      <c r="C12" s="166">
        <v>42917</v>
      </c>
      <c r="D12" s="165">
        <v>2</v>
      </c>
      <c r="E12" s="165"/>
      <c r="F12" s="79">
        <v>9600</v>
      </c>
      <c r="G12" s="80">
        <f t="shared" si="0"/>
        <v>9600</v>
      </c>
      <c r="H12" s="167">
        <v>1193292</v>
      </c>
      <c r="I12" s="153"/>
      <c r="J12" s="153"/>
      <c r="Q12" s="77">
        <v>1193273</v>
      </c>
      <c r="R12" s="77">
        <v>24000</v>
      </c>
    </row>
    <row r="13" s="151" customFormat="1" ht="26.25" spans="1:18">
      <c r="A13" s="165" t="s">
        <v>40</v>
      </c>
      <c r="B13" s="165" t="s">
        <v>41</v>
      </c>
      <c r="C13" s="166">
        <v>42917</v>
      </c>
      <c r="D13" s="165">
        <v>3</v>
      </c>
      <c r="E13" s="165"/>
      <c r="F13" s="79">
        <v>26880</v>
      </c>
      <c r="G13" s="80">
        <f t="shared" si="0"/>
        <v>26880</v>
      </c>
      <c r="H13" s="167">
        <v>1190278</v>
      </c>
      <c r="I13" s="153"/>
      <c r="J13" s="153"/>
      <c r="Q13" s="77">
        <v>1193292</v>
      </c>
      <c r="R13" s="77">
        <v>9600</v>
      </c>
    </row>
    <row r="14" s="151" customFormat="1" ht="26.25" spans="1:18">
      <c r="A14" s="165" t="s">
        <v>40</v>
      </c>
      <c r="B14" s="165" t="s">
        <v>42</v>
      </c>
      <c r="C14" s="166">
        <v>42917</v>
      </c>
      <c r="D14" s="165">
        <v>1</v>
      </c>
      <c r="E14" s="165"/>
      <c r="F14" s="79">
        <v>8000</v>
      </c>
      <c r="G14" s="80">
        <f t="shared" si="0"/>
        <v>8000</v>
      </c>
      <c r="H14" s="167">
        <v>1190270</v>
      </c>
      <c r="I14" s="153"/>
      <c r="J14" s="153"/>
      <c r="Q14" s="77">
        <v>1193660</v>
      </c>
      <c r="R14" s="77">
        <v>19200</v>
      </c>
    </row>
    <row r="15" s="151" customFormat="1" ht="26.25" spans="1:18">
      <c r="A15" s="165" t="s">
        <v>35</v>
      </c>
      <c r="B15" s="165" t="s">
        <v>43</v>
      </c>
      <c r="C15" s="166">
        <v>42918</v>
      </c>
      <c r="D15" s="165">
        <v>3</v>
      </c>
      <c r="E15" s="165"/>
      <c r="F15" s="79">
        <v>11500</v>
      </c>
      <c r="G15" s="80">
        <f t="shared" si="0"/>
        <v>11500</v>
      </c>
      <c r="H15" s="167">
        <v>1190892</v>
      </c>
      <c r="I15" s="153"/>
      <c r="J15" s="153"/>
      <c r="Q15" s="77">
        <v>1194061</v>
      </c>
      <c r="R15" s="77">
        <v>23000</v>
      </c>
    </row>
    <row r="16" s="151" customFormat="1" ht="26.25" spans="1:18">
      <c r="A16" s="165" t="s">
        <v>37</v>
      </c>
      <c r="B16" s="165" t="s">
        <v>44</v>
      </c>
      <c r="C16" s="166">
        <v>42919</v>
      </c>
      <c r="D16" s="165">
        <v>1</v>
      </c>
      <c r="E16" s="165"/>
      <c r="F16" s="79">
        <v>5800</v>
      </c>
      <c r="G16" s="80">
        <f t="shared" si="0"/>
        <v>5800</v>
      </c>
      <c r="H16" s="167">
        <v>1199530</v>
      </c>
      <c r="I16" s="153"/>
      <c r="J16" s="153"/>
      <c r="Q16" s="77">
        <v>1194119</v>
      </c>
      <c r="R16" s="77">
        <v>8000</v>
      </c>
    </row>
    <row r="17" s="151" customFormat="1" ht="26.25" spans="1:18">
      <c r="A17" s="165" t="s">
        <v>33</v>
      </c>
      <c r="B17" s="165" t="s">
        <v>45</v>
      </c>
      <c r="C17" s="166">
        <v>42919</v>
      </c>
      <c r="D17" s="165">
        <v>1</v>
      </c>
      <c r="E17" s="165"/>
      <c r="F17" s="79">
        <v>4800</v>
      </c>
      <c r="G17" s="80">
        <f t="shared" si="0"/>
        <v>4800</v>
      </c>
      <c r="H17" s="167">
        <v>1192625</v>
      </c>
      <c r="I17" s="153"/>
      <c r="J17" s="153"/>
      <c r="Q17" s="77">
        <v>1194428</v>
      </c>
      <c r="R17" s="77">
        <v>13200</v>
      </c>
    </row>
    <row r="18" s="151" customFormat="1" ht="26.25" spans="1:18">
      <c r="A18" s="165" t="s">
        <v>37</v>
      </c>
      <c r="B18" s="165" t="s">
        <v>46</v>
      </c>
      <c r="C18" s="166">
        <v>42920</v>
      </c>
      <c r="D18" s="165">
        <v>1</v>
      </c>
      <c r="E18" s="165"/>
      <c r="F18" s="79">
        <v>5800</v>
      </c>
      <c r="G18" s="80">
        <f t="shared" si="0"/>
        <v>5800</v>
      </c>
      <c r="H18" s="167">
        <v>1195449</v>
      </c>
      <c r="I18" s="153"/>
      <c r="J18" s="153"/>
      <c r="Q18" s="77">
        <v>1194550</v>
      </c>
      <c r="R18" s="77">
        <v>19200</v>
      </c>
    </row>
    <row r="19" s="151" customFormat="1" ht="26.25" spans="1:18">
      <c r="A19" s="165" t="s">
        <v>37</v>
      </c>
      <c r="B19" s="165" t="s">
        <v>47</v>
      </c>
      <c r="C19" s="166">
        <v>42918</v>
      </c>
      <c r="D19" s="165">
        <v>3</v>
      </c>
      <c r="E19" s="165">
        <v>3</v>
      </c>
      <c r="F19" s="79">
        <v>45900</v>
      </c>
      <c r="G19" s="80">
        <f t="shared" si="0"/>
        <v>45900</v>
      </c>
      <c r="H19" s="167">
        <v>1181989</v>
      </c>
      <c r="I19" s="153"/>
      <c r="J19" s="153"/>
      <c r="Q19" s="77">
        <v>1194846</v>
      </c>
      <c r="R19" s="77">
        <v>23000</v>
      </c>
    </row>
    <row r="20" s="151" customFormat="1" ht="26.25" spans="1:18">
      <c r="A20" s="165" t="s">
        <v>37</v>
      </c>
      <c r="B20" s="165" t="s">
        <v>48</v>
      </c>
      <c r="C20" s="166">
        <v>42921</v>
      </c>
      <c r="D20" s="165">
        <v>1</v>
      </c>
      <c r="E20" s="165"/>
      <c r="F20" s="79">
        <v>5800</v>
      </c>
      <c r="G20" s="80">
        <f t="shared" ref="G20:G59" si="1">+F20</f>
        <v>5800</v>
      </c>
      <c r="H20" s="167">
        <v>1198210</v>
      </c>
      <c r="I20" s="153"/>
      <c r="J20" s="153"/>
      <c r="Q20" s="77">
        <v>1199097</v>
      </c>
      <c r="R20" s="77">
        <v>9700</v>
      </c>
    </row>
    <row r="21" s="151" customFormat="1" ht="26.25" spans="1:18">
      <c r="A21" s="165" t="s">
        <v>49</v>
      </c>
      <c r="B21" s="165" t="s">
        <v>50</v>
      </c>
      <c r="C21" s="166">
        <v>42918</v>
      </c>
      <c r="D21" s="165">
        <v>4</v>
      </c>
      <c r="E21" s="165"/>
      <c r="F21" s="79">
        <v>19200</v>
      </c>
      <c r="G21" s="80">
        <f t="shared" si="1"/>
        <v>19200</v>
      </c>
      <c r="H21" s="167">
        <v>1194550</v>
      </c>
      <c r="I21" s="153"/>
      <c r="J21" s="153"/>
      <c r="Q21" s="77">
        <v>1199098</v>
      </c>
      <c r="R21" s="77">
        <v>9700</v>
      </c>
    </row>
    <row r="22" s="151" customFormat="1" ht="26.25" spans="1:18">
      <c r="A22" s="165" t="s">
        <v>35</v>
      </c>
      <c r="B22" s="165" t="s">
        <v>51</v>
      </c>
      <c r="C22" s="166">
        <v>42921</v>
      </c>
      <c r="D22" s="165">
        <v>2</v>
      </c>
      <c r="E22" s="165"/>
      <c r="F22" s="79">
        <v>23000</v>
      </c>
      <c r="G22" s="80">
        <f t="shared" si="1"/>
        <v>23000</v>
      </c>
      <c r="H22" s="167">
        <v>1194846</v>
      </c>
      <c r="I22" s="153"/>
      <c r="J22" s="153"/>
      <c r="Q22" s="77">
        <v>1199530</v>
      </c>
      <c r="R22" s="77">
        <v>5800</v>
      </c>
    </row>
    <row r="23" s="151" customFormat="1" ht="26.25" spans="1:18">
      <c r="A23" s="165" t="s">
        <v>40</v>
      </c>
      <c r="B23" s="165" t="s">
        <v>52</v>
      </c>
      <c r="C23" s="166">
        <v>42920</v>
      </c>
      <c r="D23" s="165">
        <v>3</v>
      </c>
      <c r="E23" s="165"/>
      <c r="F23" s="79">
        <v>24000</v>
      </c>
      <c r="G23" s="80">
        <f t="shared" si="1"/>
        <v>24000</v>
      </c>
      <c r="H23" s="167">
        <v>1192278</v>
      </c>
      <c r="I23" s="153"/>
      <c r="J23" s="153"/>
      <c r="Q23" s="77">
        <v>1198638</v>
      </c>
      <c r="R23" s="77">
        <v>5400</v>
      </c>
    </row>
    <row r="24" s="151" customFormat="1" ht="26.25" spans="1:18">
      <c r="A24" s="165" t="s">
        <v>40</v>
      </c>
      <c r="B24" s="165" t="s">
        <v>53</v>
      </c>
      <c r="C24" s="166">
        <v>42923</v>
      </c>
      <c r="D24" s="165">
        <v>1</v>
      </c>
      <c r="E24" s="165"/>
      <c r="F24" s="79">
        <v>8000</v>
      </c>
      <c r="G24" s="80">
        <f t="shared" si="1"/>
        <v>8000</v>
      </c>
      <c r="H24" s="167">
        <v>1194119</v>
      </c>
      <c r="I24" s="153"/>
      <c r="J24" s="153"/>
      <c r="Q24" s="77">
        <v>1198914</v>
      </c>
      <c r="R24" s="77">
        <v>10800</v>
      </c>
    </row>
    <row r="25" s="151" customFormat="1" ht="26.25" spans="1:18">
      <c r="A25" s="165" t="s">
        <v>37</v>
      </c>
      <c r="B25" s="165" t="s">
        <v>54</v>
      </c>
      <c r="C25" s="166">
        <v>42922</v>
      </c>
      <c r="D25" s="165">
        <v>2</v>
      </c>
      <c r="E25" s="165"/>
      <c r="F25" s="79">
        <v>11600</v>
      </c>
      <c r="G25" s="80">
        <f t="shared" si="1"/>
        <v>11600</v>
      </c>
      <c r="H25" s="167">
        <v>1197689</v>
      </c>
      <c r="I25" s="153"/>
      <c r="J25" s="153"/>
      <c r="Q25" s="77">
        <v>1199003</v>
      </c>
      <c r="R25" s="77">
        <v>26000</v>
      </c>
    </row>
    <row r="26" s="151" customFormat="1" ht="26.25" spans="1:18">
      <c r="A26" s="165" t="s">
        <v>35</v>
      </c>
      <c r="B26" s="165" t="s">
        <v>55</v>
      </c>
      <c r="C26" s="166">
        <v>42920</v>
      </c>
      <c r="D26" s="165">
        <v>4</v>
      </c>
      <c r="E26" s="165"/>
      <c r="F26" s="79">
        <v>46000</v>
      </c>
      <c r="G26" s="80">
        <f t="shared" si="1"/>
        <v>46000</v>
      </c>
      <c r="H26" s="167">
        <v>1192282</v>
      </c>
      <c r="I26" s="153"/>
      <c r="J26" s="153"/>
      <c r="Q26" s="77">
        <v>1202078</v>
      </c>
      <c r="R26" s="77">
        <v>23000</v>
      </c>
    </row>
    <row r="27" s="151" customFormat="1" ht="26.25" spans="1:18">
      <c r="A27" s="165" t="s">
        <v>49</v>
      </c>
      <c r="B27" s="165" t="s">
        <v>56</v>
      </c>
      <c r="C27" s="166">
        <v>42922</v>
      </c>
      <c r="D27" s="165">
        <v>2</v>
      </c>
      <c r="E27" s="165"/>
      <c r="F27" s="79">
        <v>9600</v>
      </c>
      <c r="G27" s="80">
        <f t="shared" si="1"/>
        <v>9600</v>
      </c>
      <c r="H27" s="167">
        <v>1197927</v>
      </c>
      <c r="I27" s="153"/>
      <c r="J27" s="153"/>
      <c r="Q27" s="77">
        <v>1197221</v>
      </c>
      <c r="R27" s="77">
        <v>5800</v>
      </c>
    </row>
    <row r="28" s="151" customFormat="1" ht="26.25" spans="1:18">
      <c r="A28" s="165" t="s">
        <v>35</v>
      </c>
      <c r="B28" s="165" t="s">
        <v>57</v>
      </c>
      <c r="C28" s="166">
        <v>42924</v>
      </c>
      <c r="D28" s="165">
        <v>2</v>
      </c>
      <c r="E28" s="165"/>
      <c r="F28" s="79">
        <v>23000</v>
      </c>
      <c r="G28" s="80">
        <f t="shared" si="1"/>
        <v>23000</v>
      </c>
      <c r="H28" s="167">
        <v>1194061</v>
      </c>
      <c r="I28" s="153"/>
      <c r="J28" s="153"/>
      <c r="Q28" s="77">
        <v>1198086</v>
      </c>
      <c r="R28" s="77">
        <v>10800</v>
      </c>
    </row>
    <row r="29" s="151" customFormat="1" ht="26.25" spans="1:18">
      <c r="A29" s="165" t="s">
        <v>49</v>
      </c>
      <c r="B29" s="165" t="s">
        <v>58</v>
      </c>
      <c r="C29" s="166">
        <v>42924</v>
      </c>
      <c r="D29" s="165">
        <v>2</v>
      </c>
      <c r="E29" s="165"/>
      <c r="F29" s="79">
        <v>9600</v>
      </c>
      <c r="G29" s="80">
        <f t="shared" si="1"/>
        <v>9600</v>
      </c>
      <c r="H29" s="167">
        <v>1192075</v>
      </c>
      <c r="I29" s="153"/>
      <c r="J29" s="153"/>
      <c r="Q29" s="77">
        <v>1198484</v>
      </c>
      <c r="R29" s="77">
        <v>5400</v>
      </c>
    </row>
    <row r="30" s="151" customFormat="1" ht="26.25" spans="1:18">
      <c r="A30" s="165" t="s">
        <v>49</v>
      </c>
      <c r="B30" s="165" t="s">
        <v>59</v>
      </c>
      <c r="C30" s="166">
        <v>42923</v>
      </c>
      <c r="D30" s="165">
        <v>4</v>
      </c>
      <c r="E30" s="165"/>
      <c r="F30" s="79">
        <v>19200</v>
      </c>
      <c r="G30" s="80">
        <f t="shared" si="1"/>
        <v>19200</v>
      </c>
      <c r="H30" s="167">
        <v>1193660</v>
      </c>
      <c r="I30" s="153"/>
      <c r="J30" s="153"/>
      <c r="Q30" s="77">
        <v>1198485</v>
      </c>
      <c r="R30" s="77">
        <v>5400</v>
      </c>
    </row>
    <row r="31" s="151" customFormat="1" ht="26.25" spans="1:18">
      <c r="A31" s="165" t="s">
        <v>60</v>
      </c>
      <c r="B31" s="165" t="s">
        <v>61</v>
      </c>
      <c r="C31" s="166">
        <v>42923</v>
      </c>
      <c r="D31" s="165">
        <v>5</v>
      </c>
      <c r="E31" s="165"/>
      <c r="F31" s="79">
        <v>24000</v>
      </c>
      <c r="G31" s="80">
        <f t="shared" si="1"/>
        <v>24000</v>
      </c>
      <c r="H31" s="167">
        <v>1174350</v>
      </c>
      <c r="I31" s="153"/>
      <c r="J31" s="153"/>
      <c r="Q31" s="77">
        <v>1198487</v>
      </c>
      <c r="R31" s="77">
        <v>12200</v>
      </c>
    </row>
    <row r="32" s="151" customFormat="1" ht="26.25" spans="1:18">
      <c r="A32" s="165" t="s">
        <v>49</v>
      </c>
      <c r="B32" s="165" t="s">
        <v>62</v>
      </c>
      <c r="C32" s="166">
        <v>42926</v>
      </c>
      <c r="D32" s="165">
        <v>1</v>
      </c>
      <c r="E32" s="165"/>
      <c r="F32" s="79">
        <v>4800</v>
      </c>
      <c r="G32" s="80">
        <f t="shared" si="1"/>
        <v>4800</v>
      </c>
      <c r="H32" s="167">
        <v>1191630</v>
      </c>
      <c r="I32" s="153"/>
      <c r="J32" s="153"/>
      <c r="Q32" s="77">
        <v>1198594</v>
      </c>
      <c r="R32" s="77">
        <v>19400</v>
      </c>
    </row>
    <row r="33" s="151" customFormat="1" ht="26.25" spans="1:18">
      <c r="A33" s="165" t="s">
        <v>37</v>
      </c>
      <c r="B33" s="165" t="s">
        <v>63</v>
      </c>
      <c r="C33" s="166">
        <v>42926</v>
      </c>
      <c r="D33" s="165">
        <v>2</v>
      </c>
      <c r="E33" s="165"/>
      <c r="F33" s="79">
        <v>11600</v>
      </c>
      <c r="G33" s="80">
        <f t="shared" si="1"/>
        <v>11600</v>
      </c>
      <c r="H33" s="167">
        <v>1191344</v>
      </c>
      <c r="I33" s="153"/>
      <c r="J33" s="153"/>
      <c r="Q33" s="77">
        <v>1198062</v>
      </c>
      <c r="R33" s="77">
        <v>38800</v>
      </c>
    </row>
    <row r="34" s="151" customFormat="1" ht="26.25" spans="1:18">
      <c r="A34" s="165" t="s">
        <v>35</v>
      </c>
      <c r="B34" s="165" t="s">
        <v>64</v>
      </c>
      <c r="C34" s="166">
        <v>42926</v>
      </c>
      <c r="D34" s="165">
        <v>2</v>
      </c>
      <c r="E34" s="165"/>
      <c r="F34" s="79">
        <v>23000</v>
      </c>
      <c r="G34" s="80">
        <f t="shared" si="1"/>
        <v>23000</v>
      </c>
      <c r="H34" s="167">
        <v>1191588</v>
      </c>
      <c r="I34" s="153"/>
      <c r="J34" s="153"/>
      <c r="Q34" s="77">
        <v>1197689</v>
      </c>
      <c r="R34" s="77">
        <v>11600</v>
      </c>
    </row>
    <row r="35" s="151" customFormat="1" ht="26.25" spans="1:18">
      <c r="A35" s="165" t="s">
        <v>37</v>
      </c>
      <c r="B35" s="165" t="s">
        <v>65</v>
      </c>
      <c r="C35" s="166">
        <v>42928</v>
      </c>
      <c r="D35" s="165">
        <v>1</v>
      </c>
      <c r="E35" s="165"/>
      <c r="F35" s="79">
        <v>5800</v>
      </c>
      <c r="G35" s="80">
        <f t="shared" si="1"/>
        <v>5800</v>
      </c>
      <c r="H35" s="167">
        <v>1197221</v>
      </c>
      <c r="I35" s="153"/>
      <c r="J35" s="153"/>
      <c r="Q35" s="77">
        <v>1195293</v>
      </c>
      <c r="R35" s="77">
        <v>10800</v>
      </c>
    </row>
    <row r="36" s="151" customFormat="1" ht="26.25" spans="1:18">
      <c r="A36" s="165" t="s">
        <v>35</v>
      </c>
      <c r="B36" s="165" t="s">
        <v>66</v>
      </c>
      <c r="C36" s="166">
        <v>42927</v>
      </c>
      <c r="D36" s="165">
        <v>3</v>
      </c>
      <c r="E36" s="165"/>
      <c r="F36" s="79">
        <v>34560</v>
      </c>
      <c r="G36" s="80">
        <f t="shared" si="1"/>
        <v>34560</v>
      </c>
      <c r="H36" s="167">
        <v>1174824</v>
      </c>
      <c r="I36" s="153"/>
      <c r="J36" s="153"/>
      <c r="Q36" s="77">
        <v>1195891</v>
      </c>
      <c r="R36" s="77">
        <v>13600</v>
      </c>
    </row>
    <row r="37" s="151" customFormat="1" ht="26.25" spans="1:18">
      <c r="A37" s="165" t="s">
        <v>35</v>
      </c>
      <c r="B37" s="165" t="s">
        <v>67</v>
      </c>
      <c r="C37" s="166">
        <v>42927</v>
      </c>
      <c r="D37" s="165">
        <v>3</v>
      </c>
      <c r="E37" s="165"/>
      <c r="F37" s="79">
        <v>34560</v>
      </c>
      <c r="G37" s="80">
        <f t="shared" si="1"/>
        <v>34560</v>
      </c>
      <c r="H37" s="167">
        <v>1174829</v>
      </c>
      <c r="I37" s="153"/>
      <c r="J37" s="153"/>
      <c r="Q37" s="77">
        <v>1196374</v>
      </c>
      <c r="R37" s="77">
        <v>16200</v>
      </c>
    </row>
    <row r="38" s="151" customFormat="1" ht="26.25" spans="1:18">
      <c r="A38" s="165" t="s">
        <v>33</v>
      </c>
      <c r="B38" s="165" t="s">
        <v>65</v>
      </c>
      <c r="C38" s="166">
        <v>42929</v>
      </c>
      <c r="D38" s="165">
        <v>1</v>
      </c>
      <c r="E38" s="165"/>
      <c r="F38" s="79">
        <v>4800</v>
      </c>
      <c r="G38" s="80">
        <f t="shared" si="1"/>
        <v>4800</v>
      </c>
      <c r="H38" s="167">
        <v>1197520</v>
      </c>
      <c r="I38" s="153"/>
      <c r="J38" s="153"/>
      <c r="Q38" s="77">
        <v>1207545</v>
      </c>
      <c r="R38" s="77">
        <v>11600</v>
      </c>
    </row>
    <row r="39" s="151" customFormat="1" ht="26.25" spans="1:18">
      <c r="A39" s="165" t="s">
        <v>35</v>
      </c>
      <c r="B39" s="165" t="s">
        <v>68</v>
      </c>
      <c r="C39" s="166">
        <v>42929</v>
      </c>
      <c r="D39" s="165">
        <v>2</v>
      </c>
      <c r="E39" s="165"/>
      <c r="F39" s="79">
        <v>21600</v>
      </c>
      <c r="G39" s="80">
        <f t="shared" si="1"/>
        <v>21600</v>
      </c>
      <c r="H39" s="167">
        <v>1192353</v>
      </c>
      <c r="I39" s="153"/>
      <c r="J39" s="153"/>
      <c r="Q39" s="77">
        <v>1208057</v>
      </c>
      <c r="R39" s="77">
        <v>34500</v>
      </c>
    </row>
    <row r="40" s="151" customFormat="1" ht="26.25" spans="1:18">
      <c r="A40" s="165" t="s">
        <v>35</v>
      </c>
      <c r="B40" s="165" t="s">
        <v>69</v>
      </c>
      <c r="C40" s="166">
        <v>42929</v>
      </c>
      <c r="D40" s="165">
        <v>2</v>
      </c>
      <c r="E40" s="165"/>
      <c r="F40" s="79">
        <v>23000</v>
      </c>
      <c r="G40" s="80">
        <f t="shared" si="1"/>
        <v>23000</v>
      </c>
      <c r="H40" s="167">
        <v>1191558</v>
      </c>
      <c r="I40" s="153"/>
      <c r="J40" s="153"/>
      <c r="Q40" s="77">
        <v>1206403</v>
      </c>
      <c r="R40" s="77">
        <v>16384</v>
      </c>
    </row>
    <row r="41" s="151" customFormat="1" ht="26.25" spans="1:18">
      <c r="A41" s="165" t="s">
        <v>40</v>
      </c>
      <c r="B41" s="165" t="s">
        <v>70</v>
      </c>
      <c r="C41" s="166">
        <v>42927</v>
      </c>
      <c r="D41" s="165">
        <v>4</v>
      </c>
      <c r="E41" s="165"/>
      <c r="F41" s="79">
        <v>32000</v>
      </c>
      <c r="G41" s="80">
        <f t="shared" si="1"/>
        <v>32000</v>
      </c>
      <c r="H41" s="167">
        <v>1192819</v>
      </c>
      <c r="I41" s="153"/>
      <c r="J41" s="153"/>
      <c r="Q41" s="77">
        <v>1206925</v>
      </c>
      <c r="R41" s="77">
        <v>11400</v>
      </c>
    </row>
    <row r="42" s="151" customFormat="1" ht="26.25" spans="1:18">
      <c r="A42" s="165" t="s">
        <v>37</v>
      </c>
      <c r="B42" s="165" t="s">
        <v>71</v>
      </c>
      <c r="C42" s="166">
        <v>42931</v>
      </c>
      <c r="D42" s="165">
        <v>1</v>
      </c>
      <c r="E42" s="165"/>
      <c r="F42" s="79">
        <v>5800</v>
      </c>
      <c r="G42" s="80">
        <f t="shared" si="1"/>
        <v>5800</v>
      </c>
      <c r="H42" s="167">
        <v>1195794</v>
      </c>
      <c r="I42" s="153"/>
      <c r="J42" s="153"/>
      <c r="Q42" s="77">
        <v>1207275</v>
      </c>
      <c r="R42" s="77">
        <v>12320</v>
      </c>
    </row>
    <row r="43" s="151" customFormat="1" ht="26.25" spans="1:18">
      <c r="A43" s="165" t="s">
        <v>60</v>
      </c>
      <c r="B43" s="165" t="s">
        <v>72</v>
      </c>
      <c r="C43" s="166">
        <v>42931</v>
      </c>
      <c r="D43" s="165">
        <v>1</v>
      </c>
      <c r="E43" s="165"/>
      <c r="F43" s="79">
        <v>10800</v>
      </c>
      <c r="G43" s="80">
        <f t="shared" si="1"/>
        <v>10800</v>
      </c>
      <c r="H43" s="167">
        <v>1195797</v>
      </c>
      <c r="I43" s="153"/>
      <c r="J43" s="153"/>
      <c r="Q43" s="77">
        <v>1209698</v>
      </c>
      <c r="R43" s="77">
        <v>10240</v>
      </c>
    </row>
    <row r="44" s="151" customFormat="1" ht="26.25" spans="1:18">
      <c r="A44" s="165" t="s">
        <v>33</v>
      </c>
      <c r="B44" s="165" t="s">
        <v>73</v>
      </c>
      <c r="C44" s="166">
        <v>42932</v>
      </c>
      <c r="D44" s="165">
        <v>1</v>
      </c>
      <c r="E44" s="165"/>
      <c r="F44" s="79">
        <v>5400</v>
      </c>
      <c r="G44" s="80">
        <f t="shared" si="1"/>
        <v>5400</v>
      </c>
      <c r="H44" s="167">
        <v>1198484</v>
      </c>
      <c r="I44" s="153"/>
      <c r="J44" s="153"/>
      <c r="Q44" s="77">
        <v>1209695</v>
      </c>
      <c r="R44" s="77">
        <v>4800</v>
      </c>
    </row>
    <row r="45" s="151" customFormat="1" ht="26.25" spans="1:18">
      <c r="A45" s="165" t="s">
        <v>37</v>
      </c>
      <c r="B45" s="165" t="s">
        <v>74</v>
      </c>
      <c r="C45" s="166">
        <v>42929</v>
      </c>
      <c r="D45" s="165">
        <v>4</v>
      </c>
      <c r="E45" s="165"/>
      <c r="F45" s="79">
        <v>24000</v>
      </c>
      <c r="G45" s="80">
        <f t="shared" si="1"/>
        <v>24000</v>
      </c>
      <c r="H45" s="167">
        <v>1193273</v>
      </c>
      <c r="I45" s="153"/>
      <c r="J45" s="153"/>
      <c r="Q45" s="77">
        <v>1174350</v>
      </c>
      <c r="R45" s="77">
        <v>24000</v>
      </c>
    </row>
    <row r="46" s="151" customFormat="1" ht="26.25" spans="1:18">
      <c r="A46" s="165" t="s">
        <v>49</v>
      </c>
      <c r="B46" s="165" t="s">
        <v>73</v>
      </c>
      <c r="C46" s="166">
        <v>42933</v>
      </c>
      <c r="D46" s="165">
        <v>1</v>
      </c>
      <c r="E46" s="165"/>
      <c r="F46" s="79">
        <v>5400</v>
      </c>
      <c r="G46" s="80">
        <f t="shared" si="1"/>
        <v>5400</v>
      </c>
      <c r="H46" s="167">
        <v>1198485</v>
      </c>
      <c r="I46" s="153"/>
      <c r="J46" s="153"/>
      <c r="Q46" s="77">
        <v>1174824</v>
      </c>
      <c r="R46" s="77">
        <v>34560</v>
      </c>
    </row>
    <row r="47" s="151" customFormat="1" ht="26.25" spans="1:18">
      <c r="A47" s="165" t="s">
        <v>49</v>
      </c>
      <c r="B47" s="165" t="s">
        <v>75</v>
      </c>
      <c r="C47" s="166">
        <v>42933</v>
      </c>
      <c r="D47" s="165">
        <v>1</v>
      </c>
      <c r="E47" s="165"/>
      <c r="F47" s="79">
        <v>5400</v>
      </c>
      <c r="G47" s="80">
        <f t="shared" si="1"/>
        <v>5400</v>
      </c>
      <c r="H47" s="167">
        <v>1200127</v>
      </c>
      <c r="I47" s="153"/>
      <c r="J47" s="153"/>
      <c r="Q47" s="77">
        <v>1174829</v>
      </c>
      <c r="R47" s="77">
        <v>34560</v>
      </c>
    </row>
    <row r="48" s="151" customFormat="1" ht="26.25" spans="1:18">
      <c r="A48" s="165" t="s">
        <v>37</v>
      </c>
      <c r="B48" s="165" t="s">
        <v>76</v>
      </c>
      <c r="C48" s="166">
        <v>42933</v>
      </c>
      <c r="D48" s="165">
        <v>1</v>
      </c>
      <c r="E48" s="165"/>
      <c r="F48" s="79">
        <v>6600</v>
      </c>
      <c r="G48" s="80">
        <f t="shared" si="1"/>
        <v>6600</v>
      </c>
      <c r="H48" s="167">
        <v>1198300</v>
      </c>
      <c r="I48" s="153"/>
      <c r="J48" s="153"/>
      <c r="Q48" s="77">
        <v>1180719</v>
      </c>
      <c r="R48" s="77">
        <v>5400</v>
      </c>
    </row>
    <row r="49" s="151" customFormat="1" ht="26.25" spans="1:18">
      <c r="A49" s="165" t="s">
        <v>60</v>
      </c>
      <c r="B49" s="165" t="s">
        <v>73</v>
      </c>
      <c r="C49" s="166">
        <v>42934</v>
      </c>
      <c r="D49" s="165">
        <v>1</v>
      </c>
      <c r="E49" s="165"/>
      <c r="F49" s="79">
        <v>12200</v>
      </c>
      <c r="G49" s="80">
        <f t="shared" si="1"/>
        <v>12200</v>
      </c>
      <c r="H49" s="167">
        <v>1198487</v>
      </c>
      <c r="I49" s="153"/>
      <c r="J49" s="153"/>
      <c r="Q49" s="77">
        <v>1189679</v>
      </c>
      <c r="R49" s="77">
        <v>28000</v>
      </c>
    </row>
    <row r="50" s="151" customFormat="1" ht="26.25" spans="1:18">
      <c r="A50" s="165" t="s">
        <v>37</v>
      </c>
      <c r="B50" s="165" t="s">
        <v>77</v>
      </c>
      <c r="C50" s="166">
        <v>42934</v>
      </c>
      <c r="D50" s="165">
        <v>2</v>
      </c>
      <c r="E50" s="165"/>
      <c r="F50" s="79">
        <v>13200</v>
      </c>
      <c r="G50" s="80">
        <f t="shared" si="1"/>
        <v>13200</v>
      </c>
      <c r="H50" s="167">
        <v>1192467</v>
      </c>
      <c r="I50" s="153"/>
      <c r="J50" s="153"/>
      <c r="Q50" s="77">
        <v>1190892</v>
      </c>
      <c r="R50" s="77">
        <v>11500</v>
      </c>
    </row>
    <row r="51" s="151" customFormat="1" ht="26.25" spans="1:18">
      <c r="A51" s="165" t="s">
        <v>35</v>
      </c>
      <c r="B51" s="165" t="s">
        <v>78</v>
      </c>
      <c r="C51" s="166">
        <v>42932</v>
      </c>
      <c r="D51" s="165">
        <v>4</v>
      </c>
      <c r="E51" s="165"/>
      <c r="F51" s="79">
        <v>112000</v>
      </c>
      <c r="G51" s="80">
        <f t="shared" si="1"/>
        <v>112000</v>
      </c>
      <c r="H51" s="167">
        <v>1193049</v>
      </c>
      <c r="I51" s="153"/>
      <c r="J51" s="153"/>
      <c r="Q51" s="77">
        <v>1191558</v>
      </c>
      <c r="R51" s="77">
        <v>23000</v>
      </c>
    </row>
    <row r="52" s="151" customFormat="1" ht="26.25" spans="1:18">
      <c r="A52" s="165" t="s">
        <v>40</v>
      </c>
      <c r="B52" s="165" t="s">
        <v>79</v>
      </c>
      <c r="C52" s="166">
        <v>42935</v>
      </c>
      <c r="D52" s="165">
        <v>2</v>
      </c>
      <c r="E52" s="165"/>
      <c r="F52" s="79">
        <v>19400</v>
      </c>
      <c r="G52" s="80">
        <f t="shared" si="1"/>
        <v>19400</v>
      </c>
      <c r="H52" s="167">
        <v>1198594</v>
      </c>
      <c r="I52" s="153"/>
      <c r="J52" s="153"/>
      <c r="Q52" s="77">
        <v>1191588</v>
      </c>
      <c r="R52" s="77">
        <v>23000</v>
      </c>
    </row>
    <row r="53" s="151" customFormat="1" ht="26.25" spans="1:18">
      <c r="A53" s="165" t="s">
        <v>35</v>
      </c>
      <c r="B53" s="165" t="s">
        <v>80</v>
      </c>
      <c r="C53" s="166">
        <v>42935</v>
      </c>
      <c r="D53" s="165">
        <v>2</v>
      </c>
      <c r="E53" s="165"/>
      <c r="F53" s="79">
        <v>28000</v>
      </c>
      <c r="G53" s="80">
        <f t="shared" si="1"/>
        <v>28000</v>
      </c>
      <c r="H53" s="167">
        <v>1188858</v>
      </c>
      <c r="I53" s="153"/>
      <c r="J53" s="153"/>
      <c r="Q53" s="77">
        <v>1191630</v>
      </c>
      <c r="R53" s="77">
        <v>4800</v>
      </c>
    </row>
    <row r="54" s="151" customFormat="1" ht="26.25" spans="1:18">
      <c r="A54" s="165" t="s">
        <v>49</v>
      </c>
      <c r="B54" s="165" t="s">
        <v>81</v>
      </c>
      <c r="C54" s="166">
        <v>42935</v>
      </c>
      <c r="D54" s="165">
        <v>2</v>
      </c>
      <c r="E54" s="165"/>
      <c r="F54" s="79">
        <v>10800</v>
      </c>
      <c r="G54" s="80">
        <f t="shared" si="1"/>
        <v>10800</v>
      </c>
      <c r="H54" s="167">
        <v>1198914</v>
      </c>
      <c r="I54" s="153"/>
      <c r="J54" s="153"/>
      <c r="Q54" s="77">
        <v>1192075</v>
      </c>
      <c r="R54" s="77">
        <v>9600</v>
      </c>
    </row>
    <row r="55" s="151" customFormat="1" ht="26.25" spans="1:18">
      <c r="A55" s="165" t="s">
        <v>37</v>
      </c>
      <c r="B55" s="165" t="s">
        <v>82</v>
      </c>
      <c r="C55" s="166">
        <v>42936</v>
      </c>
      <c r="D55" s="165">
        <v>2</v>
      </c>
      <c r="E55" s="165"/>
      <c r="F55" s="79">
        <v>13200</v>
      </c>
      <c r="G55" s="80">
        <f t="shared" si="1"/>
        <v>13200</v>
      </c>
      <c r="H55" s="167">
        <v>1194428</v>
      </c>
      <c r="I55" s="153"/>
      <c r="J55" s="153"/>
      <c r="Q55" s="77">
        <v>1192278</v>
      </c>
      <c r="R55" s="77">
        <v>24000</v>
      </c>
    </row>
    <row r="56" s="151" customFormat="1" ht="26.25" spans="1:18">
      <c r="A56" s="165" t="s">
        <v>49</v>
      </c>
      <c r="B56" s="165" t="s">
        <v>83</v>
      </c>
      <c r="C56" s="166">
        <v>42935</v>
      </c>
      <c r="D56" s="165">
        <v>3</v>
      </c>
      <c r="E56" s="165"/>
      <c r="F56" s="79">
        <v>16200</v>
      </c>
      <c r="G56" s="80">
        <f t="shared" si="1"/>
        <v>16200</v>
      </c>
      <c r="H56" s="167">
        <v>1193199</v>
      </c>
      <c r="I56" s="153"/>
      <c r="J56" s="153"/>
      <c r="Q56" s="77">
        <v>1192282</v>
      </c>
      <c r="R56" s="77">
        <v>46000</v>
      </c>
    </row>
    <row r="57" s="151" customFormat="1" ht="26.25" spans="1:18">
      <c r="A57" s="165" t="s">
        <v>49</v>
      </c>
      <c r="B57" s="165" t="s">
        <v>84</v>
      </c>
      <c r="C57" s="166">
        <v>42937</v>
      </c>
      <c r="D57" s="165">
        <v>2</v>
      </c>
      <c r="E57" s="165"/>
      <c r="F57" s="79">
        <v>13200</v>
      </c>
      <c r="G57" s="80">
        <f t="shared" si="1"/>
        <v>13200</v>
      </c>
      <c r="H57" s="167">
        <v>1198800</v>
      </c>
      <c r="I57" s="153"/>
      <c r="J57" s="153"/>
      <c r="Q57" s="77">
        <v>1192625</v>
      </c>
      <c r="R57" s="77">
        <v>4800</v>
      </c>
    </row>
    <row r="58" s="151" customFormat="1" ht="26.25" spans="1:18">
      <c r="A58" s="165" t="s">
        <v>35</v>
      </c>
      <c r="B58" s="165" t="s">
        <v>85</v>
      </c>
      <c r="C58" s="166">
        <v>42938</v>
      </c>
      <c r="D58" s="165">
        <v>2</v>
      </c>
      <c r="E58" s="165"/>
      <c r="F58" s="79">
        <v>28000</v>
      </c>
      <c r="G58" s="80">
        <f t="shared" si="1"/>
        <v>28000</v>
      </c>
      <c r="H58" s="167">
        <v>1189679</v>
      </c>
      <c r="I58" s="153"/>
      <c r="J58" s="153"/>
      <c r="Q58" s="77">
        <v>1193049</v>
      </c>
      <c r="R58" s="77">
        <v>112000</v>
      </c>
    </row>
    <row r="59" s="151" customFormat="1" ht="26.25" spans="1:18">
      <c r="A59" s="165" t="s">
        <v>49</v>
      </c>
      <c r="B59" s="165" t="s">
        <v>86</v>
      </c>
      <c r="C59" s="166">
        <v>42938</v>
      </c>
      <c r="D59" s="165">
        <v>2</v>
      </c>
      <c r="E59" s="165"/>
      <c r="F59" s="79">
        <v>10800</v>
      </c>
      <c r="G59" s="80">
        <f t="shared" si="1"/>
        <v>10800</v>
      </c>
      <c r="H59" s="167">
        <v>1195293</v>
      </c>
      <c r="I59" s="153"/>
      <c r="J59" s="153"/>
      <c r="Q59" s="77">
        <v>1193406</v>
      </c>
      <c r="R59" s="77">
        <v>11600</v>
      </c>
    </row>
    <row r="60" ht="20.25" spans="1:18">
      <c r="A60" s="165"/>
      <c r="B60" s="165"/>
      <c r="C60" s="166"/>
      <c r="D60" s="165"/>
      <c r="E60" s="165"/>
      <c r="F60" s="79"/>
      <c r="G60" s="80"/>
      <c r="H60" s="168"/>
      <c r="K60" s="152"/>
      <c r="Q60" s="77">
        <v>1193501</v>
      </c>
      <c r="R60" s="77">
        <v>56000</v>
      </c>
    </row>
    <row r="61" s="152" customFormat="1" ht="21" spans="1:18">
      <c r="A61" s="165"/>
      <c r="B61" s="169" t="s">
        <v>87</v>
      </c>
      <c r="C61" s="170"/>
      <c r="D61" s="169"/>
      <c r="E61" s="169"/>
      <c r="F61" s="171"/>
      <c r="G61" s="172">
        <f>SUM(G9:G60)</f>
        <v>905300</v>
      </c>
      <c r="H61" s="168"/>
      <c r="J61" s="153"/>
      <c r="Q61" s="77">
        <v>1198800</v>
      </c>
      <c r="R61" s="77">
        <v>13200</v>
      </c>
    </row>
    <row r="62" s="152" customFormat="1" ht="21.75" spans="1:18">
      <c r="A62" s="165"/>
      <c r="B62" s="169" t="s">
        <v>88</v>
      </c>
      <c r="C62" s="170"/>
      <c r="D62" s="169"/>
      <c r="E62" s="169"/>
      <c r="F62" s="171"/>
      <c r="G62" s="172">
        <v>577300</v>
      </c>
      <c r="H62" s="165"/>
      <c r="I62" s="153"/>
      <c r="J62" s="153"/>
      <c r="K62" s="155"/>
      <c r="Q62" s="77">
        <v>1198802</v>
      </c>
      <c r="R62" s="77">
        <v>32400</v>
      </c>
    </row>
    <row r="63" s="152" customFormat="1" ht="21.75" spans="1:18">
      <c r="A63" s="165"/>
      <c r="B63" s="169" t="s">
        <v>89</v>
      </c>
      <c r="C63" s="170"/>
      <c r="D63" s="169"/>
      <c r="E63" s="169"/>
      <c r="F63" s="171"/>
      <c r="G63" s="172">
        <f>G61-G62</f>
        <v>328000</v>
      </c>
      <c r="H63" s="165"/>
      <c r="I63" s="173" t="s">
        <v>90</v>
      </c>
      <c r="J63" s="153"/>
      <c r="K63" s="155"/>
      <c r="Q63" s="77">
        <v>1201350</v>
      </c>
      <c r="R63" s="77">
        <v>13600</v>
      </c>
    </row>
  </sheetData>
  <sheetProtection selectLockedCells="1" selectUnlockedCells="1"/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432638888888889" right="0.393055555555556" top="0.196527777777778" bottom="0.196527777777778" header="0.15625" footer="0.15625"/>
  <pageSetup paperSize="9" scale="50" fitToHeight="3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opLeftCell="A13" workbookViewId="0">
      <selection activeCell="G41" sqref="G41"/>
    </sheetView>
  </sheetViews>
  <sheetFormatPr defaultColWidth="9" defaultRowHeight="12.75"/>
  <cols>
    <col min="1" max="1" width="9.42857142857143" style="52" customWidth="1"/>
    <col min="2" max="2" width="46.4285714285714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9" width="28.8571428571429" style="52" customWidth="1"/>
    <col min="10" max="16376" width="9.14285714285714" style="52"/>
    <col min="16377" max="16384" width="9" style="52"/>
  </cols>
  <sheetData>
    <row r="1" s="52" customFormat="1" spans="7:7">
      <c r="G1" s="53"/>
    </row>
    <row r="2" s="52" customFormat="1" spans="2:2">
      <c r="B2" s="146" t="s">
        <v>91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8">
      <c r="A9" s="65" t="s">
        <v>40</v>
      </c>
      <c r="B9" s="65" t="s">
        <v>92</v>
      </c>
      <c r="C9" s="66">
        <v>42940</v>
      </c>
      <c r="D9" s="65">
        <v>1</v>
      </c>
      <c r="E9" s="65"/>
      <c r="F9" s="79">
        <v>9700</v>
      </c>
      <c r="G9" s="80">
        <f t="shared" ref="G9:G35" si="0">+F9</f>
        <v>9700</v>
      </c>
      <c r="H9" s="69">
        <v>1199097</v>
      </c>
    </row>
    <row r="10" s="52" customFormat="1" spans="1:8">
      <c r="A10" s="65" t="s">
        <v>40</v>
      </c>
      <c r="B10" s="65" t="s">
        <v>92</v>
      </c>
      <c r="C10" s="66">
        <v>42941</v>
      </c>
      <c r="D10" s="65">
        <v>1</v>
      </c>
      <c r="E10" s="65"/>
      <c r="F10" s="79">
        <v>9700</v>
      </c>
      <c r="G10" s="80">
        <f t="shared" si="0"/>
        <v>9700</v>
      </c>
      <c r="H10" s="69">
        <v>1199098</v>
      </c>
    </row>
    <row r="11" s="52" customFormat="1" spans="1:8">
      <c r="A11" s="65" t="s">
        <v>35</v>
      </c>
      <c r="B11" s="65" t="s">
        <v>93</v>
      </c>
      <c r="C11" s="66">
        <v>42938</v>
      </c>
      <c r="D11" s="65">
        <v>4</v>
      </c>
      <c r="E11" s="65"/>
      <c r="F11" s="79">
        <v>56000</v>
      </c>
      <c r="G11" s="80">
        <f t="shared" si="0"/>
        <v>56000</v>
      </c>
      <c r="H11" s="69">
        <v>1193501</v>
      </c>
    </row>
    <row r="12" s="52" customFormat="1" spans="1:8">
      <c r="A12" s="65" t="s">
        <v>49</v>
      </c>
      <c r="B12" s="65" t="s">
        <v>94</v>
      </c>
      <c r="C12" s="66">
        <v>42941</v>
      </c>
      <c r="D12" s="65">
        <v>2</v>
      </c>
      <c r="E12" s="65">
        <v>2</v>
      </c>
      <c r="F12" s="79">
        <v>21600</v>
      </c>
      <c r="G12" s="80">
        <f t="shared" si="0"/>
        <v>21600</v>
      </c>
      <c r="H12" s="69">
        <v>1195078</v>
      </c>
    </row>
    <row r="13" s="52" customFormat="1" spans="1:8">
      <c r="A13" s="65" t="s">
        <v>35</v>
      </c>
      <c r="B13" s="65" t="s">
        <v>95</v>
      </c>
      <c r="C13" s="66">
        <v>42943</v>
      </c>
      <c r="D13" s="65">
        <v>1</v>
      </c>
      <c r="E13" s="65"/>
      <c r="F13" s="79">
        <v>18900</v>
      </c>
      <c r="G13" s="80">
        <f t="shared" si="0"/>
        <v>18900</v>
      </c>
      <c r="H13" s="69">
        <v>1198303</v>
      </c>
    </row>
    <row r="14" s="52" customFormat="1" spans="1:8">
      <c r="A14" s="65" t="s">
        <v>49</v>
      </c>
      <c r="B14" s="65" t="s">
        <v>96</v>
      </c>
      <c r="C14" s="66">
        <v>42943</v>
      </c>
      <c r="D14" s="65">
        <v>1</v>
      </c>
      <c r="E14" s="65"/>
      <c r="F14" s="79">
        <v>5400</v>
      </c>
      <c r="G14" s="80">
        <f t="shared" si="0"/>
        <v>5400</v>
      </c>
      <c r="H14" s="69">
        <v>1198638</v>
      </c>
    </row>
    <row r="15" s="52" customFormat="1" spans="1:8">
      <c r="A15" s="65" t="s">
        <v>49</v>
      </c>
      <c r="B15" s="65" t="s">
        <v>97</v>
      </c>
      <c r="C15" s="66">
        <v>42944</v>
      </c>
      <c r="D15" s="65">
        <v>1</v>
      </c>
      <c r="E15" s="65"/>
      <c r="F15" s="79">
        <v>5400</v>
      </c>
      <c r="G15" s="80">
        <f t="shared" si="0"/>
        <v>5400</v>
      </c>
      <c r="H15" s="69">
        <v>1180719</v>
      </c>
    </row>
    <row r="16" s="52" customFormat="1" spans="1:8">
      <c r="A16" s="65" t="s">
        <v>37</v>
      </c>
      <c r="B16" s="65" t="s">
        <v>98</v>
      </c>
      <c r="C16" s="66">
        <v>42939</v>
      </c>
      <c r="D16" s="65">
        <v>6</v>
      </c>
      <c r="E16" s="65"/>
      <c r="F16" s="79">
        <v>39600</v>
      </c>
      <c r="G16" s="80">
        <f t="shared" si="0"/>
        <v>39600</v>
      </c>
      <c r="H16" s="69">
        <v>1195075</v>
      </c>
    </row>
    <row r="17" s="52" customFormat="1" spans="1:8">
      <c r="A17" s="65" t="s">
        <v>49</v>
      </c>
      <c r="B17" s="65" t="s">
        <v>99</v>
      </c>
      <c r="C17" s="66">
        <v>42943</v>
      </c>
      <c r="D17" s="65">
        <v>3</v>
      </c>
      <c r="E17" s="65"/>
      <c r="F17" s="79">
        <v>16200</v>
      </c>
      <c r="G17" s="80">
        <f t="shared" si="0"/>
        <v>16200</v>
      </c>
      <c r="H17" s="69">
        <v>1196374</v>
      </c>
    </row>
    <row r="18" s="52" customFormat="1" spans="1:8">
      <c r="A18" s="65" t="s">
        <v>40</v>
      </c>
      <c r="B18" s="65" t="s">
        <v>100</v>
      </c>
      <c r="C18" s="66">
        <v>42942</v>
      </c>
      <c r="D18" s="65">
        <v>4</v>
      </c>
      <c r="E18" s="65"/>
      <c r="F18" s="79">
        <v>38800</v>
      </c>
      <c r="G18" s="80">
        <f t="shared" si="0"/>
        <v>38800</v>
      </c>
      <c r="H18" s="69">
        <v>1198062</v>
      </c>
    </row>
    <row r="19" s="52" customFormat="1" spans="1:8">
      <c r="A19" s="65" t="s">
        <v>37</v>
      </c>
      <c r="B19" s="65" t="s">
        <v>101</v>
      </c>
      <c r="C19" s="66">
        <v>42949</v>
      </c>
      <c r="D19" s="65">
        <v>2</v>
      </c>
      <c r="E19" s="65"/>
      <c r="F19" s="148">
        <v>13200</v>
      </c>
      <c r="G19" s="68">
        <f t="shared" si="0"/>
        <v>13200</v>
      </c>
      <c r="H19" s="69">
        <v>1199511</v>
      </c>
    </row>
    <row r="20" s="52" customFormat="1" spans="1:8">
      <c r="A20" s="65" t="s">
        <v>35</v>
      </c>
      <c r="B20" s="65" t="s">
        <v>102</v>
      </c>
      <c r="C20" s="66">
        <v>42950</v>
      </c>
      <c r="D20" s="65">
        <v>2</v>
      </c>
      <c r="E20" s="65"/>
      <c r="F20" s="67">
        <v>28000</v>
      </c>
      <c r="G20" s="68">
        <f t="shared" si="0"/>
        <v>28000</v>
      </c>
      <c r="H20" s="69">
        <v>1191852</v>
      </c>
    </row>
    <row r="21" s="52" customFormat="1" spans="1:8">
      <c r="A21" s="65" t="s">
        <v>35</v>
      </c>
      <c r="B21" s="65" t="s">
        <v>103</v>
      </c>
      <c r="C21" s="66">
        <v>42952</v>
      </c>
      <c r="D21" s="65">
        <v>3</v>
      </c>
      <c r="E21" s="65"/>
      <c r="F21" s="148">
        <v>44100</v>
      </c>
      <c r="G21" s="68">
        <f t="shared" si="0"/>
        <v>44100</v>
      </c>
      <c r="H21" s="69">
        <v>1199871</v>
      </c>
    </row>
    <row r="22" s="52" customFormat="1" spans="1:8">
      <c r="A22" s="65" t="s">
        <v>60</v>
      </c>
      <c r="B22" s="65" t="s">
        <v>104</v>
      </c>
      <c r="C22" s="66">
        <v>42953</v>
      </c>
      <c r="D22" s="65">
        <v>3</v>
      </c>
      <c r="E22" s="65"/>
      <c r="F22" s="148">
        <v>36600</v>
      </c>
      <c r="G22" s="68">
        <f t="shared" si="0"/>
        <v>36600</v>
      </c>
      <c r="H22" s="69">
        <v>1194528</v>
      </c>
    </row>
    <row r="23" s="52" customFormat="1" spans="1:8">
      <c r="A23" s="65" t="s">
        <v>37</v>
      </c>
      <c r="B23" s="65" t="s">
        <v>105</v>
      </c>
      <c r="C23" s="66">
        <v>42953</v>
      </c>
      <c r="D23" s="65">
        <v>3</v>
      </c>
      <c r="E23" s="65"/>
      <c r="F23" s="148">
        <v>19800</v>
      </c>
      <c r="G23" s="68">
        <f t="shared" si="0"/>
        <v>19800</v>
      </c>
      <c r="H23" s="69">
        <v>1194524</v>
      </c>
    </row>
    <row r="24" s="52" customFormat="1" spans="1:8">
      <c r="A24" s="65" t="s">
        <v>49</v>
      </c>
      <c r="B24" s="65" t="s">
        <v>106</v>
      </c>
      <c r="C24" s="66">
        <v>42953</v>
      </c>
      <c r="D24" s="65">
        <v>4</v>
      </c>
      <c r="E24" s="65"/>
      <c r="F24" s="148">
        <v>21600</v>
      </c>
      <c r="G24" s="68">
        <f t="shared" si="0"/>
        <v>21600</v>
      </c>
      <c r="H24" s="69">
        <v>1196887</v>
      </c>
    </row>
    <row r="25" s="52" customFormat="1" spans="1:8">
      <c r="A25" s="65" t="s">
        <v>40</v>
      </c>
      <c r="B25" s="65" t="s">
        <v>107</v>
      </c>
      <c r="C25" s="66">
        <v>42956</v>
      </c>
      <c r="D25" s="65">
        <v>2</v>
      </c>
      <c r="E25" s="65"/>
      <c r="F25" s="148">
        <v>19400</v>
      </c>
      <c r="G25" s="68">
        <f t="shared" si="0"/>
        <v>19400</v>
      </c>
      <c r="H25" s="69">
        <v>1198957</v>
      </c>
    </row>
    <row r="26" s="52" customFormat="1" spans="1:8">
      <c r="A26" s="65" t="s">
        <v>49</v>
      </c>
      <c r="B26" s="65" t="s">
        <v>108</v>
      </c>
      <c r="C26" s="66">
        <v>42952</v>
      </c>
      <c r="D26" s="65">
        <v>7</v>
      </c>
      <c r="E26" s="65"/>
      <c r="F26" s="148">
        <v>37800</v>
      </c>
      <c r="G26" s="68">
        <f t="shared" si="0"/>
        <v>37800</v>
      </c>
      <c r="H26" s="69">
        <v>1187907</v>
      </c>
    </row>
    <row r="27" s="52" customFormat="1" spans="1:8">
      <c r="A27" s="65" t="s">
        <v>49</v>
      </c>
      <c r="B27" s="65" t="s">
        <v>109</v>
      </c>
      <c r="C27" s="66">
        <v>42957</v>
      </c>
      <c r="D27" s="65">
        <v>3</v>
      </c>
      <c r="E27" s="65"/>
      <c r="F27" s="148">
        <v>16200</v>
      </c>
      <c r="G27" s="68">
        <f t="shared" si="0"/>
        <v>16200</v>
      </c>
      <c r="H27" s="69">
        <v>1190690</v>
      </c>
    </row>
    <row r="28" s="52" customFormat="1" spans="1:8">
      <c r="A28" s="65" t="s">
        <v>49</v>
      </c>
      <c r="B28" s="65" t="s">
        <v>110</v>
      </c>
      <c r="C28" s="66">
        <v>42957</v>
      </c>
      <c r="D28" s="65">
        <v>3</v>
      </c>
      <c r="E28" s="65"/>
      <c r="F28" s="148">
        <v>16200</v>
      </c>
      <c r="G28" s="68">
        <f t="shared" si="0"/>
        <v>16200</v>
      </c>
      <c r="H28" s="69">
        <v>1190701</v>
      </c>
    </row>
    <row r="29" s="52" customFormat="1" spans="1:8">
      <c r="A29" s="65" t="s">
        <v>37</v>
      </c>
      <c r="B29" s="65" t="s">
        <v>111</v>
      </c>
      <c r="C29" s="66">
        <v>42959</v>
      </c>
      <c r="D29" s="65">
        <v>5</v>
      </c>
      <c r="E29" s="65"/>
      <c r="F29" s="148">
        <v>33000</v>
      </c>
      <c r="G29" s="68">
        <f t="shared" si="0"/>
        <v>33000</v>
      </c>
      <c r="H29" s="69">
        <v>1198576</v>
      </c>
    </row>
    <row r="30" s="52" customFormat="1" spans="1:8">
      <c r="A30" s="65" t="s">
        <v>49</v>
      </c>
      <c r="B30" s="65" t="s">
        <v>112</v>
      </c>
      <c r="C30" s="66">
        <v>42961</v>
      </c>
      <c r="D30" s="65">
        <v>3</v>
      </c>
      <c r="E30" s="65">
        <v>2</v>
      </c>
      <c r="F30" s="67">
        <v>32400</v>
      </c>
      <c r="G30" s="68">
        <f t="shared" si="0"/>
        <v>32400</v>
      </c>
      <c r="H30" s="69">
        <v>1198802</v>
      </c>
    </row>
    <row r="31" s="52" customFormat="1" spans="1:8">
      <c r="A31" s="65" t="s">
        <v>60</v>
      </c>
      <c r="B31" s="65" t="s">
        <v>113</v>
      </c>
      <c r="C31" s="66">
        <v>42961</v>
      </c>
      <c r="D31" s="65">
        <v>3</v>
      </c>
      <c r="E31" s="65"/>
      <c r="F31" s="148">
        <v>36600</v>
      </c>
      <c r="G31" s="68">
        <f t="shared" si="0"/>
        <v>36600</v>
      </c>
      <c r="H31" s="69">
        <v>1196863</v>
      </c>
    </row>
    <row r="32" s="52" customFormat="1" spans="1:8">
      <c r="A32" s="65" t="s">
        <v>40</v>
      </c>
      <c r="B32" s="65" t="s">
        <v>114</v>
      </c>
      <c r="C32" s="66">
        <v>42963</v>
      </c>
      <c r="D32" s="65">
        <v>2</v>
      </c>
      <c r="E32" s="65"/>
      <c r="F32" s="148">
        <v>19400</v>
      </c>
      <c r="G32" s="68">
        <f t="shared" si="0"/>
        <v>19400</v>
      </c>
      <c r="H32" s="69">
        <v>1198373</v>
      </c>
    </row>
    <row r="33" s="52" customFormat="1" spans="1:8">
      <c r="A33" s="65" t="s">
        <v>35</v>
      </c>
      <c r="B33" s="65" t="s">
        <v>115</v>
      </c>
      <c r="C33" s="66">
        <v>42968</v>
      </c>
      <c r="D33" s="65">
        <v>5</v>
      </c>
      <c r="E33" s="65"/>
      <c r="F33" s="148">
        <v>73500</v>
      </c>
      <c r="G33" s="68">
        <f t="shared" si="0"/>
        <v>73500</v>
      </c>
      <c r="H33" s="69">
        <v>1205961</v>
      </c>
    </row>
    <row r="34" s="52" customFormat="1" spans="1:8">
      <c r="A34" s="65" t="s">
        <v>49</v>
      </c>
      <c r="B34" s="65" t="s">
        <v>116</v>
      </c>
      <c r="C34" s="66">
        <v>42967</v>
      </c>
      <c r="D34" s="65">
        <v>1</v>
      </c>
      <c r="E34" s="65">
        <v>2</v>
      </c>
      <c r="F34" s="67">
        <v>10800</v>
      </c>
      <c r="G34" s="68">
        <f t="shared" si="0"/>
        <v>10800</v>
      </c>
      <c r="H34" s="69">
        <v>1198086</v>
      </c>
    </row>
    <row r="35" s="52" customFormat="1" spans="1:8">
      <c r="A35" s="65" t="s">
        <v>37</v>
      </c>
      <c r="B35" s="65" t="s">
        <v>117</v>
      </c>
      <c r="C35" s="66">
        <v>42967</v>
      </c>
      <c r="D35" s="65">
        <v>2</v>
      </c>
      <c r="E35" s="65"/>
      <c r="F35" s="148">
        <v>13200</v>
      </c>
      <c r="G35" s="68">
        <f t="shared" si="0"/>
        <v>13200</v>
      </c>
      <c r="H35" s="69">
        <v>1195820</v>
      </c>
    </row>
    <row r="36" s="52" customFormat="1" spans="1:8">
      <c r="A36" s="65"/>
      <c r="B36" s="65"/>
      <c r="C36" s="66"/>
      <c r="D36" s="65"/>
      <c r="E36" s="65"/>
      <c r="F36" s="67"/>
      <c r="G36" s="68"/>
      <c r="H36" s="70"/>
    </row>
    <row r="37" s="52" customFormat="1" spans="1:8">
      <c r="A37" s="65"/>
      <c r="B37" s="65"/>
      <c r="C37" s="66"/>
      <c r="D37" s="65"/>
      <c r="E37" s="65"/>
      <c r="F37" s="67"/>
      <c r="G37" s="68"/>
      <c r="H37" s="70"/>
    </row>
    <row r="38" s="52" customFormat="1" ht="13.5" spans="1:8">
      <c r="A38" s="65"/>
      <c r="B38" s="71" t="s">
        <v>87</v>
      </c>
      <c r="C38" s="72"/>
      <c r="D38" s="71"/>
      <c r="E38" s="71"/>
      <c r="F38" s="73"/>
      <c r="G38" s="74">
        <f>SUM(G9:G37)</f>
        <v>693100</v>
      </c>
      <c r="H38" s="70"/>
    </row>
    <row r="39" s="52" customFormat="1" ht="13.5" spans="6:10">
      <c r="F39" s="81" t="s">
        <v>118</v>
      </c>
      <c r="G39" s="53">
        <v>288000</v>
      </c>
      <c r="I39" s="52" t="s">
        <v>119</v>
      </c>
      <c r="J39" s="52">
        <v>292500</v>
      </c>
    </row>
    <row r="40" s="52" customFormat="1" spans="6:10">
      <c r="F40" s="81" t="s">
        <v>120</v>
      </c>
      <c r="G40" s="53">
        <v>300000</v>
      </c>
      <c r="I40" s="149" t="s">
        <v>121</v>
      </c>
      <c r="J40" s="52">
        <v>400600</v>
      </c>
    </row>
    <row r="41" s="52" customFormat="1" spans="6:7">
      <c r="F41" s="52" t="s">
        <v>89</v>
      </c>
      <c r="G41" s="53">
        <f>G38-G39-G40</f>
        <v>105100</v>
      </c>
    </row>
    <row r="42" s="52" customFormat="1" spans="7:7">
      <c r="G42" s="53"/>
    </row>
    <row r="43" s="52" customFormat="1" spans="7:7">
      <c r="G43" s="53"/>
    </row>
    <row r="44" s="52" customFormat="1" spans="7:7">
      <c r="G44" s="53"/>
    </row>
    <row r="45" s="52" customFormat="1" spans="7:7">
      <c r="G45" s="53"/>
    </row>
    <row r="46" s="52" customFormat="1" spans="7:7">
      <c r="G46" s="53"/>
    </row>
    <row r="47" s="52" customFormat="1" spans="7:7">
      <c r="G47" s="53"/>
    </row>
    <row r="48" s="52" customFormat="1" spans="7:7">
      <c r="G48" s="53"/>
    </row>
    <row r="49" s="52" customFormat="1" spans="7:7">
      <c r="G49" s="53"/>
    </row>
    <row r="50" s="52" customFormat="1" spans="7:7">
      <c r="G50" s="53"/>
    </row>
    <row r="51" s="52" customFormat="1" spans="7:7">
      <c r="G51" s="53"/>
    </row>
    <row r="52" s="52" customFormat="1" spans="7:7">
      <c r="G52" s="53"/>
    </row>
    <row r="53" s="52" customFormat="1" spans="7:7">
      <c r="G53" s="53"/>
    </row>
    <row r="54" s="52" customFormat="1" spans="7:7">
      <c r="G54" s="53"/>
    </row>
    <row r="55" s="52" customFormat="1" spans="7:7">
      <c r="G55" s="53"/>
    </row>
    <row r="56" s="52" customFormat="1" spans="7:7">
      <c r="G56" s="53"/>
    </row>
    <row r="57" s="52" customFormat="1" spans="7:7">
      <c r="G57" s="53"/>
    </row>
    <row r="58" s="52" customFormat="1" spans="7:7">
      <c r="G58" s="53"/>
    </row>
    <row r="59" s="52" customFormat="1" spans="7:7">
      <c r="G59" s="53"/>
    </row>
    <row r="60" s="52" customFormat="1" spans="7:7">
      <c r="G60" s="53"/>
    </row>
    <row r="61" s="52" customFormat="1" spans="7:7">
      <c r="G61" s="53"/>
    </row>
    <row r="62" s="52" customFormat="1" spans="7:7">
      <c r="G62" s="53"/>
    </row>
    <row r="63" s="52" customFormat="1" spans="7:7">
      <c r="G63" s="53"/>
    </row>
    <row r="64" s="52" customFormat="1" spans="7:7">
      <c r="G64" s="53"/>
    </row>
    <row r="65" s="52" customFormat="1" spans="7:7">
      <c r="G65" s="53"/>
    </row>
    <row r="66" s="52" customFormat="1" spans="7:7">
      <c r="G66" s="53"/>
    </row>
    <row r="67" s="52" customFormat="1" spans="7:7">
      <c r="G67" s="53"/>
    </row>
    <row r="68" s="52" customFormat="1" spans="7:7">
      <c r="G68" s="53"/>
    </row>
    <row r="69" s="52" customFormat="1" spans="7:7">
      <c r="G69" s="53"/>
    </row>
    <row r="70" s="52" customFormat="1" spans="7:7">
      <c r="G70" s="53"/>
    </row>
    <row r="71" s="52" customFormat="1" spans="7:7">
      <c r="G71" s="53"/>
    </row>
    <row r="72" s="52" customFormat="1" spans="7:7">
      <c r="G72" s="53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3:7">
      <c r="C76" s="69" t="s">
        <v>122</v>
      </c>
      <c r="D76" s="52" t="str">
        <f ca="1">PHONETIC(C76:C89)</f>
        <v>,1199511,1199871,1194528,1194524,1196887,1198957,1187907,1190690,1190701,1198576,1196863,1198373,1205961,1195820</v>
      </c>
      <c r="G76" s="53"/>
    </row>
    <row r="77" s="52" customFormat="1" spans="3:7">
      <c r="C77" s="69" t="s">
        <v>123</v>
      </c>
      <c r="G77" s="53"/>
    </row>
    <row r="78" s="52" customFormat="1" spans="3:7">
      <c r="C78" s="69" t="s">
        <v>124</v>
      </c>
      <c r="G78" s="53"/>
    </row>
    <row r="79" s="52" customFormat="1" spans="3:7">
      <c r="C79" s="69" t="s">
        <v>125</v>
      </c>
      <c r="G79" s="53"/>
    </row>
    <row r="80" s="52" customFormat="1" spans="3:7">
      <c r="C80" s="69" t="s">
        <v>126</v>
      </c>
      <c r="G80" s="53"/>
    </row>
    <row r="81" s="52" customFormat="1" spans="3:7">
      <c r="C81" s="69" t="s">
        <v>127</v>
      </c>
      <c r="G81" s="53"/>
    </row>
    <row r="82" s="52" customFormat="1" spans="3:7">
      <c r="C82" s="69" t="s">
        <v>128</v>
      </c>
      <c r="G82" s="53"/>
    </row>
    <row r="83" s="52" customFormat="1" spans="3:7">
      <c r="C83" s="69" t="s">
        <v>129</v>
      </c>
      <c r="G83" s="53"/>
    </row>
    <row r="84" s="52" customFormat="1" spans="3:7">
      <c r="C84" s="69" t="s">
        <v>130</v>
      </c>
      <c r="G84" s="53"/>
    </row>
    <row r="85" s="52" customFormat="1" spans="3:7">
      <c r="C85" s="69" t="s">
        <v>131</v>
      </c>
      <c r="G85" s="53"/>
    </row>
    <row r="86" s="52" customFormat="1" spans="3:7">
      <c r="C86" s="69" t="s">
        <v>132</v>
      </c>
      <c r="G86" s="53"/>
    </row>
    <row r="87" s="52" customFormat="1" spans="3:7">
      <c r="C87" s="69" t="s">
        <v>133</v>
      </c>
      <c r="G87" s="53"/>
    </row>
    <row r="88" s="52" customFormat="1" spans="3:7">
      <c r="C88" s="69" t="s">
        <v>134</v>
      </c>
      <c r="G88" s="53"/>
    </row>
    <row r="89" s="52" customFormat="1" spans="3:7">
      <c r="C89" s="69" t="s">
        <v>135</v>
      </c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</sheetData>
  <autoFilter ref="A8:H69">
    <extLst/>
  </autoFilter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3"/>
  <sheetViews>
    <sheetView topLeftCell="B4" workbookViewId="0">
      <selection activeCell="F47" sqref="F47"/>
    </sheetView>
  </sheetViews>
  <sheetFormatPr defaultColWidth="9" defaultRowHeight="12.75"/>
  <cols>
    <col min="1" max="1" width="9.42857142857143" style="52" customWidth="1"/>
    <col min="2" max="2" width="43.5714285714286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9" width="6.57142857142857" style="52" customWidth="1"/>
    <col min="10" max="11" width="9.14285714285714" style="52"/>
    <col min="12" max="13" width="8.57142857142857" style="52" customWidth="1"/>
    <col min="14" max="16384" width="9.14285714285714" style="52"/>
  </cols>
  <sheetData>
    <row r="1" s="52" customFormat="1" spans="7:7">
      <c r="G1" s="53"/>
    </row>
    <row r="2" s="52" customFormat="1" spans="2:2">
      <c r="B2" s="146" t="s">
        <v>136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13">
      <c r="A9" s="65" t="s">
        <v>49</v>
      </c>
      <c r="B9" s="65" t="s">
        <v>116</v>
      </c>
      <c r="C9" s="66">
        <v>42968</v>
      </c>
      <c r="D9" s="65">
        <v>3</v>
      </c>
      <c r="E9" s="65">
        <v>2</v>
      </c>
      <c r="F9" s="79">
        <v>36720</v>
      </c>
      <c r="G9" s="80">
        <f t="shared" ref="G9:G37" si="0">+F9</f>
        <v>36720</v>
      </c>
      <c r="H9" s="69">
        <v>1198087</v>
      </c>
      <c r="L9" s="77"/>
      <c r="M9" s="77"/>
    </row>
    <row r="10" s="52" customFormat="1" spans="1:13">
      <c r="A10" s="65" t="s">
        <v>35</v>
      </c>
      <c r="B10" s="65" t="s">
        <v>137</v>
      </c>
      <c r="C10" s="66">
        <v>42970</v>
      </c>
      <c r="D10" s="65">
        <v>3</v>
      </c>
      <c r="E10" s="65"/>
      <c r="F10" s="79">
        <v>42000</v>
      </c>
      <c r="G10" s="80">
        <f t="shared" si="0"/>
        <v>42000</v>
      </c>
      <c r="H10" s="69">
        <v>1198755</v>
      </c>
      <c r="L10" s="77"/>
      <c r="M10" s="77"/>
    </row>
    <row r="11" s="52" customFormat="1" spans="1:13">
      <c r="A11" s="65" t="s">
        <v>49</v>
      </c>
      <c r="B11" s="65" t="s">
        <v>138</v>
      </c>
      <c r="C11" s="66">
        <v>42977</v>
      </c>
      <c r="D11" s="65">
        <v>2</v>
      </c>
      <c r="E11" s="65"/>
      <c r="F11" s="79">
        <v>12960</v>
      </c>
      <c r="G11" s="80">
        <f t="shared" si="0"/>
        <v>12960</v>
      </c>
      <c r="H11" s="69">
        <v>1202838</v>
      </c>
      <c r="L11" s="77"/>
      <c r="M11" s="77"/>
    </row>
    <row r="12" s="52" customFormat="1" spans="1:13">
      <c r="A12" s="65" t="s">
        <v>37</v>
      </c>
      <c r="B12" s="65" t="s">
        <v>139</v>
      </c>
      <c r="C12" s="66">
        <v>42977</v>
      </c>
      <c r="D12" s="65">
        <v>2</v>
      </c>
      <c r="E12" s="65"/>
      <c r="F12" s="79">
        <v>14790</v>
      </c>
      <c r="G12" s="80">
        <f t="shared" si="0"/>
        <v>14790</v>
      </c>
      <c r="H12" s="69">
        <v>1214999</v>
      </c>
      <c r="L12" s="77"/>
      <c r="M12" s="77"/>
    </row>
    <row r="13" s="52" customFormat="1" spans="1:13">
      <c r="A13" s="65" t="s">
        <v>37</v>
      </c>
      <c r="B13" s="65" t="s">
        <v>140</v>
      </c>
      <c r="C13" s="66">
        <v>42977</v>
      </c>
      <c r="D13" s="65">
        <v>2</v>
      </c>
      <c r="E13" s="65"/>
      <c r="F13" s="79">
        <v>15660</v>
      </c>
      <c r="G13" s="80">
        <f t="shared" si="0"/>
        <v>15660</v>
      </c>
      <c r="H13" s="69">
        <v>1202936</v>
      </c>
      <c r="L13" s="77"/>
      <c r="M13" s="77"/>
    </row>
    <row r="14" s="52" customFormat="1" spans="1:13">
      <c r="A14" s="65" t="s">
        <v>49</v>
      </c>
      <c r="B14" s="65" t="s">
        <v>141</v>
      </c>
      <c r="C14" s="66">
        <v>42969</v>
      </c>
      <c r="D14" s="65">
        <v>1</v>
      </c>
      <c r="E14" s="65"/>
      <c r="F14" s="79">
        <v>4800</v>
      </c>
      <c r="G14" s="80">
        <f t="shared" si="0"/>
        <v>4800</v>
      </c>
      <c r="H14" s="69">
        <v>1220799</v>
      </c>
      <c r="L14" s="77"/>
      <c r="M14" s="77"/>
    </row>
    <row r="15" s="52" customFormat="1" spans="1:13">
      <c r="A15" s="65" t="s">
        <v>37</v>
      </c>
      <c r="B15" s="65" t="s">
        <v>139</v>
      </c>
      <c r="C15" s="66">
        <v>42979</v>
      </c>
      <c r="D15" s="65">
        <v>2</v>
      </c>
      <c r="E15" s="65"/>
      <c r="F15" s="79">
        <v>11600</v>
      </c>
      <c r="G15" s="80">
        <f t="shared" si="0"/>
        <v>11600</v>
      </c>
      <c r="H15" s="69">
        <v>1215000</v>
      </c>
      <c r="L15" s="77"/>
      <c r="M15" s="77"/>
    </row>
    <row r="16" s="52" customFormat="1" spans="1:13">
      <c r="A16" s="65" t="s">
        <v>49</v>
      </c>
      <c r="B16" s="65" t="s">
        <v>142</v>
      </c>
      <c r="C16" s="66">
        <v>42981</v>
      </c>
      <c r="D16" s="65">
        <v>1</v>
      </c>
      <c r="E16" s="65"/>
      <c r="F16" s="79">
        <v>4800</v>
      </c>
      <c r="G16" s="80">
        <f t="shared" si="0"/>
        <v>4800</v>
      </c>
      <c r="H16" s="69">
        <v>1213246</v>
      </c>
      <c r="L16" s="77"/>
      <c r="M16" s="77"/>
    </row>
    <row r="17" s="52" customFormat="1" spans="1:13">
      <c r="A17" s="65" t="s">
        <v>49</v>
      </c>
      <c r="B17" s="65" t="s">
        <v>143</v>
      </c>
      <c r="C17" s="66">
        <v>42979</v>
      </c>
      <c r="D17" s="65">
        <v>3</v>
      </c>
      <c r="E17" s="65"/>
      <c r="F17" s="79">
        <v>14400</v>
      </c>
      <c r="G17" s="80">
        <f t="shared" si="0"/>
        <v>14400</v>
      </c>
      <c r="H17" s="69">
        <v>1212564</v>
      </c>
      <c r="L17" s="77"/>
      <c r="M17" s="77"/>
    </row>
    <row r="18" s="52" customFormat="1" spans="1:13">
      <c r="A18" s="65" t="s">
        <v>37</v>
      </c>
      <c r="B18" s="65" t="s">
        <v>144</v>
      </c>
      <c r="C18" s="66">
        <v>42981</v>
      </c>
      <c r="D18" s="65">
        <v>2</v>
      </c>
      <c r="E18" s="65"/>
      <c r="F18" s="79">
        <v>11600</v>
      </c>
      <c r="G18" s="80">
        <f t="shared" si="0"/>
        <v>11600</v>
      </c>
      <c r="H18" s="69">
        <v>1207545</v>
      </c>
      <c r="L18" s="77"/>
      <c r="M18" s="77"/>
    </row>
    <row r="19" s="52" customFormat="1" spans="1:13">
      <c r="A19" s="65" t="s">
        <v>49</v>
      </c>
      <c r="B19" s="65" t="s">
        <v>145</v>
      </c>
      <c r="C19" s="66">
        <v>42982</v>
      </c>
      <c r="D19" s="65">
        <v>1</v>
      </c>
      <c r="E19" s="65"/>
      <c r="F19" s="67">
        <v>4800</v>
      </c>
      <c r="G19" s="68">
        <f t="shared" si="0"/>
        <v>4800</v>
      </c>
      <c r="H19" s="69">
        <v>1209695</v>
      </c>
      <c r="L19" s="77"/>
      <c r="M19" s="77"/>
    </row>
    <row r="20" s="52" customFormat="1" spans="1:13">
      <c r="A20" s="65" t="s">
        <v>49</v>
      </c>
      <c r="B20" s="65" t="s">
        <v>146</v>
      </c>
      <c r="C20" s="66">
        <v>42980</v>
      </c>
      <c r="D20" s="65">
        <v>4</v>
      </c>
      <c r="E20" s="65"/>
      <c r="F20" s="67">
        <v>19200</v>
      </c>
      <c r="G20" s="68">
        <f t="shared" si="0"/>
        <v>19200</v>
      </c>
      <c r="H20" s="69">
        <v>1213808</v>
      </c>
      <c r="L20" s="77"/>
      <c r="M20" s="77"/>
    </row>
    <row r="21" s="52" customFormat="1" spans="1:13">
      <c r="A21" s="65" t="s">
        <v>49</v>
      </c>
      <c r="B21" s="65" t="s">
        <v>147</v>
      </c>
      <c r="C21" s="66">
        <v>42983</v>
      </c>
      <c r="D21" s="65">
        <v>1</v>
      </c>
      <c r="E21" s="65"/>
      <c r="F21" s="67">
        <v>4800</v>
      </c>
      <c r="G21" s="68">
        <f t="shared" si="0"/>
        <v>4800</v>
      </c>
      <c r="H21" s="69">
        <v>1223554</v>
      </c>
      <c r="L21" s="77"/>
      <c r="M21" s="77"/>
    </row>
    <row r="22" s="52" customFormat="1" spans="1:13">
      <c r="A22" s="65" t="s">
        <v>37</v>
      </c>
      <c r="B22" s="65" t="s">
        <v>148</v>
      </c>
      <c r="C22" s="66">
        <v>42983</v>
      </c>
      <c r="D22" s="65">
        <v>1</v>
      </c>
      <c r="E22" s="65"/>
      <c r="F22" s="67">
        <v>5800</v>
      </c>
      <c r="G22" s="68">
        <f t="shared" si="0"/>
        <v>5800</v>
      </c>
      <c r="H22" s="69">
        <v>1220847</v>
      </c>
      <c r="L22" s="77"/>
      <c r="M22" s="77"/>
    </row>
    <row r="23" s="52" customFormat="1" spans="1:13">
      <c r="A23" s="65" t="s">
        <v>49</v>
      </c>
      <c r="B23" s="65" t="s">
        <v>149</v>
      </c>
      <c r="C23" s="66">
        <v>42984</v>
      </c>
      <c r="D23" s="65">
        <v>1</v>
      </c>
      <c r="E23" s="65">
        <v>2</v>
      </c>
      <c r="F23" s="67">
        <v>9600</v>
      </c>
      <c r="G23" s="68">
        <f t="shared" si="0"/>
        <v>9600</v>
      </c>
      <c r="H23" s="69">
        <v>1217204</v>
      </c>
      <c r="L23" s="77"/>
      <c r="M23" s="77"/>
    </row>
    <row r="24" s="52" customFormat="1" spans="1:13">
      <c r="A24" s="65" t="s">
        <v>33</v>
      </c>
      <c r="B24" s="65" t="s">
        <v>150</v>
      </c>
      <c r="C24" s="66">
        <v>42983</v>
      </c>
      <c r="D24" s="65">
        <v>2</v>
      </c>
      <c r="E24" s="65">
        <v>2</v>
      </c>
      <c r="F24" s="67">
        <v>10240</v>
      </c>
      <c r="G24" s="68">
        <f t="shared" si="0"/>
        <v>10240</v>
      </c>
      <c r="H24" s="69">
        <v>1212022</v>
      </c>
      <c r="L24" s="77"/>
      <c r="M24" s="77"/>
    </row>
    <row r="25" s="52" customFormat="1" spans="1:13">
      <c r="A25" s="65" t="s">
        <v>37</v>
      </c>
      <c r="B25" s="65" t="s">
        <v>151</v>
      </c>
      <c r="C25" s="66">
        <v>42984</v>
      </c>
      <c r="D25" s="65">
        <v>2</v>
      </c>
      <c r="E25" s="65"/>
      <c r="F25" s="67">
        <v>11600</v>
      </c>
      <c r="G25" s="68">
        <f t="shared" si="0"/>
        <v>11600</v>
      </c>
      <c r="H25" s="69">
        <v>1192919</v>
      </c>
      <c r="L25" s="77"/>
      <c r="M25" s="77"/>
    </row>
    <row r="26" s="52" customFormat="1" spans="1:13">
      <c r="A26" s="65" t="s">
        <v>49</v>
      </c>
      <c r="B26" s="65" t="s">
        <v>152</v>
      </c>
      <c r="C26" s="66">
        <v>42985</v>
      </c>
      <c r="D26" s="65">
        <v>2</v>
      </c>
      <c r="E26" s="65"/>
      <c r="F26" s="67">
        <v>9600</v>
      </c>
      <c r="G26" s="68">
        <f t="shared" si="0"/>
        <v>9600</v>
      </c>
      <c r="H26" s="69">
        <v>1224171</v>
      </c>
      <c r="L26" s="77"/>
      <c r="M26" s="77"/>
    </row>
    <row r="27" s="52" customFormat="1" spans="1:13">
      <c r="A27" s="65" t="s">
        <v>33</v>
      </c>
      <c r="B27" s="65" t="s">
        <v>153</v>
      </c>
      <c r="C27" s="66">
        <v>42985</v>
      </c>
      <c r="D27" s="65">
        <v>2</v>
      </c>
      <c r="E27" s="65"/>
      <c r="F27" s="67">
        <v>10240</v>
      </c>
      <c r="G27" s="68">
        <f t="shared" si="0"/>
        <v>10240</v>
      </c>
      <c r="H27" s="69">
        <v>1209698</v>
      </c>
      <c r="L27" s="77"/>
      <c r="M27" s="77"/>
    </row>
    <row r="28" s="52" customFormat="1" spans="1:13">
      <c r="A28" s="65" t="s">
        <v>37</v>
      </c>
      <c r="B28" s="65" t="s">
        <v>154</v>
      </c>
      <c r="C28" s="66">
        <v>42986</v>
      </c>
      <c r="D28" s="65">
        <v>1</v>
      </c>
      <c r="E28" s="65"/>
      <c r="F28" s="67">
        <v>5800</v>
      </c>
      <c r="G28" s="68">
        <f t="shared" si="0"/>
        <v>5800</v>
      </c>
      <c r="H28" s="69">
        <v>1224233</v>
      </c>
      <c r="L28" s="77"/>
      <c r="M28" s="77"/>
    </row>
    <row r="29" s="52" customFormat="1" spans="1:13">
      <c r="A29" s="65" t="s">
        <v>49</v>
      </c>
      <c r="B29" s="65" t="s">
        <v>155</v>
      </c>
      <c r="C29" s="66">
        <v>42985</v>
      </c>
      <c r="D29" s="65">
        <v>3</v>
      </c>
      <c r="E29" s="65"/>
      <c r="F29" s="67">
        <v>14400</v>
      </c>
      <c r="G29" s="68">
        <f t="shared" si="0"/>
        <v>14400</v>
      </c>
      <c r="H29" s="69">
        <v>1223832</v>
      </c>
      <c r="L29" s="77"/>
      <c r="M29" s="77"/>
    </row>
    <row r="30" s="52" customFormat="1" spans="1:13">
      <c r="A30" s="65" t="s">
        <v>37</v>
      </c>
      <c r="B30" s="65" t="s">
        <v>156</v>
      </c>
      <c r="C30" s="66">
        <v>42987</v>
      </c>
      <c r="D30" s="65">
        <v>1</v>
      </c>
      <c r="E30" s="65"/>
      <c r="F30" s="67">
        <v>5800</v>
      </c>
      <c r="G30" s="68">
        <f t="shared" si="0"/>
        <v>5800</v>
      </c>
      <c r="H30" s="69">
        <v>1225001</v>
      </c>
      <c r="L30" s="77"/>
      <c r="M30" s="77"/>
    </row>
    <row r="31" s="52" customFormat="1" spans="1:13">
      <c r="A31" s="65" t="s">
        <v>49</v>
      </c>
      <c r="B31" s="65" t="s">
        <v>157</v>
      </c>
      <c r="C31" s="66">
        <v>42987</v>
      </c>
      <c r="D31" s="65">
        <v>1</v>
      </c>
      <c r="E31" s="65"/>
      <c r="F31" s="67">
        <v>4800</v>
      </c>
      <c r="G31" s="68">
        <f t="shared" si="0"/>
        <v>4800</v>
      </c>
      <c r="H31" s="69">
        <v>1223108</v>
      </c>
      <c r="L31" s="77"/>
      <c r="M31" s="77"/>
    </row>
    <row r="32" s="52" customFormat="1" spans="1:13">
      <c r="A32" s="65" t="s">
        <v>49</v>
      </c>
      <c r="B32" s="65" t="s">
        <v>158</v>
      </c>
      <c r="C32" s="66">
        <v>42989</v>
      </c>
      <c r="D32" s="65">
        <v>1</v>
      </c>
      <c r="E32" s="65" t="s">
        <v>159</v>
      </c>
      <c r="F32" s="67">
        <v>2400</v>
      </c>
      <c r="G32" s="68">
        <f t="shared" si="0"/>
        <v>2400</v>
      </c>
      <c r="H32" s="69">
        <v>1224294</v>
      </c>
      <c r="L32" s="77"/>
      <c r="M32" s="77"/>
    </row>
    <row r="33" s="52" customFormat="1" spans="1:13">
      <c r="A33" s="65" t="s">
        <v>37</v>
      </c>
      <c r="B33" s="65" t="s">
        <v>160</v>
      </c>
      <c r="C33" s="66">
        <v>42988</v>
      </c>
      <c r="D33" s="65">
        <v>2</v>
      </c>
      <c r="E33" s="65"/>
      <c r="F33" s="67">
        <v>11600</v>
      </c>
      <c r="G33" s="68">
        <f t="shared" si="0"/>
        <v>11600</v>
      </c>
      <c r="H33" s="69">
        <v>1222832</v>
      </c>
      <c r="L33" s="77"/>
      <c r="M33" s="77"/>
    </row>
    <row r="34" s="52" customFormat="1" spans="1:13">
      <c r="A34" s="65" t="s">
        <v>49</v>
      </c>
      <c r="B34" s="65" t="s">
        <v>161</v>
      </c>
      <c r="C34" s="66">
        <v>42989</v>
      </c>
      <c r="D34" s="65">
        <v>2</v>
      </c>
      <c r="E34" s="65"/>
      <c r="F34" s="67">
        <v>9600</v>
      </c>
      <c r="G34" s="68">
        <f t="shared" si="0"/>
        <v>9600</v>
      </c>
      <c r="H34" s="69">
        <v>1212423</v>
      </c>
      <c r="L34" s="77"/>
      <c r="M34" s="77"/>
    </row>
    <row r="35" s="52" customFormat="1" spans="1:13">
      <c r="A35" s="65" t="s">
        <v>37</v>
      </c>
      <c r="B35" s="65" t="s">
        <v>162</v>
      </c>
      <c r="C35" s="66">
        <v>42990</v>
      </c>
      <c r="D35" s="65">
        <v>2</v>
      </c>
      <c r="E35" s="65"/>
      <c r="F35" s="67">
        <v>11600</v>
      </c>
      <c r="G35" s="68">
        <f t="shared" si="0"/>
        <v>11600</v>
      </c>
      <c r="H35" s="69">
        <v>1211740</v>
      </c>
      <c r="L35" s="77"/>
      <c r="M35" s="77"/>
    </row>
    <row r="36" s="52" customFormat="1" spans="1:13">
      <c r="A36" s="65" t="s">
        <v>49</v>
      </c>
      <c r="B36" s="65" t="s">
        <v>163</v>
      </c>
      <c r="C36" s="66">
        <v>42991</v>
      </c>
      <c r="D36" s="65">
        <v>2</v>
      </c>
      <c r="E36" s="65"/>
      <c r="F36" s="67">
        <v>9600</v>
      </c>
      <c r="G36" s="68">
        <f t="shared" si="0"/>
        <v>9600</v>
      </c>
      <c r="H36" s="69">
        <v>1210919</v>
      </c>
      <c r="L36" s="77"/>
      <c r="M36" s="77"/>
    </row>
    <row r="37" s="52" customFormat="1" spans="1:13">
      <c r="A37" s="65" t="s">
        <v>40</v>
      </c>
      <c r="B37" s="65" t="s">
        <v>164</v>
      </c>
      <c r="C37" s="66">
        <v>42990</v>
      </c>
      <c r="D37" s="65">
        <v>3</v>
      </c>
      <c r="E37" s="65"/>
      <c r="F37" s="67">
        <v>24000</v>
      </c>
      <c r="G37" s="68">
        <f t="shared" si="0"/>
        <v>24000</v>
      </c>
      <c r="H37" s="69">
        <v>1211944</v>
      </c>
      <c r="L37" s="77"/>
      <c r="M37" s="77"/>
    </row>
    <row r="38" s="52" customFormat="1" spans="1:13">
      <c r="A38" s="65"/>
      <c r="B38" s="65"/>
      <c r="C38" s="66"/>
      <c r="D38" s="65"/>
      <c r="E38" s="65"/>
      <c r="F38" s="67"/>
      <c r="G38" s="68"/>
      <c r="H38" s="70"/>
      <c r="L38" s="77"/>
      <c r="M38" s="77"/>
    </row>
    <row r="39" s="52" customFormat="1" spans="1:13">
      <c r="A39" s="65"/>
      <c r="B39" s="65"/>
      <c r="C39" s="66"/>
      <c r="D39" s="65"/>
      <c r="E39" s="65"/>
      <c r="F39" s="67"/>
      <c r="G39" s="68"/>
      <c r="H39" s="70"/>
      <c r="L39" s="77"/>
      <c r="M39" s="77"/>
    </row>
    <row r="40" s="52" customFormat="1" ht="13.5" spans="1:13">
      <c r="A40" s="65"/>
      <c r="B40" s="71" t="s">
        <v>87</v>
      </c>
      <c r="C40" s="72"/>
      <c r="D40" s="71"/>
      <c r="E40" s="71"/>
      <c r="F40" s="73"/>
      <c r="G40" s="74">
        <f>SUM(G9:G39)</f>
        <v>354810</v>
      </c>
      <c r="I40" s="70" t="s">
        <v>165</v>
      </c>
      <c r="L40" s="77"/>
      <c r="M40" s="77"/>
    </row>
    <row r="41" s="52" customFormat="1" ht="13.5" spans="7:13">
      <c r="G41" s="53">
        <v>-330000</v>
      </c>
      <c r="H41" s="81" t="s">
        <v>118</v>
      </c>
      <c r="L41" s="77"/>
      <c r="M41" s="77"/>
    </row>
    <row r="42" s="52" customFormat="1" spans="7:13">
      <c r="G42" s="53">
        <v>24810</v>
      </c>
      <c r="L42" s="77"/>
      <c r="M42" s="77"/>
    </row>
    <row r="43" s="52" customFormat="1" spans="7:13">
      <c r="G43" s="53"/>
      <c r="L43" s="77"/>
      <c r="M43" s="77"/>
    </row>
    <row r="44" s="52" customFormat="1" spans="7:13">
      <c r="G44" s="53"/>
      <c r="L44" s="77"/>
      <c r="M44" s="77"/>
    </row>
    <row r="45" s="52" customFormat="1" spans="7:13">
      <c r="G45" s="53"/>
      <c r="L45" s="77"/>
      <c r="M45" s="77"/>
    </row>
    <row r="46" s="52" customFormat="1" spans="7:13">
      <c r="G46" s="53"/>
      <c r="L46" s="77"/>
      <c r="M46" s="77"/>
    </row>
    <row r="47" s="52" customFormat="1" spans="7:13">
      <c r="G47" s="53"/>
      <c r="L47" s="77"/>
      <c r="M47" s="77"/>
    </row>
    <row r="48" s="52" customFormat="1" spans="7:13">
      <c r="G48" s="53"/>
      <c r="L48" s="77"/>
      <c r="M48" s="77"/>
    </row>
    <row r="49" s="52" customFormat="1" spans="7:13">
      <c r="G49" s="53"/>
      <c r="L49" s="77"/>
      <c r="M49" s="77"/>
    </row>
    <row r="50" s="52" customFormat="1" spans="7:13">
      <c r="G50" s="53"/>
      <c r="L50" s="77"/>
      <c r="M50" s="77"/>
    </row>
    <row r="51" s="52" customFormat="1" spans="7:13">
      <c r="G51" s="53"/>
      <c r="L51" s="77"/>
      <c r="M51" s="77"/>
    </row>
    <row r="52" s="52" customFormat="1" spans="7:13">
      <c r="G52" s="53"/>
      <c r="L52" s="77"/>
      <c r="M52" s="77"/>
    </row>
    <row r="53" s="52" customFormat="1" spans="7:13">
      <c r="G53" s="53"/>
      <c r="L53" s="77"/>
      <c r="M53" s="77"/>
    </row>
    <row r="54" s="52" customFormat="1" spans="7:13">
      <c r="G54" s="53"/>
      <c r="L54" s="77"/>
      <c r="M54" s="77"/>
    </row>
    <row r="55" s="52" customFormat="1" spans="7:13">
      <c r="G55" s="53"/>
      <c r="L55" s="77"/>
      <c r="M55" s="77"/>
    </row>
    <row r="56" s="52" customFormat="1" spans="7:13">
      <c r="G56" s="53"/>
      <c r="L56" s="77"/>
      <c r="M56" s="77"/>
    </row>
    <row r="57" s="52" customFormat="1" spans="7:13">
      <c r="G57" s="53"/>
      <c r="L57" s="77"/>
      <c r="M57" s="77"/>
    </row>
    <row r="58" s="52" customFormat="1" spans="7:13">
      <c r="G58" s="53"/>
      <c r="L58" s="77"/>
      <c r="M58" s="77"/>
    </row>
    <row r="59" s="52" customFormat="1" spans="7:13">
      <c r="G59" s="53"/>
      <c r="L59" s="77"/>
      <c r="M59" s="77"/>
    </row>
    <row r="60" s="52" customFormat="1" spans="7:13">
      <c r="G60" s="53"/>
      <c r="L60" s="77"/>
      <c r="M60" s="77"/>
    </row>
    <row r="61" s="52" customFormat="1" spans="7:13">
      <c r="G61" s="53"/>
      <c r="L61" s="77"/>
      <c r="M61" s="77"/>
    </row>
    <row r="62" s="52" customFormat="1" spans="7:13">
      <c r="G62" s="53"/>
      <c r="L62" s="77"/>
      <c r="M62" s="77"/>
    </row>
    <row r="63" s="52" customFormat="1" spans="7:13">
      <c r="G63" s="53"/>
      <c r="L63" s="77"/>
      <c r="M63" s="77"/>
    </row>
    <row r="64" s="52" customFormat="1" spans="7:13">
      <c r="G64" s="53"/>
      <c r="L64" s="77"/>
      <c r="M64" s="77"/>
    </row>
    <row r="65" s="52" customFormat="1" spans="7:13">
      <c r="G65" s="53"/>
      <c r="L65" s="77"/>
      <c r="M65" s="77"/>
    </row>
    <row r="66" s="52" customFormat="1" spans="7:13">
      <c r="G66" s="53"/>
      <c r="L66" s="77"/>
      <c r="M66" s="77"/>
    </row>
    <row r="67" s="52" customFormat="1" spans="7:13">
      <c r="G67" s="53"/>
      <c r="L67" s="77"/>
      <c r="M67" s="77"/>
    </row>
    <row r="68" s="52" customFormat="1" spans="7:13">
      <c r="G68" s="53"/>
      <c r="L68" s="77"/>
      <c r="M68" s="77"/>
    </row>
    <row r="69" s="52" customFormat="1" spans="7:13">
      <c r="G69" s="53"/>
      <c r="L69" s="77"/>
      <c r="M69" s="77"/>
    </row>
    <row r="70" s="52" customFormat="1" spans="7:13">
      <c r="G70" s="53"/>
      <c r="L70" s="77"/>
      <c r="M70" s="77"/>
    </row>
    <row r="71" s="52" customFormat="1" spans="7:13">
      <c r="G71" s="53"/>
      <c r="L71" s="77"/>
      <c r="M71" s="77"/>
    </row>
    <row r="72" s="52" customFormat="1" spans="7:13">
      <c r="G72" s="53"/>
      <c r="L72" s="77"/>
      <c r="M72" s="77"/>
    </row>
    <row r="73" s="52" customFormat="1" spans="7:13">
      <c r="G73" s="53"/>
      <c r="L73" s="77"/>
      <c r="M73" s="77"/>
    </row>
    <row r="74" s="52" customFormat="1" spans="7:13">
      <c r="G74" s="53"/>
      <c r="L74" s="77"/>
      <c r="M74" s="77"/>
    </row>
    <row r="75" s="52" customFormat="1" spans="7:13">
      <c r="G75" s="53"/>
      <c r="L75" s="77"/>
      <c r="M75" s="77"/>
    </row>
    <row r="76" s="52" customFormat="1" spans="7:13">
      <c r="G76" s="53"/>
      <c r="L76" s="77"/>
      <c r="M76" s="77"/>
    </row>
    <row r="77" s="52" customFormat="1" spans="7:13">
      <c r="G77" s="53"/>
      <c r="L77" s="77"/>
      <c r="M77" s="77"/>
    </row>
    <row r="78" s="52" customFormat="1" spans="7:13">
      <c r="G78" s="53"/>
      <c r="L78" s="77"/>
      <c r="M78" s="77"/>
    </row>
    <row r="79" s="52" customFormat="1" spans="7:13">
      <c r="G79" s="53"/>
      <c r="L79" s="77"/>
      <c r="M79" s="77"/>
    </row>
    <row r="80" s="52" customFormat="1" spans="7:13">
      <c r="G80" s="53"/>
      <c r="L80" s="77"/>
      <c r="M80" s="77"/>
    </row>
    <row r="81" s="52" customFormat="1" spans="7:13">
      <c r="G81" s="53"/>
      <c r="L81" s="77"/>
      <c r="M81" s="77"/>
    </row>
    <row r="82" s="52" customFormat="1" spans="7:13">
      <c r="G82" s="53"/>
      <c r="L82" s="77"/>
      <c r="M82" s="77"/>
    </row>
    <row r="83" s="52" customFormat="1" spans="7:13">
      <c r="G83" s="53"/>
      <c r="L83" s="77"/>
      <c r="M83" s="77"/>
    </row>
    <row r="84" s="52" customFormat="1" spans="7:13">
      <c r="G84" s="53"/>
      <c r="L84" s="77"/>
      <c r="M84" s="77"/>
    </row>
    <row r="85" s="52" customFormat="1" spans="7:13">
      <c r="G85" s="53"/>
      <c r="L85" s="77"/>
      <c r="M85" s="77"/>
    </row>
    <row r="86" s="52" customFormat="1" spans="7:13">
      <c r="G86" s="53"/>
      <c r="L86" s="77"/>
      <c r="M86" s="77"/>
    </row>
    <row r="87" s="52" customFormat="1" spans="7:13">
      <c r="G87" s="53"/>
      <c r="L87" s="77"/>
      <c r="M87" s="77"/>
    </row>
    <row r="88" s="52" customFormat="1" spans="7:13">
      <c r="G88" s="53"/>
      <c r="L88" s="77"/>
      <c r="M88" s="77"/>
    </row>
    <row r="89" s="52" customFormat="1" spans="7:13">
      <c r="G89" s="53"/>
      <c r="L89" s="77"/>
      <c r="M89" s="77"/>
    </row>
    <row r="90" s="52" customFormat="1" spans="7:13">
      <c r="G90" s="53"/>
      <c r="L90" s="77"/>
      <c r="M90" s="77"/>
    </row>
    <row r="91" s="52" customFormat="1" spans="7:13">
      <c r="G91" s="53"/>
      <c r="L91" s="77"/>
      <c r="M91" s="77"/>
    </row>
    <row r="92" s="52" customFormat="1" spans="7:13">
      <c r="G92" s="53"/>
      <c r="L92" s="77"/>
      <c r="M92" s="77"/>
    </row>
    <row r="93" s="52" customFormat="1" spans="7:13">
      <c r="G93" s="53"/>
      <c r="L93" s="77"/>
      <c r="M93" s="77"/>
    </row>
    <row r="94" s="52" customFormat="1" spans="7:13">
      <c r="G94" s="53"/>
      <c r="L94" s="77"/>
      <c r="M94" s="77"/>
    </row>
    <row r="95" s="52" customFormat="1" spans="7:13">
      <c r="G95" s="53"/>
      <c r="L95" s="77"/>
      <c r="M95" s="77"/>
    </row>
    <row r="96" s="52" customFormat="1" spans="7:13">
      <c r="G96" s="53"/>
      <c r="L96" s="77"/>
      <c r="M96" s="77"/>
    </row>
    <row r="97" s="52" customFormat="1" spans="7:13">
      <c r="G97" s="53"/>
      <c r="L97" s="77"/>
      <c r="M97" s="77"/>
    </row>
    <row r="98" s="52" customFormat="1" spans="7:13">
      <c r="G98" s="53"/>
      <c r="L98" s="77"/>
      <c r="M98" s="77"/>
    </row>
    <row r="99" s="52" customFormat="1" spans="7:13">
      <c r="G99" s="53"/>
      <c r="L99" s="77"/>
      <c r="M99" s="77"/>
    </row>
    <row r="100" s="52" customFormat="1" spans="7:13">
      <c r="G100" s="53"/>
      <c r="L100" s="77"/>
      <c r="M100" s="77"/>
    </row>
    <row r="101" s="52" customFormat="1" spans="7:13">
      <c r="G101" s="53"/>
      <c r="L101" s="77"/>
      <c r="M101" s="77"/>
    </row>
    <row r="102" s="52" customFormat="1" spans="7:13">
      <c r="G102" s="53"/>
      <c r="L102" s="77"/>
      <c r="M102" s="77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  <row r="237" s="52" customFormat="1" spans="7:7">
      <c r="G237" s="53"/>
    </row>
    <row r="238" s="52" customFormat="1" spans="7:7">
      <c r="G238" s="53"/>
    </row>
    <row r="239" s="52" customFormat="1" spans="7:7">
      <c r="G239" s="53"/>
    </row>
    <row r="240" s="52" customFormat="1" spans="7:7">
      <c r="G240" s="53"/>
    </row>
    <row r="241" s="52" customFormat="1" spans="7:7">
      <c r="G241" s="53"/>
    </row>
    <row r="242" s="52" customFormat="1" spans="7:7">
      <c r="G242" s="53"/>
    </row>
    <row r="243" s="52" customFormat="1" spans="7:7">
      <c r="G243" s="53"/>
    </row>
    <row r="244" s="52" customFormat="1" spans="7:7">
      <c r="G244" s="53"/>
    </row>
    <row r="245" s="52" customFormat="1" spans="7:7">
      <c r="G245" s="53"/>
    </row>
    <row r="246" s="52" customFormat="1" spans="7:7">
      <c r="G246" s="53"/>
    </row>
    <row r="247" s="52" customFormat="1" spans="7:7">
      <c r="G247" s="53"/>
    </row>
    <row r="248" s="52" customFormat="1" spans="7:7">
      <c r="G248" s="53"/>
    </row>
    <row r="249" s="52" customFormat="1" spans="7:7">
      <c r="G249" s="53"/>
    </row>
    <row r="250" s="52" customFormat="1" spans="7:7">
      <c r="G250" s="53"/>
    </row>
    <row r="251" s="52" customFormat="1" spans="7:7">
      <c r="G251" s="53"/>
    </row>
    <row r="252" s="52" customFormat="1" spans="7:7">
      <c r="G252" s="53"/>
    </row>
    <row r="253" s="52" customFormat="1" spans="7:7">
      <c r="G253" s="53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7"/>
  <sheetViews>
    <sheetView topLeftCell="A34" workbookViewId="0">
      <selection activeCell="E64" sqref="E64"/>
    </sheetView>
  </sheetViews>
  <sheetFormatPr defaultColWidth="9" defaultRowHeight="12.75"/>
  <cols>
    <col min="1" max="1" width="9.42857142857143" style="52" customWidth="1"/>
    <col min="2" max="2" width="43.2857142857143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16384" width="9.14285714285714" style="52"/>
  </cols>
  <sheetData>
    <row r="1" s="52" customFormat="1" spans="7:7">
      <c r="G1" s="53"/>
    </row>
    <row r="2" s="52" customFormat="1" spans="2:2">
      <c r="B2" s="146" t="s">
        <v>166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14">
      <c r="A9" s="65" t="s">
        <v>37</v>
      </c>
      <c r="B9" s="65" t="s">
        <v>167</v>
      </c>
      <c r="C9" s="66">
        <v>42992</v>
      </c>
      <c r="D9" s="65">
        <v>2</v>
      </c>
      <c r="E9" s="65"/>
      <c r="F9" s="79">
        <v>11600</v>
      </c>
      <c r="G9" s="80">
        <f t="shared" ref="G9:G67" si="0">+F9</f>
        <v>11600</v>
      </c>
      <c r="H9" s="69">
        <v>1211131</v>
      </c>
      <c r="M9" s="77"/>
      <c r="N9" s="77"/>
    </row>
    <row r="10" s="52" customFormat="1" spans="1:14">
      <c r="A10" s="65" t="s">
        <v>49</v>
      </c>
      <c r="B10" s="65" t="s">
        <v>168</v>
      </c>
      <c r="C10" s="66">
        <v>42993</v>
      </c>
      <c r="D10" s="65">
        <v>1</v>
      </c>
      <c r="E10" s="65"/>
      <c r="F10" s="79">
        <v>4800</v>
      </c>
      <c r="G10" s="80">
        <f t="shared" si="0"/>
        <v>4800</v>
      </c>
      <c r="H10" s="69">
        <v>1217052</v>
      </c>
      <c r="M10" s="77"/>
      <c r="N10" s="77"/>
    </row>
    <row r="11" s="52" customFormat="1" spans="1:14">
      <c r="A11" s="65" t="s">
        <v>49</v>
      </c>
      <c r="B11" s="65" t="s">
        <v>169</v>
      </c>
      <c r="C11" s="66">
        <v>42990</v>
      </c>
      <c r="D11" s="65">
        <v>4</v>
      </c>
      <c r="E11" s="65"/>
      <c r="F11" s="79">
        <v>19200</v>
      </c>
      <c r="G11" s="80">
        <f t="shared" si="0"/>
        <v>19200</v>
      </c>
      <c r="H11" s="69">
        <v>1209390</v>
      </c>
      <c r="M11" s="77"/>
      <c r="N11" s="77"/>
    </row>
    <row r="12" s="52" customFormat="1" spans="1:14">
      <c r="A12" s="65" t="s">
        <v>49</v>
      </c>
      <c r="B12" s="65" t="s">
        <v>170</v>
      </c>
      <c r="C12" s="66">
        <v>42994</v>
      </c>
      <c r="D12" s="65">
        <v>1</v>
      </c>
      <c r="E12" s="65"/>
      <c r="F12" s="79">
        <v>4800</v>
      </c>
      <c r="G12" s="80">
        <f t="shared" si="0"/>
        <v>4800</v>
      </c>
      <c r="H12" s="69">
        <v>1221350</v>
      </c>
      <c r="M12" s="77"/>
      <c r="N12" s="77"/>
    </row>
    <row r="13" s="52" customFormat="1" spans="1:14">
      <c r="A13" s="65" t="s">
        <v>33</v>
      </c>
      <c r="B13" s="65" t="s">
        <v>171</v>
      </c>
      <c r="C13" s="66">
        <v>42994</v>
      </c>
      <c r="D13" s="65">
        <v>2</v>
      </c>
      <c r="E13" s="65">
        <v>2</v>
      </c>
      <c r="F13" s="79">
        <v>16384</v>
      </c>
      <c r="G13" s="80">
        <f t="shared" si="0"/>
        <v>16384</v>
      </c>
      <c r="H13" s="69">
        <v>1206403</v>
      </c>
      <c r="M13" s="77"/>
      <c r="N13" s="77"/>
    </row>
    <row r="14" s="52" customFormat="1" spans="1:14">
      <c r="A14" s="65" t="s">
        <v>49</v>
      </c>
      <c r="B14" s="65" t="s">
        <v>172</v>
      </c>
      <c r="C14" s="66">
        <v>42997</v>
      </c>
      <c r="D14" s="65">
        <v>1</v>
      </c>
      <c r="E14" s="65"/>
      <c r="F14" s="79">
        <v>4800</v>
      </c>
      <c r="G14" s="80">
        <f t="shared" si="0"/>
        <v>4800</v>
      </c>
      <c r="H14" s="69">
        <v>1212582</v>
      </c>
      <c r="M14" s="77"/>
      <c r="N14" s="77"/>
    </row>
    <row r="15" s="52" customFormat="1" spans="1:14">
      <c r="A15" s="65" t="s">
        <v>49</v>
      </c>
      <c r="B15" s="65" t="s">
        <v>173</v>
      </c>
      <c r="C15" s="66">
        <v>42996</v>
      </c>
      <c r="D15" s="65">
        <v>1</v>
      </c>
      <c r="E15" s="65"/>
      <c r="F15" s="79">
        <v>4800</v>
      </c>
      <c r="G15" s="80">
        <f t="shared" si="0"/>
        <v>4800</v>
      </c>
      <c r="H15" s="69">
        <v>1225608</v>
      </c>
      <c r="M15" s="77"/>
      <c r="N15" s="77"/>
    </row>
    <row r="16" s="52" customFormat="1" spans="1:14">
      <c r="A16" s="65" t="s">
        <v>37</v>
      </c>
      <c r="B16" s="65" t="s">
        <v>174</v>
      </c>
      <c r="C16" s="66">
        <v>42997</v>
      </c>
      <c r="D16" s="65">
        <v>1</v>
      </c>
      <c r="E16" s="65"/>
      <c r="F16" s="79">
        <v>5800</v>
      </c>
      <c r="G16" s="80">
        <f t="shared" si="0"/>
        <v>5800</v>
      </c>
      <c r="H16" s="69">
        <v>1220280</v>
      </c>
      <c r="M16" s="77"/>
      <c r="N16" s="77"/>
    </row>
    <row r="17" s="52" customFormat="1" spans="1:14">
      <c r="A17" s="65" t="s">
        <v>49</v>
      </c>
      <c r="B17" s="65" t="s">
        <v>175</v>
      </c>
      <c r="C17" s="66">
        <v>42996</v>
      </c>
      <c r="D17" s="65">
        <v>2</v>
      </c>
      <c r="E17" s="65"/>
      <c r="F17" s="79">
        <v>10240</v>
      </c>
      <c r="G17" s="80">
        <f t="shared" si="0"/>
        <v>10240</v>
      </c>
      <c r="H17" s="69">
        <v>1219091</v>
      </c>
      <c r="M17" s="77"/>
      <c r="N17" s="77"/>
    </row>
    <row r="18" s="52" customFormat="1" spans="1:14">
      <c r="A18" s="65" t="s">
        <v>37</v>
      </c>
      <c r="B18" s="65" t="s">
        <v>176</v>
      </c>
      <c r="C18" s="66">
        <v>42997</v>
      </c>
      <c r="D18" s="65">
        <v>2</v>
      </c>
      <c r="E18" s="65"/>
      <c r="F18" s="79">
        <v>11600</v>
      </c>
      <c r="G18" s="80">
        <f t="shared" si="0"/>
        <v>11600</v>
      </c>
      <c r="H18" s="69">
        <v>1212603</v>
      </c>
      <c r="M18" s="77"/>
      <c r="N18" s="77"/>
    </row>
    <row r="19" s="52" customFormat="1" spans="1:14">
      <c r="A19" s="65" t="s">
        <v>49</v>
      </c>
      <c r="B19" s="65" t="s">
        <v>177</v>
      </c>
      <c r="C19" s="66">
        <v>42997</v>
      </c>
      <c r="D19" s="65">
        <v>2</v>
      </c>
      <c r="E19" s="65"/>
      <c r="F19" s="67">
        <v>9600</v>
      </c>
      <c r="G19" s="68">
        <f t="shared" si="0"/>
        <v>9600</v>
      </c>
      <c r="H19" s="69">
        <v>1227678</v>
      </c>
      <c r="M19" s="77"/>
      <c r="N19" s="77"/>
    </row>
    <row r="20" s="52" customFormat="1" spans="1:14">
      <c r="A20" s="65" t="s">
        <v>33</v>
      </c>
      <c r="B20" s="65" t="s">
        <v>178</v>
      </c>
      <c r="C20" s="66">
        <v>42996</v>
      </c>
      <c r="D20" s="65">
        <v>3</v>
      </c>
      <c r="E20" s="65">
        <v>2</v>
      </c>
      <c r="F20" s="67">
        <v>29400</v>
      </c>
      <c r="G20" s="68">
        <f t="shared" si="0"/>
        <v>29400</v>
      </c>
      <c r="H20" s="69">
        <v>1210682</v>
      </c>
      <c r="M20" s="77"/>
      <c r="N20" s="77"/>
    </row>
    <row r="21" s="52" customFormat="1" spans="1:14">
      <c r="A21" s="65" t="s">
        <v>33</v>
      </c>
      <c r="B21" s="65" t="s">
        <v>179</v>
      </c>
      <c r="C21" s="66">
        <v>42996</v>
      </c>
      <c r="D21" s="65">
        <v>3</v>
      </c>
      <c r="E21" s="65">
        <v>4</v>
      </c>
      <c r="F21" s="67">
        <v>58800</v>
      </c>
      <c r="G21" s="68">
        <f t="shared" si="0"/>
        <v>58800</v>
      </c>
      <c r="H21" s="69">
        <v>1210681</v>
      </c>
      <c r="M21" s="77"/>
      <c r="N21" s="77"/>
    </row>
    <row r="22" s="52" customFormat="1" spans="1:14">
      <c r="A22" s="65" t="s">
        <v>49</v>
      </c>
      <c r="B22" s="65" t="s">
        <v>180</v>
      </c>
      <c r="C22" s="66">
        <v>42998</v>
      </c>
      <c r="D22" s="65">
        <v>2</v>
      </c>
      <c r="E22" s="65"/>
      <c r="F22" s="67">
        <v>9600</v>
      </c>
      <c r="G22" s="68">
        <f t="shared" si="0"/>
        <v>9600</v>
      </c>
      <c r="H22" s="69">
        <v>1224719</v>
      </c>
      <c r="M22" s="77"/>
      <c r="N22" s="77"/>
    </row>
    <row r="23" s="52" customFormat="1" spans="1:14">
      <c r="A23" s="65" t="s">
        <v>37</v>
      </c>
      <c r="B23" s="65" t="s">
        <v>177</v>
      </c>
      <c r="C23" s="66">
        <v>43000</v>
      </c>
      <c r="D23" s="65">
        <v>1</v>
      </c>
      <c r="E23" s="65"/>
      <c r="F23" s="67">
        <v>5800</v>
      </c>
      <c r="G23" s="68">
        <f t="shared" si="0"/>
        <v>5800</v>
      </c>
      <c r="H23" s="69">
        <v>1227679</v>
      </c>
      <c r="M23" s="77"/>
      <c r="N23" s="77"/>
    </row>
    <row r="24" s="52" customFormat="1" spans="1:14">
      <c r="A24" s="65" t="s">
        <v>37</v>
      </c>
      <c r="B24" s="65" t="s">
        <v>181</v>
      </c>
      <c r="C24" s="66">
        <v>43001</v>
      </c>
      <c r="D24" s="65">
        <v>1</v>
      </c>
      <c r="E24" s="65"/>
      <c r="F24" s="67">
        <v>5800</v>
      </c>
      <c r="G24" s="68">
        <f t="shared" si="0"/>
        <v>5800</v>
      </c>
      <c r="H24" s="69">
        <v>1224056</v>
      </c>
      <c r="M24" s="77"/>
      <c r="N24" s="77"/>
    </row>
    <row r="25" s="52" customFormat="1" spans="1:14">
      <c r="A25" s="65" t="s">
        <v>49</v>
      </c>
      <c r="B25" s="65" t="s">
        <v>182</v>
      </c>
      <c r="C25" s="66">
        <v>43000</v>
      </c>
      <c r="D25" s="65">
        <v>2</v>
      </c>
      <c r="E25" s="65"/>
      <c r="F25" s="67">
        <v>9600</v>
      </c>
      <c r="G25" s="68">
        <f t="shared" si="0"/>
        <v>9600</v>
      </c>
      <c r="H25" s="69">
        <v>1225132</v>
      </c>
      <c r="M25" s="77"/>
      <c r="N25" s="77"/>
    </row>
    <row r="26" s="52" customFormat="1" spans="1:14">
      <c r="A26" s="65" t="s">
        <v>49</v>
      </c>
      <c r="B26" s="65" t="s">
        <v>183</v>
      </c>
      <c r="C26" s="66">
        <v>42999</v>
      </c>
      <c r="D26" s="65">
        <v>3</v>
      </c>
      <c r="E26" s="65"/>
      <c r="F26" s="67">
        <v>14400</v>
      </c>
      <c r="G26" s="68">
        <f t="shared" si="0"/>
        <v>14400</v>
      </c>
      <c r="H26" s="69">
        <v>1225278</v>
      </c>
      <c r="M26" s="77"/>
      <c r="N26" s="77"/>
    </row>
    <row r="27" s="52" customFormat="1" spans="1:14">
      <c r="A27" s="65" t="s">
        <v>49</v>
      </c>
      <c r="B27" s="65" t="s">
        <v>184</v>
      </c>
      <c r="C27" s="66">
        <v>43002</v>
      </c>
      <c r="D27" s="65">
        <v>1</v>
      </c>
      <c r="E27" s="65">
        <v>2</v>
      </c>
      <c r="F27" s="67">
        <v>9600</v>
      </c>
      <c r="G27" s="68">
        <f t="shared" si="0"/>
        <v>9600</v>
      </c>
      <c r="H27" s="69">
        <v>1230241</v>
      </c>
      <c r="M27" s="77"/>
      <c r="N27" s="77"/>
    </row>
    <row r="28" s="52" customFormat="1" spans="1:14">
      <c r="A28" s="65" t="s">
        <v>49</v>
      </c>
      <c r="B28" s="65" t="s">
        <v>185</v>
      </c>
      <c r="C28" s="66">
        <v>43003</v>
      </c>
      <c r="D28" s="65">
        <v>1</v>
      </c>
      <c r="E28" s="65"/>
      <c r="F28" s="67">
        <v>4800</v>
      </c>
      <c r="G28" s="68">
        <f t="shared" si="0"/>
        <v>4800</v>
      </c>
      <c r="H28" s="69">
        <v>1226204</v>
      </c>
      <c r="M28" s="77"/>
      <c r="N28" s="77"/>
    </row>
    <row r="29" s="52" customFormat="1" spans="1:14">
      <c r="A29" s="65" t="s">
        <v>49</v>
      </c>
      <c r="B29" s="65" t="s">
        <v>186</v>
      </c>
      <c r="C29" s="66">
        <v>43003</v>
      </c>
      <c r="D29" s="65">
        <v>1</v>
      </c>
      <c r="E29" s="65"/>
      <c r="F29" s="67">
        <v>4800</v>
      </c>
      <c r="G29" s="68">
        <f t="shared" si="0"/>
        <v>4800</v>
      </c>
      <c r="H29" s="69">
        <v>1225816</v>
      </c>
      <c r="M29" s="77"/>
      <c r="N29" s="77"/>
    </row>
    <row r="30" s="52" customFormat="1" spans="1:14">
      <c r="A30" s="65" t="s">
        <v>37</v>
      </c>
      <c r="B30" s="65" t="s">
        <v>187</v>
      </c>
      <c r="C30" s="66">
        <v>43003</v>
      </c>
      <c r="D30" s="65">
        <v>2</v>
      </c>
      <c r="E30" s="65"/>
      <c r="F30" s="67">
        <v>11600</v>
      </c>
      <c r="G30" s="68">
        <f t="shared" si="0"/>
        <v>11600</v>
      </c>
      <c r="H30" s="69">
        <v>1213317</v>
      </c>
      <c r="M30" s="77"/>
      <c r="N30" s="77"/>
    </row>
    <row r="31" s="52" customFormat="1" spans="1:14">
      <c r="A31" s="65" t="s">
        <v>37</v>
      </c>
      <c r="B31" s="65" t="s">
        <v>188</v>
      </c>
      <c r="C31" s="66">
        <v>43003</v>
      </c>
      <c r="D31" s="65">
        <v>2</v>
      </c>
      <c r="E31" s="65"/>
      <c r="F31" s="67">
        <v>12320</v>
      </c>
      <c r="G31" s="68">
        <f t="shared" si="0"/>
        <v>12320</v>
      </c>
      <c r="H31" s="69">
        <v>1204573</v>
      </c>
      <c r="M31" s="77"/>
      <c r="N31" s="77"/>
    </row>
    <row r="32" s="52" customFormat="1" spans="1:14">
      <c r="A32" s="65" t="s">
        <v>35</v>
      </c>
      <c r="B32" s="65" t="s">
        <v>189</v>
      </c>
      <c r="C32" s="66">
        <v>43003</v>
      </c>
      <c r="D32" s="65">
        <v>2</v>
      </c>
      <c r="E32" s="65"/>
      <c r="F32" s="67">
        <v>23000</v>
      </c>
      <c r="G32" s="68">
        <f t="shared" si="0"/>
        <v>23000</v>
      </c>
      <c r="H32" s="69">
        <v>1202986</v>
      </c>
      <c r="M32" s="77"/>
      <c r="N32" s="77"/>
    </row>
    <row r="33" s="52" customFormat="1" spans="1:14">
      <c r="A33" s="65" t="s">
        <v>33</v>
      </c>
      <c r="B33" s="65" t="s">
        <v>190</v>
      </c>
      <c r="C33" s="66">
        <v>43003</v>
      </c>
      <c r="D33" s="65">
        <v>2</v>
      </c>
      <c r="E33" s="65"/>
      <c r="F33" s="67">
        <v>10240</v>
      </c>
      <c r="G33" s="68">
        <f t="shared" si="0"/>
        <v>10240</v>
      </c>
      <c r="H33" s="69">
        <v>1203942</v>
      </c>
      <c r="M33" s="77"/>
      <c r="N33" s="77"/>
    </row>
    <row r="34" s="52" customFormat="1" spans="1:14">
      <c r="A34" s="65" t="s">
        <v>33</v>
      </c>
      <c r="B34" s="65" t="s">
        <v>191</v>
      </c>
      <c r="C34" s="66">
        <v>43003</v>
      </c>
      <c r="D34" s="65">
        <v>2</v>
      </c>
      <c r="E34" s="65"/>
      <c r="F34" s="67">
        <v>10240</v>
      </c>
      <c r="G34" s="68">
        <f t="shared" si="0"/>
        <v>10240</v>
      </c>
      <c r="H34" s="69">
        <v>1209657</v>
      </c>
      <c r="M34" s="77"/>
      <c r="N34" s="77"/>
    </row>
    <row r="35" s="52" customFormat="1" spans="1:14">
      <c r="A35" s="65" t="s">
        <v>37</v>
      </c>
      <c r="B35" s="65" t="s">
        <v>192</v>
      </c>
      <c r="C35" s="66">
        <v>43005</v>
      </c>
      <c r="D35" s="65">
        <v>1</v>
      </c>
      <c r="E35" s="65"/>
      <c r="F35" s="67">
        <v>5800</v>
      </c>
      <c r="G35" s="68">
        <f t="shared" si="0"/>
        <v>5800</v>
      </c>
      <c r="H35" s="69">
        <v>1210574</v>
      </c>
      <c r="M35" s="77"/>
      <c r="N35" s="77"/>
    </row>
    <row r="36" s="52" customFormat="1" spans="1:14">
      <c r="A36" s="65" t="s">
        <v>49</v>
      </c>
      <c r="B36" s="65" t="s">
        <v>193</v>
      </c>
      <c r="C36" s="66">
        <v>43004</v>
      </c>
      <c r="D36" s="65">
        <v>2</v>
      </c>
      <c r="E36" s="65">
        <v>2</v>
      </c>
      <c r="F36" s="67">
        <v>19200</v>
      </c>
      <c r="G36" s="68">
        <f t="shared" si="0"/>
        <v>19200</v>
      </c>
      <c r="H36" s="69">
        <v>1226000</v>
      </c>
      <c r="M36" s="77"/>
      <c r="N36" s="77"/>
    </row>
    <row r="37" s="52" customFormat="1" spans="1:14">
      <c r="A37" s="65" t="s">
        <v>33</v>
      </c>
      <c r="B37" s="65" t="s">
        <v>194</v>
      </c>
      <c r="C37" s="66">
        <v>43002</v>
      </c>
      <c r="D37" s="65">
        <v>5</v>
      </c>
      <c r="E37" s="65"/>
      <c r="F37" s="67">
        <v>25600</v>
      </c>
      <c r="G37" s="68">
        <f t="shared" si="0"/>
        <v>25600</v>
      </c>
      <c r="H37" s="69">
        <v>1203452</v>
      </c>
      <c r="M37" s="77"/>
      <c r="N37" s="77"/>
    </row>
    <row r="38" s="52" customFormat="1" spans="1:14">
      <c r="A38" s="65" t="s">
        <v>33</v>
      </c>
      <c r="B38" s="65" t="s">
        <v>195</v>
      </c>
      <c r="C38" s="66">
        <v>43006</v>
      </c>
      <c r="D38" s="65">
        <v>2</v>
      </c>
      <c r="E38" s="65"/>
      <c r="F38" s="67">
        <v>9600</v>
      </c>
      <c r="G38" s="68">
        <f t="shared" si="0"/>
        <v>9600</v>
      </c>
      <c r="H38" s="69">
        <v>1219450</v>
      </c>
      <c r="M38" s="77"/>
      <c r="N38" s="77"/>
    </row>
    <row r="39" s="52" customFormat="1" spans="1:14">
      <c r="A39" s="65" t="s">
        <v>37</v>
      </c>
      <c r="B39" s="65" t="s">
        <v>196</v>
      </c>
      <c r="C39" s="66">
        <v>43008</v>
      </c>
      <c r="D39" s="65">
        <v>1</v>
      </c>
      <c r="E39" s="65"/>
      <c r="F39" s="67">
        <v>5800</v>
      </c>
      <c r="G39" s="68">
        <f t="shared" si="0"/>
        <v>5800</v>
      </c>
      <c r="H39" s="69">
        <v>1218793</v>
      </c>
      <c r="M39" s="77"/>
      <c r="N39" s="77"/>
    </row>
    <row r="40" s="52" customFormat="1" spans="1:14">
      <c r="A40" s="65" t="s">
        <v>37</v>
      </c>
      <c r="B40" s="65" t="s">
        <v>197</v>
      </c>
      <c r="C40" s="66">
        <v>43006</v>
      </c>
      <c r="D40" s="65">
        <v>3</v>
      </c>
      <c r="E40" s="65"/>
      <c r="F40" s="67">
        <v>17400</v>
      </c>
      <c r="G40" s="68">
        <f t="shared" si="0"/>
        <v>17400</v>
      </c>
      <c r="H40" s="69">
        <v>1214296</v>
      </c>
      <c r="M40" s="77"/>
      <c r="N40" s="77"/>
    </row>
    <row r="41" s="52" customFormat="1" spans="1:14">
      <c r="A41" s="65" t="s">
        <v>49</v>
      </c>
      <c r="B41" s="65" t="s">
        <v>198</v>
      </c>
      <c r="C41" s="66">
        <v>43006</v>
      </c>
      <c r="D41" s="65">
        <v>3</v>
      </c>
      <c r="E41" s="65"/>
      <c r="F41" s="67">
        <v>14400</v>
      </c>
      <c r="G41" s="68">
        <f t="shared" si="0"/>
        <v>14400</v>
      </c>
      <c r="H41" s="69">
        <v>1219646</v>
      </c>
      <c r="M41" s="77"/>
      <c r="N41" s="77"/>
    </row>
    <row r="42" s="52" customFormat="1" spans="1:14">
      <c r="A42" s="65" t="s">
        <v>37</v>
      </c>
      <c r="B42" s="65" t="s">
        <v>199</v>
      </c>
      <c r="C42" s="66">
        <v>43010</v>
      </c>
      <c r="D42" s="65">
        <v>1</v>
      </c>
      <c r="E42" s="65"/>
      <c r="F42" s="67">
        <v>6800</v>
      </c>
      <c r="G42" s="68">
        <f t="shared" si="0"/>
        <v>6800</v>
      </c>
      <c r="H42" s="69">
        <v>1222325</v>
      </c>
      <c r="M42" s="77"/>
      <c r="N42" s="77"/>
    </row>
    <row r="43" s="52" customFormat="1" spans="1:14">
      <c r="A43" s="65" t="s">
        <v>40</v>
      </c>
      <c r="B43" s="65" t="s">
        <v>200</v>
      </c>
      <c r="C43" s="66">
        <v>43009</v>
      </c>
      <c r="D43" s="65">
        <v>2</v>
      </c>
      <c r="E43" s="65"/>
      <c r="F43" s="67">
        <v>20000</v>
      </c>
      <c r="G43" s="68">
        <f t="shared" si="0"/>
        <v>20000</v>
      </c>
      <c r="H43" s="69">
        <v>1224069</v>
      </c>
      <c r="M43" s="77"/>
      <c r="N43" s="77"/>
    </row>
    <row r="44" s="52" customFormat="1" spans="1:14">
      <c r="A44" s="65" t="s">
        <v>37</v>
      </c>
      <c r="B44" s="65" t="s">
        <v>201</v>
      </c>
      <c r="C44" s="66">
        <v>43009</v>
      </c>
      <c r="D44" s="65">
        <v>2</v>
      </c>
      <c r="E44" s="65"/>
      <c r="F44" s="67">
        <v>13600</v>
      </c>
      <c r="G44" s="68">
        <f t="shared" si="0"/>
        <v>13600</v>
      </c>
      <c r="H44" s="69">
        <v>1195891</v>
      </c>
      <c r="M44" s="77"/>
      <c r="N44" s="77"/>
    </row>
    <row r="45" s="52" customFormat="1" spans="1:14">
      <c r="A45" s="65" t="s">
        <v>49</v>
      </c>
      <c r="B45" s="65" t="s">
        <v>202</v>
      </c>
      <c r="C45" s="66">
        <v>43009</v>
      </c>
      <c r="D45" s="65">
        <v>2</v>
      </c>
      <c r="E45" s="65"/>
      <c r="F45" s="67">
        <v>11400</v>
      </c>
      <c r="G45" s="68">
        <f t="shared" si="0"/>
        <v>11400</v>
      </c>
      <c r="H45" s="69">
        <v>1206925</v>
      </c>
      <c r="M45" s="77"/>
      <c r="N45" s="77"/>
    </row>
    <row r="46" s="52" customFormat="1" spans="1:14">
      <c r="A46" s="65" t="s">
        <v>37</v>
      </c>
      <c r="B46" s="65" t="s">
        <v>203</v>
      </c>
      <c r="C46" s="66">
        <v>43011</v>
      </c>
      <c r="D46" s="65">
        <v>1</v>
      </c>
      <c r="E46" s="65"/>
      <c r="F46" s="67">
        <v>6800</v>
      </c>
      <c r="G46" s="68">
        <f t="shared" si="0"/>
        <v>6800</v>
      </c>
      <c r="H46" s="69">
        <v>1225979</v>
      </c>
      <c r="M46" s="77"/>
      <c r="N46" s="77"/>
    </row>
    <row r="47" s="52" customFormat="1" spans="1:14">
      <c r="A47" s="65" t="s">
        <v>60</v>
      </c>
      <c r="B47" s="65" t="s">
        <v>204</v>
      </c>
      <c r="C47" s="66">
        <v>43009</v>
      </c>
      <c r="D47" s="65">
        <v>3</v>
      </c>
      <c r="E47" s="65"/>
      <c r="F47" s="67">
        <v>39000</v>
      </c>
      <c r="G47" s="68">
        <f t="shared" si="0"/>
        <v>39000</v>
      </c>
      <c r="H47" s="69">
        <v>1212994</v>
      </c>
      <c r="M47" s="77"/>
      <c r="N47" s="77"/>
    </row>
    <row r="48" s="52" customFormat="1" spans="1:14">
      <c r="A48" s="65" t="s">
        <v>60</v>
      </c>
      <c r="B48" s="65" t="s">
        <v>205</v>
      </c>
      <c r="C48" s="66">
        <v>43009</v>
      </c>
      <c r="D48" s="65">
        <v>3</v>
      </c>
      <c r="E48" s="65"/>
      <c r="F48" s="67">
        <v>39000</v>
      </c>
      <c r="G48" s="68">
        <f t="shared" si="0"/>
        <v>39000</v>
      </c>
      <c r="H48" s="69">
        <v>1214284</v>
      </c>
      <c r="M48" s="77"/>
      <c r="N48" s="77"/>
    </row>
    <row r="49" s="52" customFormat="1" spans="1:14">
      <c r="A49" s="65" t="s">
        <v>40</v>
      </c>
      <c r="B49" s="65" t="s">
        <v>206</v>
      </c>
      <c r="C49" s="66">
        <v>43013</v>
      </c>
      <c r="D49" s="65">
        <v>1</v>
      </c>
      <c r="E49" s="65"/>
      <c r="F49" s="67">
        <v>10000</v>
      </c>
      <c r="G49" s="68">
        <f t="shared" si="0"/>
        <v>10000</v>
      </c>
      <c r="H49" s="69">
        <v>1223869</v>
      </c>
      <c r="M49" s="77"/>
      <c r="N49" s="77"/>
    </row>
    <row r="50" s="52" customFormat="1" spans="1:14">
      <c r="A50" s="65" t="s">
        <v>37</v>
      </c>
      <c r="B50" s="65" t="s">
        <v>200</v>
      </c>
      <c r="C50" s="66">
        <v>43011</v>
      </c>
      <c r="D50" s="65">
        <v>2</v>
      </c>
      <c r="E50" s="65"/>
      <c r="F50" s="67">
        <v>13600</v>
      </c>
      <c r="G50" s="68">
        <f t="shared" si="0"/>
        <v>13600</v>
      </c>
      <c r="H50" s="69">
        <v>1224068</v>
      </c>
      <c r="M50" s="77"/>
      <c r="N50" s="77"/>
    </row>
    <row r="51" s="52" customFormat="1" spans="1:14">
      <c r="A51" s="65" t="s">
        <v>33</v>
      </c>
      <c r="B51" s="65" t="s">
        <v>207</v>
      </c>
      <c r="C51" s="66">
        <v>43011</v>
      </c>
      <c r="D51" s="65">
        <v>2</v>
      </c>
      <c r="E51" s="65"/>
      <c r="F51" s="67">
        <v>11400</v>
      </c>
      <c r="G51" s="68">
        <f t="shared" si="0"/>
        <v>11400</v>
      </c>
      <c r="H51" s="69">
        <v>1228306</v>
      </c>
      <c r="M51" s="77"/>
      <c r="N51" s="77"/>
    </row>
    <row r="52" s="52" customFormat="1" spans="1:14">
      <c r="A52" s="65" t="s">
        <v>37</v>
      </c>
      <c r="B52" s="65" t="s">
        <v>208</v>
      </c>
      <c r="C52" s="66">
        <v>43011</v>
      </c>
      <c r="D52" s="65">
        <v>2</v>
      </c>
      <c r="E52" s="65"/>
      <c r="F52" s="67">
        <v>13600</v>
      </c>
      <c r="G52" s="68">
        <f t="shared" si="0"/>
        <v>13600</v>
      </c>
      <c r="H52" s="69">
        <v>1220559</v>
      </c>
      <c r="M52" s="77"/>
      <c r="N52" s="77"/>
    </row>
    <row r="53" s="52" customFormat="1" spans="1:14">
      <c r="A53" s="65" t="s">
        <v>37</v>
      </c>
      <c r="B53" s="66" t="s">
        <v>209</v>
      </c>
      <c r="C53" s="66">
        <v>43012</v>
      </c>
      <c r="D53" s="65">
        <v>2</v>
      </c>
      <c r="E53" s="65"/>
      <c r="F53" s="67">
        <v>13600</v>
      </c>
      <c r="G53" s="68">
        <f t="shared" si="0"/>
        <v>13600</v>
      </c>
      <c r="H53" s="69">
        <v>1201350</v>
      </c>
      <c r="M53" s="77"/>
      <c r="N53" s="77"/>
    </row>
    <row r="54" s="52" customFormat="1" spans="1:14">
      <c r="A54" s="65" t="s">
        <v>49</v>
      </c>
      <c r="B54" s="65" t="s">
        <v>210</v>
      </c>
      <c r="C54" s="66">
        <v>43013</v>
      </c>
      <c r="D54" s="65">
        <v>1</v>
      </c>
      <c r="E54" s="65"/>
      <c r="F54" s="67">
        <v>5700</v>
      </c>
      <c r="G54" s="68">
        <f t="shared" si="0"/>
        <v>5700</v>
      </c>
      <c r="H54" s="69">
        <v>1230673</v>
      </c>
      <c r="M54" s="77"/>
      <c r="N54" s="77"/>
    </row>
    <row r="55" s="52" customFormat="1" spans="1:14">
      <c r="A55" s="65" t="s">
        <v>37</v>
      </c>
      <c r="B55" s="65" t="s">
        <v>211</v>
      </c>
      <c r="C55" s="66">
        <v>43012</v>
      </c>
      <c r="D55" s="65">
        <v>1</v>
      </c>
      <c r="E55" s="65"/>
      <c r="F55" s="67">
        <v>13090</v>
      </c>
      <c r="G55" s="68">
        <f t="shared" si="0"/>
        <v>13090</v>
      </c>
      <c r="H55" s="69">
        <v>1195164</v>
      </c>
      <c r="M55" s="77"/>
      <c r="N55" s="77"/>
    </row>
    <row r="56" s="52" customFormat="1" spans="1:14">
      <c r="A56" s="65" t="s">
        <v>33</v>
      </c>
      <c r="B56" s="65" t="s">
        <v>212</v>
      </c>
      <c r="C56" s="66">
        <v>43011</v>
      </c>
      <c r="D56" s="65">
        <v>3</v>
      </c>
      <c r="E56" s="65"/>
      <c r="F56" s="67">
        <v>17100</v>
      </c>
      <c r="G56" s="68">
        <f t="shared" si="0"/>
        <v>17100</v>
      </c>
      <c r="H56" s="69">
        <v>1226867</v>
      </c>
      <c r="M56" s="77"/>
      <c r="N56" s="77"/>
    </row>
    <row r="57" s="52" customFormat="1" spans="1:14">
      <c r="A57" s="65" t="s">
        <v>33</v>
      </c>
      <c r="B57" s="65" t="s">
        <v>213</v>
      </c>
      <c r="C57" s="66">
        <v>43010</v>
      </c>
      <c r="D57" s="65">
        <v>4</v>
      </c>
      <c r="E57" s="65"/>
      <c r="F57" s="67">
        <v>22800</v>
      </c>
      <c r="G57" s="68">
        <f t="shared" si="0"/>
        <v>22800</v>
      </c>
      <c r="H57" s="69">
        <v>1227306</v>
      </c>
      <c r="M57" s="77"/>
      <c r="N57" s="77"/>
    </row>
    <row r="58" s="52" customFormat="1" spans="1:14">
      <c r="A58" s="65" t="s">
        <v>60</v>
      </c>
      <c r="B58" s="65" t="s">
        <v>214</v>
      </c>
      <c r="C58" s="66">
        <v>43012</v>
      </c>
      <c r="D58" s="65">
        <v>2</v>
      </c>
      <c r="E58" s="65"/>
      <c r="F58" s="67">
        <v>26000</v>
      </c>
      <c r="G58" s="68">
        <f t="shared" si="0"/>
        <v>26000</v>
      </c>
      <c r="H58" s="69">
        <v>1199003</v>
      </c>
      <c r="M58" s="77"/>
      <c r="N58" s="77"/>
    </row>
    <row r="59" s="52" customFormat="1" spans="1:14">
      <c r="A59" s="65" t="s">
        <v>40</v>
      </c>
      <c r="B59" s="65" t="s">
        <v>215</v>
      </c>
      <c r="C59" s="66">
        <v>43013</v>
      </c>
      <c r="D59" s="65">
        <v>1</v>
      </c>
      <c r="E59" s="65"/>
      <c r="F59" s="67">
        <v>10000</v>
      </c>
      <c r="G59" s="68">
        <f t="shared" si="0"/>
        <v>10000</v>
      </c>
      <c r="H59" s="69">
        <v>1230167</v>
      </c>
      <c r="M59" s="77"/>
      <c r="N59" s="77"/>
    </row>
    <row r="60" s="52" customFormat="1" spans="1:14">
      <c r="A60" s="65" t="s">
        <v>37</v>
      </c>
      <c r="B60" s="65" t="s">
        <v>211</v>
      </c>
      <c r="C60" s="66">
        <v>43014</v>
      </c>
      <c r="D60" s="65">
        <v>1</v>
      </c>
      <c r="E60" s="65"/>
      <c r="F60" s="67">
        <v>5800</v>
      </c>
      <c r="G60" s="68">
        <f t="shared" si="0"/>
        <v>5800</v>
      </c>
      <c r="H60" s="69">
        <v>1225981</v>
      </c>
      <c r="M60" s="77"/>
      <c r="N60" s="77"/>
    </row>
    <row r="61" s="52" customFormat="1" spans="1:14">
      <c r="A61" s="65" t="s">
        <v>49</v>
      </c>
      <c r="B61" s="65" t="s">
        <v>216</v>
      </c>
      <c r="C61" s="66">
        <v>43014</v>
      </c>
      <c r="D61" s="65">
        <v>1</v>
      </c>
      <c r="E61" s="65"/>
      <c r="F61" s="67">
        <v>5120</v>
      </c>
      <c r="G61" s="68">
        <f t="shared" si="0"/>
        <v>5120</v>
      </c>
      <c r="H61" s="69">
        <v>1204752</v>
      </c>
      <c r="M61" s="77"/>
      <c r="N61" s="77"/>
    </row>
    <row r="62" s="52" customFormat="1" spans="1:14">
      <c r="A62" s="65" t="s">
        <v>60</v>
      </c>
      <c r="B62" s="65" t="s">
        <v>217</v>
      </c>
      <c r="C62" s="66">
        <v>43012</v>
      </c>
      <c r="D62" s="65">
        <v>3</v>
      </c>
      <c r="E62" s="65"/>
      <c r="F62" s="67">
        <v>36800</v>
      </c>
      <c r="G62" s="68">
        <f t="shared" si="0"/>
        <v>36800</v>
      </c>
      <c r="H62" s="69">
        <v>1219690</v>
      </c>
      <c r="M62" s="77"/>
      <c r="N62" s="77"/>
    </row>
    <row r="63" s="52" customFormat="1" spans="1:14">
      <c r="A63" s="65" t="s">
        <v>40</v>
      </c>
      <c r="B63" s="65" t="s">
        <v>218</v>
      </c>
      <c r="C63" s="66">
        <v>43011</v>
      </c>
      <c r="D63" s="65">
        <v>4</v>
      </c>
      <c r="E63" s="65"/>
      <c r="F63" s="67">
        <v>38000</v>
      </c>
      <c r="G63" s="68">
        <f t="shared" si="0"/>
        <v>38000</v>
      </c>
      <c r="H63" s="69">
        <v>1217318</v>
      </c>
      <c r="M63" s="77"/>
      <c r="N63" s="77"/>
    </row>
    <row r="64" s="52" customFormat="1" spans="1:14">
      <c r="A64" s="65" t="s">
        <v>60</v>
      </c>
      <c r="B64" s="65" t="s">
        <v>219</v>
      </c>
      <c r="C64" s="66">
        <v>43015</v>
      </c>
      <c r="D64" s="65">
        <v>1</v>
      </c>
      <c r="E64" s="65"/>
      <c r="F64" s="67">
        <v>10800</v>
      </c>
      <c r="G64" s="68">
        <f t="shared" si="0"/>
        <v>10800</v>
      </c>
      <c r="H64" s="69">
        <v>1228172</v>
      </c>
      <c r="M64" s="77"/>
      <c r="N64" s="77"/>
    </row>
    <row r="65" s="52" customFormat="1" spans="1:14">
      <c r="A65" s="65" t="s">
        <v>49</v>
      </c>
      <c r="B65" s="65" t="s">
        <v>220</v>
      </c>
      <c r="C65" s="66">
        <v>43014</v>
      </c>
      <c r="D65" s="65">
        <v>2</v>
      </c>
      <c r="E65" s="65"/>
      <c r="F65" s="67">
        <v>9600</v>
      </c>
      <c r="G65" s="68">
        <f t="shared" si="0"/>
        <v>9600</v>
      </c>
      <c r="H65" s="69">
        <v>1213279</v>
      </c>
      <c r="M65" s="77"/>
      <c r="N65" s="77"/>
    </row>
    <row r="66" s="52" customFormat="1" spans="1:14">
      <c r="A66" s="65" t="s">
        <v>40</v>
      </c>
      <c r="B66" s="65" t="s">
        <v>221</v>
      </c>
      <c r="C66" s="66">
        <v>43014</v>
      </c>
      <c r="D66" s="65">
        <v>2</v>
      </c>
      <c r="E66" s="65"/>
      <c r="F66" s="67">
        <v>16000</v>
      </c>
      <c r="G66" s="68">
        <f t="shared" si="0"/>
        <v>16000</v>
      </c>
      <c r="H66" s="69">
        <v>1218797</v>
      </c>
      <c r="M66" s="77"/>
      <c r="N66" s="77"/>
    </row>
    <row r="67" s="52" customFormat="1" spans="1:14">
      <c r="A67" s="65" t="s">
        <v>49</v>
      </c>
      <c r="B67" s="65" t="s">
        <v>222</v>
      </c>
      <c r="C67" s="66">
        <v>43011</v>
      </c>
      <c r="D67" s="65">
        <v>6</v>
      </c>
      <c r="E67" s="65"/>
      <c r="F67" s="67">
        <v>32400</v>
      </c>
      <c r="G67" s="68">
        <f t="shared" si="0"/>
        <v>32400</v>
      </c>
      <c r="H67" s="69">
        <v>1213916</v>
      </c>
      <c r="M67" s="77"/>
      <c r="N67" s="77"/>
    </row>
    <row r="68" s="52" customFormat="1" spans="1:14">
      <c r="A68" s="65"/>
      <c r="B68" s="65"/>
      <c r="C68" s="66"/>
      <c r="D68" s="65"/>
      <c r="E68" s="65"/>
      <c r="F68" s="67"/>
      <c r="G68" s="68"/>
      <c r="H68" s="70"/>
      <c r="M68" s="77"/>
      <c r="N68" s="77"/>
    </row>
    <row r="69" s="52" customFormat="1" ht="13.5" spans="1:14">
      <c r="A69" s="65"/>
      <c r="B69" s="71" t="s">
        <v>87</v>
      </c>
      <c r="C69" s="72"/>
      <c r="D69" s="71"/>
      <c r="E69" s="71"/>
      <c r="F69" s="73"/>
      <c r="G69" s="74">
        <f>SUM(G9:G68)</f>
        <v>869434</v>
      </c>
      <c r="H69" s="147" t="s">
        <v>223</v>
      </c>
      <c r="M69" s="77"/>
      <c r="N69" s="77"/>
    </row>
    <row r="70" s="52" customFormat="1" ht="13.5" spans="7:14">
      <c r="G70" s="53"/>
      <c r="M70" s="77"/>
      <c r="N70" s="77"/>
    </row>
    <row r="71" s="52" customFormat="1" spans="7:14">
      <c r="G71" s="53"/>
      <c r="M71" s="77"/>
      <c r="N71" s="77"/>
    </row>
    <row r="72" s="52" customFormat="1" spans="7:14">
      <c r="G72" s="53"/>
      <c r="M72" s="77"/>
      <c r="N72" s="77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7:7">
      <c r="G76" s="53"/>
    </row>
    <row r="77" s="52" customFormat="1" spans="7:7">
      <c r="G77" s="53"/>
    </row>
    <row r="78" s="52" customFormat="1" spans="7:7">
      <c r="G78" s="53"/>
    </row>
    <row r="79" s="52" customFormat="1" spans="7:7">
      <c r="G79" s="53"/>
    </row>
    <row r="80" s="52" customFormat="1" spans="7:7">
      <c r="G80" s="53"/>
    </row>
    <row r="81" s="52" customFormat="1" spans="7:7">
      <c r="G81" s="53"/>
    </row>
    <row r="82" s="52" customFormat="1" spans="7:7">
      <c r="G82" s="53"/>
    </row>
    <row r="83" s="52" customFormat="1" spans="7:7">
      <c r="G83" s="53"/>
    </row>
    <row r="84" s="52" customFormat="1" spans="7:7">
      <c r="G84" s="53"/>
    </row>
    <row r="85" s="52" customFormat="1" spans="7:7">
      <c r="G85" s="53"/>
    </row>
    <row r="86" s="52" customFormat="1" spans="7:7">
      <c r="G86" s="53"/>
    </row>
    <row r="87" s="52" customFormat="1" spans="7:7">
      <c r="G87" s="53"/>
    </row>
    <row r="88" s="52" customFormat="1" spans="7:7">
      <c r="G88" s="53"/>
    </row>
    <row r="89" s="52" customFormat="1" spans="7:7"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</sheetData>
  <mergeCells count="5">
    <mergeCell ref="A4:B4"/>
    <mergeCell ref="C4:F4"/>
    <mergeCell ref="A5:B5"/>
    <mergeCell ref="C5:F5"/>
    <mergeCell ref="F7:G7"/>
  </mergeCells>
  <conditionalFormatting sqref="H9:H67">
    <cfRule type="duplicateValues" dxfId="0" priority="2"/>
  </conditionalFormatting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zoomScale="81" zoomScaleNormal="81" workbookViewId="0">
      <selection activeCell="G24" sqref="G24"/>
    </sheetView>
  </sheetViews>
  <sheetFormatPr defaultColWidth="9" defaultRowHeight="15"/>
  <cols>
    <col min="1" max="1" width="11.5714285714286" style="122" customWidth="1"/>
    <col min="2" max="2" width="51.5714285714286" style="122" customWidth="1"/>
    <col min="3" max="3" width="29" style="122" customWidth="1"/>
    <col min="4" max="4" width="7.85714285714286" style="122" customWidth="1"/>
    <col min="5" max="5" width="15.5714285714286" style="122" customWidth="1"/>
    <col min="6" max="6" width="25.4285714285714" style="122" customWidth="1"/>
    <col min="7" max="7" width="15" style="123" customWidth="1"/>
    <col min="8" max="8" width="13.8571428571429" style="122" customWidth="1"/>
    <col min="9" max="16384" width="9.14285714285714" style="122"/>
  </cols>
  <sheetData>
    <row r="1" s="122" customFormat="1" spans="7:7">
      <c r="G1" s="123"/>
    </row>
    <row r="2" s="122" customFormat="1" spans="2:2">
      <c r="B2" s="124" t="s">
        <v>224</v>
      </c>
    </row>
    <row r="3" s="122" customFormat="1"/>
    <row r="4" s="122" customFormat="1" ht="15.75" spans="1:6">
      <c r="A4" s="125" t="s">
        <v>20</v>
      </c>
      <c r="B4" s="125"/>
      <c r="C4" s="126" t="s">
        <v>21</v>
      </c>
      <c r="D4" s="126"/>
      <c r="E4" s="126"/>
      <c r="F4" s="126"/>
    </row>
    <row r="5" s="122" customFormat="1" ht="15.75" spans="1:6">
      <c r="A5" s="127" t="s">
        <v>22</v>
      </c>
      <c r="B5" s="127"/>
      <c r="C5" s="128" t="s">
        <v>23</v>
      </c>
      <c r="D5" s="129"/>
      <c r="E5" s="129"/>
      <c r="F5" s="130"/>
    </row>
    <row r="6" s="122" customFormat="1"/>
    <row r="7" s="122" customFormat="1" ht="15.75" spans="1:7">
      <c r="A7" s="131"/>
      <c r="B7" s="131"/>
      <c r="C7" s="131"/>
      <c r="D7" s="131"/>
      <c r="E7" s="131"/>
      <c r="F7" s="132" t="s">
        <v>24</v>
      </c>
      <c r="G7" s="132"/>
    </row>
    <row r="8" s="122" customFormat="1" ht="15.75" spans="1:8">
      <c r="A8" s="133" t="s">
        <v>25</v>
      </c>
      <c r="B8" s="133" t="s">
        <v>26</v>
      </c>
      <c r="C8" s="134" t="s">
        <v>27</v>
      </c>
      <c r="D8" s="133" t="s">
        <v>28</v>
      </c>
      <c r="E8" s="133" t="s">
        <v>29</v>
      </c>
      <c r="F8" s="133" t="s">
        <v>30</v>
      </c>
      <c r="G8" s="133" t="s">
        <v>31</v>
      </c>
      <c r="H8" s="133" t="s">
        <v>32</v>
      </c>
    </row>
    <row r="9" s="122" customFormat="1" spans="1:8">
      <c r="A9" s="135" t="s">
        <v>37</v>
      </c>
      <c r="B9" s="135" t="s">
        <v>225</v>
      </c>
      <c r="C9" s="136">
        <v>43016</v>
      </c>
      <c r="D9" s="135">
        <v>2</v>
      </c>
      <c r="E9" s="135"/>
      <c r="F9" s="137">
        <v>11600</v>
      </c>
      <c r="G9" s="138">
        <f t="shared" ref="G9:G17" si="0">+F9</f>
        <v>11600</v>
      </c>
      <c r="H9" s="213" t="s">
        <v>226</v>
      </c>
    </row>
    <row r="10" s="122" customFormat="1" spans="1:8">
      <c r="A10" s="135" t="s">
        <v>40</v>
      </c>
      <c r="B10" s="135" t="s">
        <v>215</v>
      </c>
      <c r="C10" s="136">
        <v>43016</v>
      </c>
      <c r="D10" s="135">
        <v>2</v>
      </c>
      <c r="E10" s="135"/>
      <c r="F10" s="137">
        <v>16000</v>
      </c>
      <c r="G10" s="138">
        <f t="shared" si="0"/>
        <v>16000</v>
      </c>
      <c r="H10" s="213" t="s">
        <v>227</v>
      </c>
    </row>
    <row r="11" s="122" customFormat="1" spans="1:8">
      <c r="A11" s="135" t="s">
        <v>49</v>
      </c>
      <c r="B11" s="135" t="s">
        <v>228</v>
      </c>
      <c r="C11" s="136">
        <v>43016</v>
      </c>
      <c r="D11" s="135">
        <v>2</v>
      </c>
      <c r="E11" s="135">
        <v>2</v>
      </c>
      <c r="F11" s="137">
        <v>19200</v>
      </c>
      <c r="G11" s="138">
        <f t="shared" si="0"/>
        <v>19200</v>
      </c>
      <c r="H11" s="213" t="s">
        <v>229</v>
      </c>
    </row>
    <row r="12" s="122" customFormat="1" spans="1:8">
      <c r="A12" s="135" t="s">
        <v>60</v>
      </c>
      <c r="B12" s="135" t="s">
        <v>230</v>
      </c>
      <c r="C12" s="136">
        <v>43018</v>
      </c>
      <c r="D12" s="135">
        <v>1</v>
      </c>
      <c r="E12" s="135"/>
      <c r="F12" s="137">
        <v>10800</v>
      </c>
      <c r="G12" s="138">
        <f t="shared" si="0"/>
        <v>10800</v>
      </c>
      <c r="H12" s="213" t="s">
        <v>231</v>
      </c>
    </row>
    <row r="13" s="122" customFormat="1" spans="1:8">
      <c r="A13" s="135" t="s">
        <v>37</v>
      </c>
      <c r="B13" s="135" t="s">
        <v>232</v>
      </c>
      <c r="C13" s="136">
        <v>43017</v>
      </c>
      <c r="D13" s="135">
        <v>2</v>
      </c>
      <c r="E13" s="135"/>
      <c r="F13" s="137">
        <v>12320</v>
      </c>
      <c r="G13" s="138">
        <f t="shared" si="0"/>
        <v>12320</v>
      </c>
      <c r="H13" s="213" t="s">
        <v>233</v>
      </c>
    </row>
    <row r="14" s="122" customFormat="1" spans="1:8">
      <c r="A14" s="135" t="s">
        <v>35</v>
      </c>
      <c r="B14" s="135" t="s">
        <v>234</v>
      </c>
      <c r="C14" s="136">
        <v>43016</v>
      </c>
      <c r="D14" s="135">
        <v>3</v>
      </c>
      <c r="E14" s="135"/>
      <c r="F14" s="137">
        <v>34500</v>
      </c>
      <c r="G14" s="138">
        <f t="shared" si="0"/>
        <v>34500</v>
      </c>
      <c r="H14" s="213" t="s">
        <v>235</v>
      </c>
    </row>
    <row r="15" s="122" customFormat="1" spans="1:8">
      <c r="A15" s="135" t="s">
        <v>37</v>
      </c>
      <c r="B15" s="135" t="s">
        <v>236</v>
      </c>
      <c r="C15" s="136">
        <v>43018</v>
      </c>
      <c r="D15" s="135">
        <v>2</v>
      </c>
      <c r="E15" s="135"/>
      <c r="F15" s="137">
        <v>11600</v>
      </c>
      <c r="G15" s="138">
        <f t="shared" si="0"/>
        <v>11600</v>
      </c>
      <c r="H15" s="213" t="s">
        <v>237</v>
      </c>
    </row>
    <row r="16" s="122" customFormat="1" spans="1:8">
      <c r="A16" s="135" t="s">
        <v>238</v>
      </c>
      <c r="B16" s="135" t="s">
        <v>239</v>
      </c>
      <c r="C16" s="136">
        <v>43026</v>
      </c>
      <c r="D16" s="135">
        <v>4</v>
      </c>
      <c r="E16" s="135"/>
      <c r="F16" s="137">
        <v>55800</v>
      </c>
      <c r="G16" s="138">
        <f t="shared" si="0"/>
        <v>55800</v>
      </c>
      <c r="H16" s="213" t="s">
        <v>240</v>
      </c>
    </row>
    <row r="17" s="122" customFormat="1" spans="1:8">
      <c r="A17" s="135" t="s">
        <v>35</v>
      </c>
      <c r="B17" s="135" t="s">
        <v>241</v>
      </c>
      <c r="C17" s="136">
        <v>43035</v>
      </c>
      <c r="D17" s="135">
        <v>2</v>
      </c>
      <c r="E17" s="135"/>
      <c r="F17" s="140">
        <v>23000</v>
      </c>
      <c r="G17" s="141">
        <f t="shared" si="0"/>
        <v>23000</v>
      </c>
      <c r="H17" s="213" t="s">
        <v>242</v>
      </c>
    </row>
    <row r="18" s="122" customFormat="1" spans="1:8">
      <c r="A18" s="135"/>
      <c r="B18" s="135"/>
      <c r="C18" s="136"/>
      <c r="D18" s="135"/>
      <c r="E18" s="135"/>
      <c r="F18" s="140"/>
      <c r="G18" s="141"/>
      <c r="H18" s="139"/>
    </row>
    <row r="19" s="122" customFormat="1" ht="15.75" spans="1:9">
      <c r="A19" s="135"/>
      <c r="B19" s="142" t="s">
        <v>87</v>
      </c>
      <c r="C19" s="143"/>
      <c r="D19" s="142"/>
      <c r="E19" s="142"/>
      <c r="F19" s="144"/>
      <c r="G19" s="145">
        <f>SUM(G9:G18)</f>
        <v>194820</v>
      </c>
      <c r="H19" s="139"/>
      <c r="I19" s="138" t="s">
        <v>243</v>
      </c>
    </row>
    <row r="20" s="122" customFormat="1" ht="15.75" spans="7:7">
      <c r="G20" s="123"/>
    </row>
    <row r="21" s="122" customFormat="1" spans="7:7">
      <c r="G21" s="123"/>
    </row>
    <row r="22" s="122" customFormat="1" spans="7:7">
      <c r="G22" s="123"/>
    </row>
    <row r="23" s="122" customFormat="1" spans="7:7">
      <c r="G23" s="123"/>
    </row>
    <row r="24" s="122" customFormat="1" spans="6:7">
      <c r="F24" s="213" t="s">
        <v>244</v>
      </c>
      <c r="G24" s="123" t="str">
        <f ca="1">PHONETIC(F24:F32)</f>
        <v>,1222490,1230168,1225232,1233612,1207275,1208057,1228043,1223529,1202078</v>
      </c>
    </row>
    <row r="25" s="122" customFormat="1" spans="6:7">
      <c r="F25" s="213" t="s">
        <v>245</v>
      </c>
      <c r="G25" s="123"/>
    </row>
    <row r="26" s="122" customFormat="1" spans="6:7">
      <c r="F26" s="213" t="s">
        <v>246</v>
      </c>
      <c r="G26" s="123"/>
    </row>
    <row r="27" s="122" customFormat="1" spans="6:7">
      <c r="F27" s="139" t="s">
        <v>247</v>
      </c>
      <c r="G27" s="123"/>
    </row>
    <row r="28" s="122" customFormat="1" spans="6:7">
      <c r="F28" s="213" t="s">
        <v>248</v>
      </c>
      <c r="G28" s="123"/>
    </row>
    <row r="29" s="122" customFormat="1" spans="6:7">
      <c r="F29" s="213" t="s">
        <v>249</v>
      </c>
      <c r="G29" s="123"/>
    </row>
    <row r="30" s="122" customFormat="1" spans="6:7">
      <c r="F30" s="213" t="s">
        <v>250</v>
      </c>
      <c r="G30" s="123"/>
    </row>
    <row r="31" s="122" customFormat="1" spans="6:7">
      <c r="F31" s="213" t="s">
        <v>251</v>
      </c>
      <c r="G31" s="123"/>
    </row>
    <row r="32" s="122" customFormat="1" spans="6:7">
      <c r="F32" s="213" t="s">
        <v>252</v>
      </c>
      <c r="G32" s="123"/>
    </row>
    <row r="33" s="122" customFormat="1" spans="7:7">
      <c r="G33" s="123"/>
    </row>
    <row r="34" s="122" customFormat="1" spans="7:7">
      <c r="G34" s="123"/>
    </row>
    <row r="35" s="122" customFormat="1" spans="7:7">
      <c r="G35" s="123"/>
    </row>
    <row r="36" s="122" customFormat="1" spans="7:7">
      <c r="G36" s="123"/>
    </row>
    <row r="37" s="122" customFormat="1" spans="7:7">
      <c r="G37" s="123"/>
    </row>
    <row r="38" s="122" customFormat="1" spans="7:7">
      <c r="G38" s="123"/>
    </row>
    <row r="39" s="122" customFormat="1" spans="7:7">
      <c r="G39" s="123"/>
    </row>
    <row r="40" s="122" customFormat="1" spans="7:7">
      <c r="G40" s="123"/>
    </row>
    <row r="41" s="122" customFormat="1" spans="7:7">
      <c r="G41" s="123"/>
    </row>
    <row r="42" s="122" customFormat="1" spans="7:7">
      <c r="G42" s="123"/>
    </row>
    <row r="43" s="122" customFormat="1" spans="7:7">
      <c r="G43" s="123"/>
    </row>
    <row r="44" s="122" customFormat="1" spans="7:7">
      <c r="G44" s="123"/>
    </row>
    <row r="45" s="122" customFormat="1" spans="7:7">
      <c r="G45" s="123"/>
    </row>
    <row r="46" s="122" customFormat="1" spans="7:7">
      <c r="G46" s="123"/>
    </row>
    <row r="47" s="122" customFormat="1" spans="7:7">
      <c r="G47" s="123"/>
    </row>
    <row r="48" s="122" customFormat="1" spans="7:7">
      <c r="G48" s="123"/>
    </row>
    <row r="49" s="122" customFormat="1" spans="7:7">
      <c r="G49" s="123"/>
    </row>
    <row r="50" s="122" customFormat="1" spans="7:7">
      <c r="G50" s="123"/>
    </row>
    <row r="51" s="122" customFormat="1" spans="7:7">
      <c r="G51" s="123"/>
    </row>
    <row r="52" s="122" customFormat="1" spans="7:7">
      <c r="G52" s="123"/>
    </row>
    <row r="53" s="122" customFormat="1" spans="7:7">
      <c r="G53" s="123"/>
    </row>
    <row r="54" s="122" customFormat="1" spans="7:7">
      <c r="G54" s="123"/>
    </row>
    <row r="55" s="122" customFormat="1" spans="7:7">
      <c r="G55" s="123"/>
    </row>
    <row r="56" s="122" customFormat="1" spans="7:7">
      <c r="G56" s="123"/>
    </row>
    <row r="57" s="122" customFormat="1" spans="7:7">
      <c r="G57" s="123"/>
    </row>
    <row r="58" s="122" customFormat="1" spans="7:7">
      <c r="G58" s="123"/>
    </row>
    <row r="59" s="122" customFormat="1" spans="7:7">
      <c r="G59" s="123"/>
    </row>
    <row r="60" s="122" customFormat="1" spans="7:7">
      <c r="G60" s="123"/>
    </row>
    <row r="61" s="122" customFormat="1" spans="7:7">
      <c r="G61" s="123"/>
    </row>
    <row r="62" s="122" customFormat="1" spans="7:7">
      <c r="G62" s="123"/>
    </row>
    <row r="63" s="122" customFormat="1" spans="7:7">
      <c r="G63" s="123"/>
    </row>
    <row r="64" s="122" customFormat="1" spans="7:7">
      <c r="G64" s="123"/>
    </row>
    <row r="65" s="122" customFormat="1" spans="7:7">
      <c r="G65" s="123"/>
    </row>
    <row r="66" s="122" customFormat="1" spans="7:7">
      <c r="G66" s="123"/>
    </row>
    <row r="67" s="122" customFormat="1" spans="7:7">
      <c r="G67" s="123"/>
    </row>
    <row r="68" s="122" customFormat="1" spans="7:7">
      <c r="G68" s="123"/>
    </row>
    <row r="69" s="122" customFormat="1" spans="7:7">
      <c r="G69" s="123"/>
    </row>
    <row r="70" s="122" customFormat="1" spans="7:7">
      <c r="G70" s="123"/>
    </row>
    <row r="71" s="122" customFormat="1" spans="7:7">
      <c r="G71" s="123"/>
    </row>
    <row r="72" s="122" customFormat="1" spans="7:7">
      <c r="G72" s="123"/>
    </row>
    <row r="73" s="122" customFormat="1" spans="7:7">
      <c r="G73" s="123"/>
    </row>
    <row r="74" s="122" customFormat="1" spans="7:7">
      <c r="G74" s="123"/>
    </row>
    <row r="75" s="122" customFormat="1" spans="7:7">
      <c r="G75" s="123"/>
    </row>
    <row r="76" s="122" customFormat="1" spans="7:7">
      <c r="G76" s="123"/>
    </row>
    <row r="77" s="122" customFormat="1" spans="7:7">
      <c r="G77" s="123"/>
    </row>
    <row r="78" s="122" customFormat="1" spans="7:7">
      <c r="G78" s="123"/>
    </row>
    <row r="79" s="122" customFormat="1" spans="7:7">
      <c r="G79" s="123"/>
    </row>
    <row r="80" s="122" customFormat="1" spans="7:7">
      <c r="G80" s="123"/>
    </row>
    <row r="81" s="122" customFormat="1" spans="7:7">
      <c r="G81" s="123"/>
    </row>
    <row r="82" s="122" customFormat="1" spans="7:7">
      <c r="G82" s="123"/>
    </row>
    <row r="83" s="122" customFormat="1" spans="7:7">
      <c r="G83" s="123"/>
    </row>
    <row r="84" s="122" customFormat="1" spans="7:7">
      <c r="G84" s="123"/>
    </row>
    <row r="85" s="122" customFormat="1" spans="7:7">
      <c r="G85" s="123"/>
    </row>
    <row r="86" s="122" customFormat="1" spans="7:7">
      <c r="G86" s="123"/>
    </row>
    <row r="87" s="122" customFormat="1" spans="7:7">
      <c r="G87" s="123"/>
    </row>
    <row r="88" s="122" customFormat="1" spans="7:7">
      <c r="G88" s="123"/>
    </row>
    <row r="89" s="122" customFormat="1" spans="7:7">
      <c r="G89" s="123"/>
    </row>
    <row r="90" s="122" customFormat="1" spans="7:7">
      <c r="G90" s="123"/>
    </row>
    <row r="91" s="122" customFormat="1" spans="7:7">
      <c r="G91" s="123"/>
    </row>
    <row r="92" s="122" customFormat="1" spans="7:7">
      <c r="G92" s="123"/>
    </row>
    <row r="93" s="122" customFormat="1" spans="7:7">
      <c r="G93" s="123"/>
    </row>
    <row r="94" s="122" customFormat="1" spans="7:7">
      <c r="G94" s="123"/>
    </row>
    <row r="95" s="122" customFormat="1" spans="7:7">
      <c r="G95" s="123"/>
    </row>
    <row r="96" s="122" customFormat="1" spans="7:7">
      <c r="G96" s="123"/>
    </row>
    <row r="97" s="122" customFormat="1" spans="7:7">
      <c r="G97" s="123"/>
    </row>
    <row r="98" s="122" customFormat="1" spans="7:7">
      <c r="G98" s="123"/>
    </row>
    <row r="99" s="122" customFormat="1" spans="7:7">
      <c r="G99" s="123"/>
    </row>
    <row r="100" s="122" customFormat="1" spans="7:7">
      <c r="G100" s="123"/>
    </row>
    <row r="101" s="122" customFormat="1" spans="7:7">
      <c r="G101" s="123"/>
    </row>
    <row r="102" s="122" customFormat="1" spans="7:7">
      <c r="G102" s="123"/>
    </row>
    <row r="103" s="122" customFormat="1" spans="7:7">
      <c r="G103" s="123"/>
    </row>
    <row r="104" s="122" customFormat="1" spans="7:7">
      <c r="G104" s="123"/>
    </row>
    <row r="105" s="122" customFormat="1" spans="7:7">
      <c r="G105" s="123"/>
    </row>
    <row r="106" s="122" customFormat="1" spans="7:7">
      <c r="G106" s="123"/>
    </row>
    <row r="107" s="122" customFormat="1" spans="7:7">
      <c r="G107" s="123"/>
    </row>
    <row r="108" s="122" customFormat="1" spans="7:7">
      <c r="G108" s="123"/>
    </row>
    <row r="109" s="122" customFormat="1" spans="7:7">
      <c r="G109" s="123"/>
    </row>
    <row r="110" s="122" customFormat="1" spans="7:7">
      <c r="G110" s="123"/>
    </row>
    <row r="111" s="122" customFormat="1" spans="7:7">
      <c r="G111" s="123"/>
    </row>
    <row r="112" s="122" customFormat="1" spans="7:7">
      <c r="G112" s="123"/>
    </row>
    <row r="113" s="122" customFormat="1" spans="7:7">
      <c r="G113" s="123"/>
    </row>
    <row r="114" s="122" customFormat="1" spans="7:7">
      <c r="G114" s="123"/>
    </row>
    <row r="115" s="122" customFormat="1" spans="7:7">
      <c r="G115" s="123"/>
    </row>
    <row r="116" s="122" customFormat="1" spans="7:7">
      <c r="G116" s="123"/>
    </row>
    <row r="117" s="122" customFormat="1" spans="7:7">
      <c r="G117" s="123"/>
    </row>
    <row r="118" s="122" customFormat="1" spans="7:7">
      <c r="G118" s="123"/>
    </row>
    <row r="119" s="122" customFormat="1" spans="7:7">
      <c r="G119" s="123"/>
    </row>
    <row r="120" s="122" customFormat="1" spans="7:7">
      <c r="G120" s="123"/>
    </row>
    <row r="121" s="122" customFormat="1" spans="7:7">
      <c r="G121" s="123"/>
    </row>
    <row r="122" s="122" customFormat="1" spans="7:7">
      <c r="G122" s="123"/>
    </row>
    <row r="123" s="122" customFormat="1" spans="7:7">
      <c r="G123" s="123"/>
    </row>
    <row r="124" s="122" customFormat="1" spans="7:7">
      <c r="G124" s="123"/>
    </row>
    <row r="125" s="122" customFormat="1" spans="7:7">
      <c r="G125" s="123"/>
    </row>
    <row r="126" s="122" customFormat="1" spans="7:7">
      <c r="G126" s="123"/>
    </row>
    <row r="127" s="122" customFormat="1" spans="7:7">
      <c r="G127" s="123"/>
    </row>
    <row r="128" s="122" customFormat="1" spans="7:7">
      <c r="G128" s="123"/>
    </row>
    <row r="129" s="122" customFormat="1" spans="7:7">
      <c r="G129" s="123"/>
    </row>
    <row r="130" s="122" customFormat="1" spans="7:7">
      <c r="G130" s="123"/>
    </row>
    <row r="131" s="122" customFormat="1" spans="7:7">
      <c r="G131" s="123"/>
    </row>
    <row r="132" s="122" customFormat="1" spans="7:7">
      <c r="G132" s="123"/>
    </row>
    <row r="133" s="122" customFormat="1" spans="7:7">
      <c r="G133" s="123"/>
    </row>
    <row r="134" s="122" customFormat="1" spans="7:7">
      <c r="G134" s="123"/>
    </row>
    <row r="135" s="122" customFormat="1" spans="7:7">
      <c r="G135" s="123"/>
    </row>
    <row r="136" s="122" customFormat="1" spans="7:7">
      <c r="G136" s="123"/>
    </row>
    <row r="137" s="122" customFormat="1" spans="7:7">
      <c r="G137" s="123"/>
    </row>
    <row r="138" s="122" customFormat="1" spans="7:7">
      <c r="G138" s="123"/>
    </row>
    <row r="139" s="122" customFormat="1" spans="7:7">
      <c r="G139" s="123"/>
    </row>
    <row r="140" s="122" customFormat="1" spans="7:7">
      <c r="G140" s="123"/>
    </row>
    <row r="141" s="122" customFormat="1" spans="7:7">
      <c r="G141" s="123"/>
    </row>
    <row r="142" s="122" customFormat="1" spans="7:7">
      <c r="G142" s="123"/>
    </row>
    <row r="143" s="122" customFormat="1" spans="7:7">
      <c r="G143" s="123"/>
    </row>
    <row r="144" s="122" customFormat="1" spans="7:7">
      <c r="G144" s="123"/>
    </row>
    <row r="145" s="122" customFormat="1" spans="7:7">
      <c r="G145" s="123"/>
    </row>
    <row r="146" s="122" customFormat="1" spans="7:7">
      <c r="G146" s="123"/>
    </row>
    <row r="147" s="122" customFormat="1" spans="7:7">
      <c r="G147" s="123"/>
    </row>
    <row r="148" s="122" customFormat="1" spans="7:7">
      <c r="G148" s="123"/>
    </row>
    <row r="149" s="122" customFormat="1" spans="7:7">
      <c r="G149" s="123"/>
    </row>
    <row r="150" s="122" customFormat="1" spans="7:7">
      <c r="G150" s="123"/>
    </row>
    <row r="151" s="122" customFormat="1" spans="7:7">
      <c r="G151" s="123"/>
    </row>
    <row r="152" s="122" customFormat="1" spans="7:7">
      <c r="G152" s="123"/>
    </row>
    <row r="153" s="122" customFormat="1" spans="7:7">
      <c r="G153" s="123"/>
    </row>
    <row r="154" s="122" customFormat="1" spans="7:7">
      <c r="G154" s="123"/>
    </row>
    <row r="155" s="122" customFormat="1" spans="7:7">
      <c r="G155" s="123"/>
    </row>
    <row r="156" s="122" customFormat="1" spans="7:7">
      <c r="G156" s="123"/>
    </row>
    <row r="157" s="122" customFormat="1" spans="7:7">
      <c r="G157" s="123"/>
    </row>
    <row r="158" s="122" customFormat="1" spans="7:7">
      <c r="G158" s="123"/>
    </row>
    <row r="159" s="122" customFormat="1" spans="7:7">
      <c r="G159" s="123"/>
    </row>
    <row r="160" s="122" customFormat="1" spans="7:7">
      <c r="G160" s="123"/>
    </row>
    <row r="161" s="122" customFormat="1" spans="7:7">
      <c r="G161" s="123"/>
    </row>
    <row r="162" s="122" customFormat="1" spans="7:7">
      <c r="G162" s="123"/>
    </row>
    <row r="163" s="122" customFormat="1" spans="7:7">
      <c r="G163" s="123"/>
    </row>
    <row r="164" s="122" customFormat="1" spans="7:7">
      <c r="G164" s="123"/>
    </row>
    <row r="165" s="122" customFormat="1" spans="7:7">
      <c r="G165" s="123"/>
    </row>
    <row r="166" s="122" customFormat="1" spans="7:7">
      <c r="G166" s="123"/>
    </row>
    <row r="167" s="122" customFormat="1" spans="7:7">
      <c r="G167" s="123"/>
    </row>
    <row r="168" s="122" customFormat="1" spans="7:7">
      <c r="G168" s="123"/>
    </row>
    <row r="169" s="122" customFormat="1" spans="7:7">
      <c r="G169" s="123"/>
    </row>
    <row r="170" s="122" customFormat="1" spans="7:7">
      <c r="G170" s="123"/>
    </row>
    <row r="171" s="122" customFormat="1" spans="7:7">
      <c r="G171" s="123"/>
    </row>
    <row r="172" s="122" customFormat="1" spans="7:7">
      <c r="G172" s="123"/>
    </row>
    <row r="173" s="122" customFormat="1" spans="7:7">
      <c r="G173" s="123"/>
    </row>
    <row r="174" s="122" customFormat="1" spans="7:7">
      <c r="G174" s="123"/>
    </row>
    <row r="175" s="122" customFormat="1" spans="7:7">
      <c r="G175" s="123"/>
    </row>
    <row r="176" s="122" customFormat="1" spans="7:7">
      <c r="G176" s="123"/>
    </row>
    <row r="177" s="122" customFormat="1" spans="7:7">
      <c r="G177" s="123"/>
    </row>
    <row r="178" s="122" customFormat="1" spans="7:7">
      <c r="G178" s="123"/>
    </row>
    <row r="179" s="122" customFormat="1" spans="7:7">
      <c r="G179" s="123"/>
    </row>
    <row r="180" s="122" customFormat="1" spans="7:7">
      <c r="G180" s="123"/>
    </row>
    <row r="181" s="122" customFormat="1" spans="7:7">
      <c r="G181" s="123"/>
    </row>
    <row r="182" s="122" customFormat="1" spans="7:7">
      <c r="G182" s="123"/>
    </row>
    <row r="183" s="122" customFormat="1" spans="7:7">
      <c r="G183" s="123"/>
    </row>
    <row r="184" s="122" customFormat="1" spans="7:7">
      <c r="G184" s="123"/>
    </row>
    <row r="185" s="122" customFormat="1" spans="7:7">
      <c r="G185" s="123"/>
    </row>
    <row r="186" s="122" customFormat="1" spans="7:7">
      <c r="G186" s="123"/>
    </row>
    <row r="187" s="122" customFormat="1" spans="7:7">
      <c r="G187" s="123"/>
    </row>
    <row r="188" s="122" customFormat="1" spans="7:7">
      <c r="G188" s="123"/>
    </row>
    <row r="189" s="122" customFormat="1" spans="7:7">
      <c r="G189" s="123"/>
    </row>
    <row r="190" s="122" customFormat="1" spans="7:7">
      <c r="G190" s="123"/>
    </row>
    <row r="191" s="122" customFormat="1" spans="7:7">
      <c r="G191" s="123"/>
    </row>
    <row r="192" s="122" customFormat="1" spans="7:7">
      <c r="G192" s="123"/>
    </row>
    <row r="193" s="122" customFormat="1" spans="7:7">
      <c r="G193" s="123"/>
    </row>
    <row r="194" s="122" customFormat="1" spans="7:7">
      <c r="G194" s="123"/>
    </row>
    <row r="195" s="122" customFormat="1" spans="7:7">
      <c r="G195" s="123"/>
    </row>
    <row r="196" s="122" customFormat="1" spans="7:7">
      <c r="G196" s="123"/>
    </row>
    <row r="197" s="122" customFormat="1" spans="7:7">
      <c r="G197" s="123"/>
    </row>
    <row r="198" s="122" customFormat="1" spans="7:7">
      <c r="G198" s="123"/>
    </row>
    <row r="199" s="122" customFormat="1" spans="7:7">
      <c r="G199" s="123"/>
    </row>
    <row r="200" s="122" customFormat="1" spans="7:7">
      <c r="G200" s="123"/>
    </row>
    <row r="201" s="122" customFormat="1" spans="7:7">
      <c r="G201" s="123"/>
    </row>
    <row r="202" s="122" customFormat="1" spans="7:7">
      <c r="G202" s="123"/>
    </row>
    <row r="203" s="122" customFormat="1" spans="7:7">
      <c r="G203" s="123"/>
    </row>
    <row r="204" s="122" customFormat="1" spans="7:7">
      <c r="G204" s="123"/>
    </row>
    <row r="205" s="122" customFormat="1" spans="7:7">
      <c r="G205" s="123"/>
    </row>
    <row r="206" s="122" customFormat="1" spans="7:7">
      <c r="G206" s="123"/>
    </row>
    <row r="207" s="122" customFormat="1" spans="7:7">
      <c r="G207" s="123"/>
    </row>
    <row r="208" s="122" customFormat="1" spans="7:7">
      <c r="G208" s="123"/>
    </row>
    <row r="209" s="122" customFormat="1" spans="7:7">
      <c r="G209" s="123"/>
    </row>
    <row r="210" s="122" customFormat="1" spans="7:7">
      <c r="G210" s="123"/>
    </row>
    <row r="211" s="122" customFormat="1" spans="7:7">
      <c r="G211" s="123"/>
    </row>
    <row r="212" s="122" customFormat="1" spans="7:7">
      <c r="G212" s="123"/>
    </row>
    <row r="213" s="122" customFormat="1" spans="7:7">
      <c r="G213" s="123"/>
    </row>
    <row r="214" s="122" customFormat="1" spans="7:7">
      <c r="G214" s="123"/>
    </row>
    <row r="215" s="122" customFormat="1" spans="7:7">
      <c r="G215" s="123"/>
    </row>
    <row r="216" s="122" customFormat="1" spans="7:7">
      <c r="G216" s="123"/>
    </row>
    <row r="217" s="122" customFormat="1" spans="7:7">
      <c r="G217" s="123"/>
    </row>
    <row r="218" s="122" customFormat="1" spans="7:7">
      <c r="G218" s="123"/>
    </row>
    <row r="219" s="122" customFormat="1" spans="7:7">
      <c r="G219" s="123"/>
    </row>
    <row r="220" s="122" customFormat="1" spans="7:7">
      <c r="G220" s="123"/>
    </row>
    <row r="221" s="122" customFormat="1" spans="7:7">
      <c r="G221" s="123"/>
    </row>
    <row r="222" s="122" customFormat="1" spans="7:7">
      <c r="G222" s="123"/>
    </row>
    <row r="223" s="122" customFormat="1" spans="7:7">
      <c r="G223" s="123"/>
    </row>
    <row r="224" s="122" customFormat="1" spans="7:7">
      <c r="G224" s="123"/>
    </row>
    <row r="225" s="122" customFormat="1" spans="7:7">
      <c r="G225" s="123"/>
    </row>
    <row r="226" s="122" customFormat="1" spans="7:7">
      <c r="G226" s="123"/>
    </row>
    <row r="227" s="122" customFormat="1" spans="7:7">
      <c r="G227" s="123"/>
    </row>
    <row r="228" s="122" customFormat="1" spans="7:7">
      <c r="G228" s="123"/>
    </row>
    <row r="229" s="122" customFormat="1" spans="7:7">
      <c r="G229" s="123"/>
    </row>
    <row r="230" s="122" customFormat="1" spans="7:7">
      <c r="G230" s="123"/>
    </row>
    <row r="231" s="122" customFormat="1" spans="7:7">
      <c r="G231" s="123"/>
    </row>
    <row r="232" s="122" customFormat="1" spans="7:7">
      <c r="G232" s="123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"/>
  <sheetViews>
    <sheetView topLeftCell="A7" workbookViewId="0">
      <selection activeCell="G45" sqref="G45"/>
    </sheetView>
  </sheetViews>
  <sheetFormatPr defaultColWidth="9" defaultRowHeight="12"/>
  <cols>
    <col min="1" max="1" width="8.42857142857143" style="98" customWidth="1"/>
    <col min="2" max="2" width="44" style="98" customWidth="1"/>
    <col min="3" max="3" width="21.7142857142857" style="98" customWidth="1"/>
    <col min="4" max="4" width="5.85714285714286" style="98" customWidth="1"/>
    <col min="5" max="5" width="11.4285714285714" style="98" customWidth="1"/>
    <col min="6" max="6" width="19.1428571428571" style="98" customWidth="1"/>
    <col min="7" max="7" width="11.7142857142857" style="99" customWidth="1"/>
    <col min="8" max="8" width="10.7142857142857" style="98" customWidth="1"/>
    <col min="9" max="16384" width="9.14285714285714" style="98"/>
  </cols>
  <sheetData>
    <row r="1" s="98" customFormat="1" spans="7:7">
      <c r="G1" s="99"/>
    </row>
    <row r="2" s="98" customFormat="1" spans="2:2">
      <c r="B2" s="100" t="s">
        <v>253</v>
      </c>
    </row>
    <row r="3" s="98" customFormat="1"/>
    <row r="4" s="98" customFormat="1" spans="1:6">
      <c r="A4" s="101" t="s">
        <v>20</v>
      </c>
      <c r="B4" s="101"/>
      <c r="C4" s="102" t="s">
        <v>21</v>
      </c>
      <c r="D4" s="102"/>
      <c r="E4" s="102"/>
      <c r="F4" s="102"/>
    </row>
    <row r="5" s="98" customFormat="1" spans="1:6">
      <c r="A5" s="103" t="s">
        <v>22</v>
      </c>
      <c r="B5" s="103"/>
      <c r="C5" s="104" t="s">
        <v>23</v>
      </c>
      <c r="D5" s="105"/>
      <c r="E5" s="105"/>
      <c r="F5" s="106"/>
    </row>
    <row r="6" s="98" customFormat="1"/>
    <row r="7" s="98" customFormat="1" spans="1:7">
      <c r="A7" s="107"/>
      <c r="B7" s="107"/>
      <c r="C7" s="107"/>
      <c r="D7" s="107"/>
      <c r="E7" s="107"/>
      <c r="F7" s="108" t="s">
        <v>24</v>
      </c>
      <c r="G7" s="108"/>
    </row>
    <row r="8" s="98" customFormat="1" spans="1:8">
      <c r="A8" s="109" t="s">
        <v>25</v>
      </c>
      <c r="B8" s="109" t="s">
        <v>26</v>
      </c>
      <c r="C8" s="110" t="s">
        <v>27</v>
      </c>
      <c r="D8" s="109" t="s">
        <v>28</v>
      </c>
      <c r="E8" s="109" t="s">
        <v>29</v>
      </c>
      <c r="F8" s="109" t="s">
        <v>30</v>
      </c>
      <c r="G8" s="109" t="s">
        <v>31</v>
      </c>
      <c r="H8" s="109" t="s">
        <v>32</v>
      </c>
    </row>
    <row r="9" s="98" customFormat="1" spans="1:8">
      <c r="A9" s="111" t="s">
        <v>35</v>
      </c>
      <c r="B9" s="111" t="s">
        <v>254</v>
      </c>
      <c r="C9" s="112">
        <v>43082</v>
      </c>
      <c r="D9" s="111">
        <v>2</v>
      </c>
      <c r="E9" s="111"/>
      <c r="F9" s="113">
        <v>26000</v>
      </c>
      <c r="G9" s="114">
        <f t="shared" ref="G9:G36" si="0">+F9</f>
        <v>26000</v>
      </c>
      <c r="H9" s="214" t="s">
        <v>255</v>
      </c>
    </row>
    <row r="10" s="98" customFormat="1" spans="1:8">
      <c r="A10" s="111" t="s">
        <v>37</v>
      </c>
      <c r="B10" s="111" t="s">
        <v>256</v>
      </c>
      <c r="C10" s="112">
        <v>43085</v>
      </c>
      <c r="D10" s="111">
        <v>1</v>
      </c>
      <c r="E10" s="111"/>
      <c r="F10" s="113">
        <v>6370</v>
      </c>
      <c r="G10" s="114">
        <f t="shared" si="0"/>
        <v>6370</v>
      </c>
      <c r="H10" s="214" t="s">
        <v>257</v>
      </c>
    </row>
    <row r="11" s="98" customFormat="1" spans="1:8">
      <c r="A11" s="111" t="s">
        <v>37</v>
      </c>
      <c r="B11" s="111" t="s">
        <v>258</v>
      </c>
      <c r="C11" s="112">
        <v>43084</v>
      </c>
      <c r="D11" s="111">
        <v>3</v>
      </c>
      <c r="E11" s="111"/>
      <c r="F11" s="113">
        <v>25110</v>
      </c>
      <c r="G11" s="114">
        <f t="shared" si="0"/>
        <v>25110</v>
      </c>
      <c r="H11" s="214" t="s">
        <v>259</v>
      </c>
    </row>
    <row r="12" s="98" customFormat="1" spans="1:8">
      <c r="A12" s="111" t="s">
        <v>37</v>
      </c>
      <c r="B12" s="111" t="s">
        <v>260</v>
      </c>
      <c r="C12" s="112">
        <v>43084</v>
      </c>
      <c r="D12" s="111">
        <v>4</v>
      </c>
      <c r="E12" s="111"/>
      <c r="F12" s="113">
        <v>25480</v>
      </c>
      <c r="G12" s="114">
        <f t="shared" si="0"/>
        <v>25480</v>
      </c>
      <c r="H12" s="214" t="s">
        <v>261</v>
      </c>
    </row>
    <row r="13" s="98" customFormat="1" spans="1:8">
      <c r="A13" s="111" t="s">
        <v>238</v>
      </c>
      <c r="B13" s="111" t="s">
        <v>262</v>
      </c>
      <c r="C13" s="112">
        <v>43085</v>
      </c>
      <c r="D13" s="111">
        <v>3</v>
      </c>
      <c r="E13" s="111"/>
      <c r="F13" s="113">
        <v>39000</v>
      </c>
      <c r="G13" s="114">
        <f t="shared" si="0"/>
        <v>39000</v>
      </c>
      <c r="H13" s="214" t="s">
        <v>263</v>
      </c>
    </row>
    <row r="14" s="98" customFormat="1" spans="1:8">
      <c r="A14" s="111" t="s">
        <v>238</v>
      </c>
      <c r="B14" s="111" t="s">
        <v>264</v>
      </c>
      <c r="C14" s="112">
        <v>43090</v>
      </c>
      <c r="D14" s="111">
        <v>2</v>
      </c>
      <c r="E14" s="111"/>
      <c r="F14" s="113">
        <v>26000</v>
      </c>
      <c r="G14" s="114">
        <f t="shared" si="0"/>
        <v>26000</v>
      </c>
      <c r="H14" s="214" t="s">
        <v>265</v>
      </c>
    </row>
    <row r="15" s="98" customFormat="1" spans="1:8">
      <c r="A15" s="111" t="s">
        <v>33</v>
      </c>
      <c r="B15" s="111" t="s">
        <v>266</v>
      </c>
      <c r="C15" s="112">
        <v>43092</v>
      </c>
      <c r="D15" s="111">
        <v>3</v>
      </c>
      <c r="E15" s="111"/>
      <c r="F15" s="113">
        <v>23220</v>
      </c>
      <c r="G15" s="114">
        <f t="shared" si="0"/>
        <v>23220</v>
      </c>
      <c r="H15" s="214" t="s">
        <v>267</v>
      </c>
    </row>
    <row r="16" s="98" customFormat="1" spans="1:8">
      <c r="A16" s="111" t="s">
        <v>40</v>
      </c>
      <c r="B16" s="111" t="s">
        <v>268</v>
      </c>
      <c r="C16" s="112">
        <v>43092</v>
      </c>
      <c r="D16" s="111">
        <v>4</v>
      </c>
      <c r="E16" s="111"/>
      <c r="F16" s="113">
        <v>47450</v>
      </c>
      <c r="G16" s="114">
        <f t="shared" si="0"/>
        <v>47450</v>
      </c>
      <c r="H16" s="214" t="s">
        <v>269</v>
      </c>
    </row>
    <row r="17" s="98" customFormat="1" spans="1:8">
      <c r="A17" s="111" t="s">
        <v>60</v>
      </c>
      <c r="B17" s="111" t="s">
        <v>270</v>
      </c>
      <c r="C17" s="112">
        <v>43094</v>
      </c>
      <c r="D17" s="111">
        <v>3</v>
      </c>
      <c r="E17" s="111"/>
      <c r="F17" s="113">
        <v>44400</v>
      </c>
      <c r="G17" s="114">
        <f t="shared" si="0"/>
        <v>44400</v>
      </c>
      <c r="H17" s="214" t="s">
        <v>271</v>
      </c>
    </row>
    <row r="18" s="98" customFormat="1" spans="1:8">
      <c r="A18" s="111" t="s">
        <v>60</v>
      </c>
      <c r="B18" s="111" t="s">
        <v>272</v>
      </c>
      <c r="C18" s="112">
        <v>43096</v>
      </c>
      <c r="D18" s="111">
        <v>3</v>
      </c>
      <c r="E18" s="111"/>
      <c r="F18" s="113">
        <v>44400</v>
      </c>
      <c r="G18" s="114">
        <f t="shared" si="0"/>
        <v>44400</v>
      </c>
      <c r="H18" s="214" t="s">
        <v>273</v>
      </c>
    </row>
    <row r="19" s="98" customFormat="1" spans="1:8">
      <c r="A19" s="111" t="s">
        <v>60</v>
      </c>
      <c r="B19" s="111" t="s">
        <v>274</v>
      </c>
      <c r="C19" s="112">
        <v>43099</v>
      </c>
      <c r="D19" s="111">
        <v>1</v>
      </c>
      <c r="E19" s="111"/>
      <c r="F19" s="113">
        <v>14800</v>
      </c>
      <c r="G19" s="114">
        <f t="shared" si="0"/>
        <v>14800</v>
      </c>
      <c r="H19" s="214" t="s">
        <v>275</v>
      </c>
    </row>
    <row r="20" s="98" customFormat="1" spans="1:8">
      <c r="A20" s="111" t="s">
        <v>40</v>
      </c>
      <c r="B20" s="111" t="s">
        <v>276</v>
      </c>
      <c r="C20" s="112">
        <v>43096</v>
      </c>
      <c r="D20" s="111">
        <v>4</v>
      </c>
      <c r="E20" s="111"/>
      <c r="F20" s="113">
        <v>51200</v>
      </c>
      <c r="G20" s="114">
        <f t="shared" si="0"/>
        <v>51200</v>
      </c>
      <c r="H20" s="214" t="s">
        <v>277</v>
      </c>
    </row>
    <row r="21" s="98" customFormat="1" spans="1:8">
      <c r="A21" s="111" t="s">
        <v>60</v>
      </c>
      <c r="B21" s="111" t="s">
        <v>278</v>
      </c>
      <c r="C21" s="112">
        <v>43099</v>
      </c>
      <c r="D21" s="111">
        <v>1</v>
      </c>
      <c r="E21" s="111"/>
      <c r="F21" s="113">
        <v>14800</v>
      </c>
      <c r="G21" s="114">
        <f t="shared" si="0"/>
        <v>14800</v>
      </c>
      <c r="H21" s="214" t="s">
        <v>279</v>
      </c>
    </row>
    <row r="22" s="98" customFormat="1" spans="1:8">
      <c r="A22" s="111" t="s">
        <v>33</v>
      </c>
      <c r="B22" s="111" t="s">
        <v>280</v>
      </c>
      <c r="C22" s="112">
        <v>43099</v>
      </c>
      <c r="D22" s="111">
        <v>2</v>
      </c>
      <c r="E22" s="111"/>
      <c r="F22" s="113">
        <v>26500</v>
      </c>
      <c r="G22" s="114">
        <f t="shared" si="0"/>
        <v>26500</v>
      </c>
      <c r="H22" s="214" t="s">
        <v>281</v>
      </c>
    </row>
    <row r="23" s="98" customFormat="1" spans="1:8">
      <c r="A23" s="111" t="s">
        <v>238</v>
      </c>
      <c r="B23" s="111" t="s">
        <v>282</v>
      </c>
      <c r="C23" s="112">
        <v>43099</v>
      </c>
      <c r="D23" s="111">
        <v>2</v>
      </c>
      <c r="E23" s="111"/>
      <c r="F23" s="113">
        <v>36900</v>
      </c>
      <c r="G23" s="114">
        <f t="shared" si="0"/>
        <v>36900</v>
      </c>
      <c r="H23" s="214" t="s">
        <v>283</v>
      </c>
    </row>
    <row r="24" s="98" customFormat="1" spans="1:8">
      <c r="A24" s="111" t="s">
        <v>33</v>
      </c>
      <c r="B24" s="111" t="s">
        <v>284</v>
      </c>
      <c r="C24" s="112">
        <v>43094</v>
      </c>
      <c r="D24" s="111">
        <v>7</v>
      </c>
      <c r="E24" s="111"/>
      <c r="F24" s="113">
        <v>75540</v>
      </c>
      <c r="G24" s="114">
        <f t="shared" si="0"/>
        <v>75540</v>
      </c>
      <c r="H24" s="214" t="s">
        <v>285</v>
      </c>
    </row>
    <row r="25" s="98" customFormat="1" spans="1:8">
      <c r="A25" s="111" t="s">
        <v>286</v>
      </c>
      <c r="B25" s="111" t="s">
        <v>287</v>
      </c>
      <c r="C25" s="112">
        <v>42736</v>
      </c>
      <c r="D25" s="111">
        <v>1</v>
      </c>
      <c r="E25" s="111"/>
      <c r="F25" s="113">
        <v>20000</v>
      </c>
      <c r="G25" s="114">
        <f t="shared" si="0"/>
        <v>20000</v>
      </c>
      <c r="H25" s="214" t="s">
        <v>288</v>
      </c>
    </row>
    <row r="26" s="98" customFormat="1" spans="1:8">
      <c r="A26" s="111" t="s">
        <v>37</v>
      </c>
      <c r="B26" s="111" t="s">
        <v>289</v>
      </c>
      <c r="C26" s="112">
        <v>43101</v>
      </c>
      <c r="D26" s="111">
        <v>2</v>
      </c>
      <c r="E26" s="111"/>
      <c r="F26" s="113">
        <v>19200</v>
      </c>
      <c r="G26" s="116">
        <f t="shared" si="0"/>
        <v>19200</v>
      </c>
      <c r="H26" s="214" t="s">
        <v>290</v>
      </c>
    </row>
    <row r="27" s="98" customFormat="1" spans="1:8">
      <c r="A27" s="111" t="s">
        <v>33</v>
      </c>
      <c r="B27" s="111" t="s">
        <v>291</v>
      </c>
      <c r="C27" s="112">
        <v>43101</v>
      </c>
      <c r="D27" s="111">
        <v>2</v>
      </c>
      <c r="E27" s="111"/>
      <c r="F27" s="117">
        <v>16600</v>
      </c>
      <c r="G27" s="116">
        <f t="shared" si="0"/>
        <v>16600</v>
      </c>
      <c r="H27" s="214" t="s">
        <v>292</v>
      </c>
    </row>
    <row r="28" s="98" customFormat="1" spans="1:8">
      <c r="A28" s="111" t="s">
        <v>238</v>
      </c>
      <c r="B28" s="111" t="s">
        <v>293</v>
      </c>
      <c r="C28" s="112">
        <v>43102</v>
      </c>
      <c r="D28" s="111">
        <v>2</v>
      </c>
      <c r="E28" s="111"/>
      <c r="F28" s="113">
        <v>30000</v>
      </c>
      <c r="G28" s="114">
        <f t="shared" si="0"/>
        <v>30000</v>
      </c>
      <c r="H28" s="214" t="s">
        <v>294</v>
      </c>
    </row>
    <row r="29" s="98" customFormat="1" spans="1:8">
      <c r="A29" s="111" t="s">
        <v>238</v>
      </c>
      <c r="B29" s="111" t="s">
        <v>295</v>
      </c>
      <c r="C29" s="112">
        <v>43102</v>
      </c>
      <c r="D29" s="111">
        <v>2</v>
      </c>
      <c r="E29" s="111"/>
      <c r="F29" s="113">
        <v>30000</v>
      </c>
      <c r="G29" s="114">
        <f t="shared" si="0"/>
        <v>30000</v>
      </c>
      <c r="H29" s="214" t="s">
        <v>296</v>
      </c>
    </row>
    <row r="30" s="98" customFormat="1" spans="1:8">
      <c r="A30" s="111" t="s">
        <v>286</v>
      </c>
      <c r="B30" s="111" t="s">
        <v>297</v>
      </c>
      <c r="C30" s="112">
        <v>43102</v>
      </c>
      <c r="D30" s="111">
        <v>2</v>
      </c>
      <c r="E30" s="111"/>
      <c r="F30" s="113">
        <v>35000</v>
      </c>
      <c r="G30" s="114">
        <f t="shared" si="0"/>
        <v>35000</v>
      </c>
      <c r="H30" s="214" t="s">
        <v>298</v>
      </c>
    </row>
    <row r="31" s="98" customFormat="1" spans="1:8">
      <c r="A31" s="111" t="s">
        <v>238</v>
      </c>
      <c r="B31" s="111" t="s">
        <v>299</v>
      </c>
      <c r="C31" s="112">
        <v>43103</v>
      </c>
      <c r="D31" s="111">
        <v>2</v>
      </c>
      <c r="E31" s="111"/>
      <c r="F31" s="117">
        <v>30000</v>
      </c>
      <c r="G31" s="116">
        <f t="shared" si="0"/>
        <v>30000</v>
      </c>
      <c r="H31" s="214" t="s">
        <v>300</v>
      </c>
    </row>
    <row r="32" s="98" customFormat="1" spans="1:8">
      <c r="A32" s="111" t="s">
        <v>238</v>
      </c>
      <c r="B32" s="111" t="s">
        <v>301</v>
      </c>
      <c r="C32" s="112">
        <v>43104</v>
      </c>
      <c r="D32" s="111">
        <v>1</v>
      </c>
      <c r="E32" s="111"/>
      <c r="F32" s="117">
        <v>17600</v>
      </c>
      <c r="G32" s="116">
        <f t="shared" si="0"/>
        <v>17600</v>
      </c>
      <c r="H32" s="214" t="s">
        <v>302</v>
      </c>
    </row>
    <row r="33" s="98" customFormat="1" spans="1:8">
      <c r="A33" s="111" t="s">
        <v>60</v>
      </c>
      <c r="B33" s="111" t="s">
        <v>303</v>
      </c>
      <c r="C33" s="112">
        <v>43104</v>
      </c>
      <c r="D33" s="111">
        <v>1</v>
      </c>
      <c r="E33" s="111">
        <v>2</v>
      </c>
      <c r="F33" s="117">
        <v>26000</v>
      </c>
      <c r="G33" s="116">
        <f t="shared" si="0"/>
        <v>26000</v>
      </c>
      <c r="H33" s="214" t="s">
        <v>304</v>
      </c>
    </row>
    <row r="34" s="98" customFormat="1" spans="1:8">
      <c r="A34" s="111" t="s">
        <v>238</v>
      </c>
      <c r="B34" s="111" t="s">
        <v>305</v>
      </c>
      <c r="C34" s="112">
        <v>43103</v>
      </c>
      <c r="D34" s="111">
        <v>3</v>
      </c>
      <c r="E34" s="111"/>
      <c r="F34" s="117">
        <v>45000</v>
      </c>
      <c r="G34" s="116">
        <f t="shared" si="0"/>
        <v>45000</v>
      </c>
      <c r="H34" s="214" t="s">
        <v>306</v>
      </c>
    </row>
    <row r="35" s="98" customFormat="1" spans="1:8">
      <c r="A35" s="111" t="s">
        <v>238</v>
      </c>
      <c r="B35" s="111" t="s">
        <v>307</v>
      </c>
      <c r="C35" s="112">
        <v>43105</v>
      </c>
      <c r="D35" s="111">
        <v>1</v>
      </c>
      <c r="E35" s="111"/>
      <c r="F35" s="117">
        <v>17600</v>
      </c>
      <c r="G35" s="116">
        <f t="shared" si="0"/>
        <v>17600</v>
      </c>
      <c r="H35" s="214" t="s">
        <v>308</v>
      </c>
    </row>
    <row r="36" s="98" customFormat="1" spans="1:8">
      <c r="A36" s="111" t="s">
        <v>238</v>
      </c>
      <c r="B36" s="111" t="s">
        <v>309</v>
      </c>
      <c r="C36" s="112">
        <v>43105</v>
      </c>
      <c r="D36" s="111">
        <v>1</v>
      </c>
      <c r="E36" s="111"/>
      <c r="F36" s="117">
        <v>15000</v>
      </c>
      <c r="G36" s="116">
        <f t="shared" si="0"/>
        <v>15000</v>
      </c>
      <c r="H36" s="214" t="s">
        <v>310</v>
      </c>
    </row>
    <row r="37" s="98" customFormat="1" spans="1:8">
      <c r="A37" s="111"/>
      <c r="B37" s="111"/>
      <c r="C37" s="112"/>
      <c r="D37" s="111"/>
      <c r="E37" s="111"/>
      <c r="F37" s="117"/>
      <c r="G37" s="116"/>
      <c r="H37" s="115"/>
    </row>
    <row r="38" s="98" customFormat="1" ht="15" spans="1:9">
      <c r="A38" s="111"/>
      <c r="B38" s="118" t="s">
        <v>87</v>
      </c>
      <c r="C38" s="119"/>
      <c r="D38" s="118"/>
      <c r="E38" s="118"/>
      <c r="F38" s="120"/>
      <c r="G38" s="121">
        <f>SUM(G9:G37)</f>
        <v>829170</v>
      </c>
      <c r="H38" s="115"/>
      <c r="I38" s="48" t="s">
        <v>311</v>
      </c>
    </row>
    <row r="39" s="98" customFormat="1" ht="12.75" spans="7:7">
      <c r="G39" s="99"/>
    </row>
    <row r="40" s="98" customFormat="1" spans="7:7">
      <c r="G40" s="99"/>
    </row>
    <row r="41" s="98" customFormat="1" spans="7:7">
      <c r="G41" s="99"/>
    </row>
    <row r="42" s="98" customFormat="1" spans="7:7">
      <c r="G42" s="99"/>
    </row>
    <row r="43" s="98" customFormat="1" spans="7:7">
      <c r="G43" s="99"/>
    </row>
    <row r="44" s="98" customFormat="1" spans="7:7">
      <c r="G44" s="99"/>
    </row>
    <row r="45" s="98" customFormat="1" spans="7:7">
      <c r="G45" s="99"/>
    </row>
    <row r="46" s="98" customFormat="1" spans="7:7">
      <c r="G46" s="99"/>
    </row>
    <row r="47" s="98" customFormat="1" spans="7:7">
      <c r="G47" s="99"/>
    </row>
    <row r="48" s="98" customFormat="1" spans="7:7">
      <c r="G48" s="99"/>
    </row>
    <row r="49" s="98" customFormat="1" spans="7:7">
      <c r="G49" s="99"/>
    </row>
    <row r="50" s="98" customFormat="1" spans="7:7">
      <c r="G50" s="99"/>
    </row>
    <row r="51" s="98" customFormat="1" spans="7:7">
      <c r="G51" s="99"/>
    </row>
    <row r="52" s="98" customFormat="1" spans="7:7">
      <c r="G52" s="99"/>
    </row>
    <row r="53" s="98" customFormat="1" spans="7:7">
      <c r="G53" s="99"/>
    </row>
    <row r="54" s="98" customFormat="1" spans="7:7">
      <c r="G54" s="99"/>
    </row>
    <row r="55" s="98" customFormat="1" spans="7:7">
      <c r="G55" s="99"/>
    </row>
    <row r="56" s="98" customFormat="1" spans="7:7">
      <c r="G56" s="99"/>
    </row>
    <row r="57" s="98" customFormat="1" spans="7:7">
      <c r="G57" s="99"/>
    </row>
    <row r="58" s="98" customFormat="1" spans="7:7">
      <c r="G58" s="99"/>
    </row>
    <row r="59" s="98" customFormat="1" spans="7:7">
      <c r="G59" s="99"/>
    </row>
    <row r="60" s="98" customFormat="1" spans="7:7">
      <c r="G60" s="99"/>
    </row>
    <row r="61" s="98" customFormat="1" spans="7:7">
      <c r="G61" s="99"/>
    </row>
    <row r="62" s="98" customFormat="1" spans="7:7">
      <c r="G62" s="99"/>
    </row>
    <row r="63" s="98" customFormat="1" spans="7:7">
      <c r="G63" s="99"/>
    </row>
    <row r="64" s="98" customFormat="1" spans="7:7">
      <c r="G64" s="99"/>
    </row>
    <row r="65" s="98" customFormat="1" spans="7:7">
      <c r="G65" s="99"/>
    </row>
    <row r="66" s="98" customFormat="1" spans="7:7">
      <c r="G66" s="99"/>
    </row>
    <row r="67" s="98" customFormat="1" spans="7:7">
      <c r="G67" s="99"/>
    </row>
    <row r="68" s="98" customFormat="1" spans="7:7">
      <c r="G68" s="99"/>
    </row>
    <row r="69" s="98" customFormat="1" spans="7:7">
      <c r="G69" s="99"/>
    </row>
    <row r="70" s="98" customFormat="1" spans="7:7">
      <c r="G70" s="99"/>
    </row>
    <row r="71" s="98" customFormat="1" spans="7:7">
      <c r="G71" s="99"/>
    </row>
    <row r="72" s="98" customFormat="1" spans="7:7">
      <c r="G72" s="99"/>
    </row>
    <row r="73" s="98" customFormat="1" spans="7:7">
      <c r="G73" s="99"/>
    </row>
    <row r="74" s="98" customFormat="1" spans="7:7">
      <c r="G74" s="99"/>
    </row>
    <row r="75" s="98" customFormat="1" spans="7:7">
      <c r="G75" s="99"/>
    </row>
    <row r="76" s="98" customFormat="1" spans="7:7">
      <c r="G76" s="99"/>
    </row>
    <row r="77" s="98" customFormat="1" spans="7:7">
      <c r="G77" s="99"/>
    </row>
    <row r="78" s="98" customFormat="1" spans="7:7">
      <c r="G78" s="99"/>
    </row>
    <row r="79" s="98" customFormat="1" spans="7:7">
      <c r="G79" s="99"/>
    </row>
    <row r="80" s="98" customFormat="1" spans="7:7">
      <c r="G80" s="99"/>
    </row>
    <row r="81" s="98" customFormat="1" spans="7:7">
      <c r="G81" s="99"/>
    </row>
    <row r="82" s="98" customFormat="1" spans="7:7">
      <c r="G82" s="99"/>
    </row>
    <row r="83" s="98" customFormat="1" spans="7:7">
      <c r="G83" s="99"/>
    </row>
    <row r="84" s="98" customFormat="1" spans="7:7">
      <c r="G84" s="99"/>
    </row>
    <row r="85" s="98" customFormat="1" spans="7:7">
      <c r="G85" s="99"/>
    </row>
    <row r="86" s="98" customFormat="1" spans="7:7">
      <c r="G86" s="99"/>
    </row>
    <row r="87" s="98" customFormat="1" spans="7:7">
      <c r="G87" s="99"/>
    </row>
    <row r="88" s="98" customFormat="1" spans="7:7">
      <c r="G88" s="99"/>
    </row>
    <row r="89" s="98" customFormat="1" spans="7:7">
      <c r="G89" s="99"/>
    </row>
    <row r="90" s="98" customFormat="1" spans="7:7">
      <c r="G90" s="99"/>
    </row>
    <row r="91" s="98" customFormat="1" spans="7:7">
      <c r="G91" s="99"/>
    </row>
    <row r="92" s="98" customFormat="1" spans="7:7">
      <c r="G92" s="99"/>
    </row>
    <row r="93" s="98" customFormat="1" spans="7:7">
      <c r="G93" s="99"/>
    </row>
    <row r="94" s="98" customFormat="1" spans="7:7">
      <c r="G94" s="99"/>
    </row>
    <row r="95" s="98" customFormat="1" spans="7:7">
      <c r="G95" s="99"/>
    </row>
    <row r="96" s="98" customFormat="1" spans="7:7">
      <c r="G96" s="99"/>
    </row>
    <row r="97" s="98" customFormat="1" spans="7:7">
      <c r="G97" s="99"/>
    </row>
    <row r="98" s="98" customFormat="1" spans="7:7">
      <c r="G98" s="99"/>
    </row>
    <row r="99" s="98" customFormat="1" spans="7:7">
      <c r="G99" s="99"/>
    </row>
    <row r="100" s="98" customFormat="1" spans="7:7">
      <c r="G100" s="99"/>
    </row>
    <row r="101" s="98" customFormat="1" spans="7:7">
      <c r="G101" s="99"/>
    </row>
    <row r="102" s="98" customFormat="1" spans="7:7">
      <c r="G102" s="99"/>
    </row>
    <row r="103" s="98" customFormat="1" spans="7:7">
      <c r="G103" s="99"/>
    </row>
    <row r="104" s="98" customFormat="1" spans="7:7">
      <c r="G104" s="99"/>
    </row>
    <row r="105" s="98" customFormat="1" spans="7:7">
      <c r="G105" s="99"/>
    </row>
    <row r="106" s="98" customFormat="1" spans="7:7">
      <c r="G106" s="99"/>
    </row>
    <row r="107" s="98" customFormat="1" spans="7:7">
      <c r="G107" s="99"/>
    </row>
    <row r="108" s="98" customFormat="1" spans="7:7">
      <c r="G108" s="99"/>
    </row>
    <row r="109" s="98" customFormat="1" spans="7:7">
      <c r="G109" s="99"/>
    </row>
    <row r="110" s="98" customFormat="1" spans="7:7">
      <c r="G110" s="99"/>
    </row>
    <row r="111" s="98" customFormat="1" spans="7:7">
      <c r="G111" s="99"/>
    </row>
    <row r="112" s="98" customFormat="1" spans="7:7">
      <c r="G112" s="99"/>
    </row>
    <row r="113" s="98" customFormat="1" spans="7:7">
      <c r="G113" s="99"/>
    </row>
    <row r="114" s="98" customFormat="1" spans="7:7">
      <c r="G114" s="99"/>
    </row>
    <row r="115" s="98" customFormat="1" spans="7:7">
      <c r="G115" s="99"/>
    </row>
    <row r="116" s="98" customFormat="1" spans="7:7">
      <c r="G116" s="99"/>
    </row>
    <row r="117" s="98" customFormat="1" spans="7:7">
      <c r="G117" s="99"/>
    </row>
    <row r="118" s="98" customFormat="1" spans="7:7">
      <c r="G118" s="99"/>
    </row>
    <row r="119" s="98" customFormat="1" spans="7:7">
      <c r="G119" s="99"/>
    </row>
    <row r="120" s="98" customFormat="1" spans="7:7">
      <c r="G120" s="99"/>
    </row>
    <row r="121" s="98" customFormat="1" spans="7:7">
      <c r="G121" s="99"/>
    </row>
    <row r="122" s="98" customFormat="1" spans="7:7">
      <c r="G122" s="99"/>
    </row>
    <row r="123" s="98" customFormat="1" spans="7:7">
      <c r="G123" s="99"/>
    </row>
    <row r="124" s="98" customFormat="1" spans="7:7">
      <c r="G124" s="99"/>
    </row>
    <row r="125" s="98" customFormat="1" spans="7:7">
      <c r="G125" s="99"/>
    </row>
    <row r="126" s="98" customFormat="1" spans="7:7">
      <c r="G126" s="99"/>
    </row>
    <row r="127" s="98" customFormat="1" spans="7:7">
      <c r="G127" s="99"/>
    </row>
    <row r="128" s="98" customFormat="1" spans="7:7">
      <c r="G128" s="99"/>
    </row>
    <row r="129" s="98" customFormat="1" spans="7:7">
      <c r="G129" s="99"/>
    </row>
    <row r="130" s="98" customFormat="1" spans="7:7">
      <c r="G130" s="99"/>
    </row>
    <row r="131" s="98" customFormat="1" spans="7:7">
      <c r="G131" s="99"/>
    </row>
    <row r="132" s="98" customFormat="1" spans="7:7">
      <c r="G132" s="99"/>
    </row>
    <row r="133" s="98" customFormat="1" spans="7:7">
      <c r="G133" s="99"/>
    </row>
    <row r="134" s="98" customFormat="1" spans="7:7">
      <c r="G134" s="99"/>
    </row>
    <row r="135" s="98" customFormat="1" spans="7:7">
      <c r="G135" s="99"/>
    </row>
    <row r="136" s="98" customFormat="1" spans="7:7">
      <c r="G136" s="99"/>
    </row>
    <row r="137" s="98" customFormat="1" spans="7:7">
      <c r="G137" s="99"/>
    </row>
    <row r="138" s="98" customFormat="1" spans="7:7">
      <c r="G138" s="99"/>
    </row>
    <row r="139" s="98" customFormat="1" spans="7:7">
      <c r="G139" s="99"/>
    </row>
    <row r="140" s="98" customFormat="1" spans="7:7">
      <c r="G140" s="99"/>
    </row>
    <row r="141" s="98" customFormat="1" spans="7:7">
      <c r="G141" s="99"/>
    </row>
    <row r="142" s="98" customFormat="1" spans="7:7">
      <c r="G142" s="99"/>
    </row>
    <row r="143" s="98" customFormat="1" spans="7:7">
      <c r="G143" s="99"/>
    </row>
    <row r="144" s="98" customFormat="1" spans="7:7">
      <c r="G144" s="99"/>
    </row>
    <row r="145" s="98" customFormat="1" spans="7:7">
      <c r="G145" s="99"/>
    </row>
    <row r="146" s="98" customFormat="1" spans="7:7">
      <c r="G146" s="99"/>
    </row>
    <row r="147" s="98" customFormat="1" spans="7:7">
      <c r="G147" s="99"/>
    </row>
    <row r="148" s="98" customFormat="1" spans="7:7">
      <c r="G148" s="99"/>
    </row>
    <row r="149" s="98" customFormat="1" spans="7:7">
      <c r="G149" s="99"/>
    </row>
    <row r="150" s="98" customFormat="1" spans="7:7">
      <c r="G150" s="99"/>
    </row>
    <row r="151" s="98" customFormat="1" spans="7:7">
      <c r="G151" s="99"/>
    </row>
    <row r="152" s="98" customFormat="1" spans="7:7">
      <c r="G152" s="99"/>
    </row>
    <row r="153" s="98" customFormat="1" spans="7:7">
      <c r="G153" s="99"/>
    </row>
    <row r="154" s="98" customFormat="1" spans="7:7">
      <c r="G154" s="99"/>
    </row>
    <row r="155" s="98" customFormat="1" spans="7:7">
      <c r="G155" s="99"/>
    </row>
    <row r="156" s="98" customFormat="1" spans="7:7">
      <c r="G156" s="99"/>
    </row>
    <row r="157" s="98" customFormat="1" spans="7:7">
      <c r="G157" s="99"/>
    </row>
    <row r="158" s="98" customFormat="1" spans="7:7">
      <c r="G158" s="99"/>
    </row>
    <row r="159" s="98" customFormat="1" spans="7:7">
      <c r="G159" s="99"/>
    </row>
    <row r="160" s="98" customFormat="1" spans="7:7">
      <c r="G160" s="99"/>
    </row>
    <row r="161" s="98" customFormat="1" spans="7:7">
      <c r="G161" s="99"/>
    </row>
    <row r="162" s="98" customFormat="1" spans="7:7">
      <c r="G162" s="99"/>
    </row>
    <row r="163" s="98" customFormat="1" spans="7:7">
      <c r="G163" s="99"/>
    </row>
    <row r="164" s="98" customFormat="1" spans="7:7">
      <c r="G164" s="99"/>
    </row>
    <row r="165" s="98" customFormat="1" spans="7:7">
      <c r="G165" s="99"/>
    </row>
    <row r="166" s="98" customFormat="1" spans="7:7">
      <c r="G166" s="99"/>
    </row>
    <row r="167" s="98" customFormat="1" spans="7:7">
      <c r="G167" s="99"/>
    </row>
    <row r="168" s="98" customFormat="1" spans="7:7">
      <c r="G168" s="99"/>
    </row>
    <row r="169" s="98" customFormat="1" spans="7:7">
      <c r="G169" s="99"/>
    </row>
    <row r="170" s="98" customFormat="1" spans="7:7">
      <c r="G170" s="99"/>
    </row>
    <row r="171" s="98" customFormat="1" spans="7:7">
      <c r="G171" s="99"/>
    </row>
    <row r="172" s="98" customFormat="1" spans="7:7">
      <c r="G172" s="99"/>
    </row>
    <row r="173" s="98" customFormat="1" spans="7:7">
      <c r="G173" s="99"/>
    </row>
    <row r="174" s="98" customFormat="1" spans="7:7">
      <c r="G174" s="99"/>
    </row>
    <row r="175" s="98" customFormat="1" spans="7:7">
      <c r="G175" s="99"/>
    </row>
    <row r="176" s="98" customFormat="1" spans="7:7">
      <c r="G176" s="99"/>
    </row>
    <row r="177" s="98" customFormat="1" spans="7:7">
      <c r="G177" s="99"/>
    </row>
    <row r="178" s="98" customFormat="1" spans="7:7">
      <c r="G178" s="99"/>
    </row>
    <row r="179" s="98" customFormat="1" spans="7:7">
      <c r="G179" s="99"/>
    </row>
    <row r="180" s="98" customFormat="1" spans="7:7">
      <c r="G180" s="99"/>
    </row>
    <row r="181" s="98" customFormat="1" spans="7:7">
      <c r="G181" s="99"/>
    </row>
    <row r="182" s="98" customFormat="1" spans="7:7">
      <c r="G182" s="99"/>
    </row>
    <row r="183" s="98" customFormat="1" spans="7:7">
      <c r="G183" s="99"/>
    </row>
    <row r="184" s="98" customFormat="1" spans="7:7">
      <c r="G184" s="99"/>
    </row>
    <row r="185" s="98" customFormat="1" spans="7:7">
      <c r="G185" s="99"/>
    </row>
    <row r="186" s="98" customFormat="1" spans="7:7">
      <c r="G186" s="99"/>
    </row>
    <row r="187" s="98" customFormat="1" spans="7:7">
      <c r="G187" s="99"/>
    </row>
    <row r="188" s="98" customFormat="1" spans="7:7">
      <c r="G188" s="99"/>
    </row>
    <row r="189" s="98" customFormat="1" spans="7:7">
      <c r="G189" s="99"/>
    </row>
    <row r="190" s="98" customFormat="1" spans="7:7">
      <c r="G190" s="99"/>
    </row>
    <row r="191" s="98" customFormat="1" spans="7:7">
      <c r="G191" s="99"/>
    </row>
    <row r="192" s="98" customFormat="1" spans="7:7">
      <c r="G192" s="99"/>
    </row>
    <row r="193" s="98" customFormat="1" spans="7:7">
      <c r="G193" s="99"/>
    </row>
    <row r="194" s="98" customFormat="1" spans="7:7">
      <c r="G194" s="99"/>
    </row>
    <row r="195" s="98" customFormat="1" spans="7:7">
      <c r="G195" s="99"/>
    </row>
    <row r="196" s="98" customFormat="1" spans="7:7">
      <c r="G196" s="99"/>
    </row>
    <row r="197" s="98" customFormat="1" spans="7:7">
      <c r="G197" s="99"/>
    </row>
    <row r="198" s="98" customFormat="1" spans="7:7">
      <c r="G198" s="99"/>
    </row>
    <row r="199" s="98" customFormat="1" spans="7:7">
      <c r="G199" s="99"/>
    </row>
    <row r="200" s="98" customFormat="1" spans="7:7">
      <c r="G200" s="99"/>
    </row>
    <row r="201" s="98" customFormat="1" spans="7:7">
      <c r="G201" s="99"/>
    </row>
    <row r="202" s="98" customFormat="1" spans="7:7">
      <c r="G202" s="99"/>
    </row>
    <row r="203" s="98" customFormat="1" spans="7:7">
      <c r="G203" s="99"/>
    </row>
    <row r="204" s="98" customFormat="1" spans="7:7">
      <c r="G204" s="99"/>
    </row>
    <row r="205" s="98" customFormat="1" spans="7:7">
      <c r="G205" s="99"/>
    </row>
    <row r="206" s="98" customFormat="1" spans="7:7">
      <c r="G206" s="99"/>
    </row>
    <row r="207" s="98" customFormat="1" spans="7:7">
      <c r="G207" s="99"/>
    </row>
    <row r="208" s="98" customFormat="1" spans="7:7">
      <c r="G208" s="99"/>
    </row>
    <row r="209" s="98" customFormat="1" spans="7:7">
      <c r="G209" s="99"/>
    </row>
    <row r="210" s="98" customFormat="1" spans="7:7">
      <c r="G210" s="99"/>
    </row>
    <row r="211" s="98" customFormat="1" spans="7:7">
      <c r="G211" s="99"/>
    </row>
    <row r="212" s="98" customFormat="1" spans="7:7">
      <c r="G212" s="99"/>
    </row>
    <row r="213" s="98" customFormat="1" spans="7:7">
      <c r="G213" s="99"/>
    </row>
    <row r="214" s="98" customFormat="1" spans="7:7">
      <c r="G214" s="99"/>
    </row>
    <row r="215" s="98" customFormat="1" spans="7:7">
      <c r="G215" s="99"/>
    </row>
    <row r="216" s="98" customFormat="1" spans="7:7">
      <c r="G216" s="99"/>
    </row>
    <row r="217" s="98" customFormat="1" spans="7:7">
      <c r="G217" s="99"/>
    </row>
    <row r="218" s="98" customFormat="1" spans="7:7">
      <c r="G218" s="99"/>
    </row>
    <row r="219" s="98" customFormat="1" spans="7:7">
      <c r="G219" s="99"/>
    </row>
    <row r="220" s="98" customFormat="1" spans="7:7">
      <c r="G220" s="99"/>
    </row>
    <row r="221" s="98" customFormat="1" spans="7:7">
      <c r="G221" s="99"/>
    </row>
    <row r="222" s="98" customFormat="1" spans="7:7">
      <c r="G222" s="99"/>
    </row>
    <row r="223" s="98" customFormat="1" spans="7:7">
      <c r="G223" s="99"/>
    </row>
    <row r="224" s="98" customFormat="1" spans="7:7">
      <c r="G224" s="99"/>
    </row>
    <row r="225" s="98" customFormat="1" spans="7:7">
      <c r="G225" s="99"/>
    </row>
    <row r="226" s="98" customFormat="1" spans="7:7">
      <c r="G226" s="99"/>
    </row>
    <row r="227" s="98" customFormat="1" spans="7:7">
      <c r="G227" s="99"/>
    </row>
    <row r="228" s="98" customFormat="1" spans="7:7">
      <c r="G228" s="99"/>
    </row>
    <row r="229" s="98" customFormat="1" spans="7:7">
      <c r="G229" s="99"/>
    </row>
    <row r="230" s="98" customFormat="1" spans="7:7">
      <c r="G230" s="99"/>
    </row>
    <row r="231" s="98" customFormat="1" spans="7:7">
      <c r="G231" s="99"/>
    </row>
    <row r="232" s="98" customFormat="1" spans="7:7">
      <c r="G232" s="99"/>
    </row>
    <row r="233" s="98" customFormat="1" spans="7:7">
      <c r="G233" s="99"/>
    </row>
    <row r="234" s="98" customFormat="1" spans="7:7">
      <c r="G234" s="99"/>
    </row>
    <row r="235" s="98" customFormat="1" spans="7:7">
      <c r="G235" s="99"/>
    </row>
    <row r="236" s="98" customFormat="1" spans="7:7">
      <c r="G236" s="99"/>
    </row>
    <row r="237" s="98" customFormat="1" spans="7:7">
      <c r="G237" s="99"/>
    </row>
    <row r="238" s="98" customFormat="1" spans="7:7">
      <c r="G238" s="99"/>
    </row>
    <row r="239" s="98" customFormat="1" spans="7:7">
      <c r="G239" s="99"/>
    </row>
    <row r="240" s="98" customFormat="1" spans="7:7">
      <c r="G240" s="99"/>
    </row>
    <row r="241" s="98" customFormat="1" spans="7:7">
      <c r="G241" s="99"/>
    </row>
    <row r="242" s="98" customFormat="1" spans="7:7">
      <c r="G242" s="99"/>
    </row>
    <row r="243" s="98" customFormat="1" spans="7:7">
      <c r="G243" s="99"/>
    </row>
    <row r="244" s="98" customFormat="1" spans="7:7">
      <c r="G244" s="99"/>
    </row>
    <row r="245" s="98" customFormat="1" spans="7:7">
      <c r="G245" s="99"/>
    </row>
    <row r="246" s="98" customFormat="1" spans="7:7">
      <c r="G246" s="99"/>
    </row>
    <row r="247" s="98" customFormat="1" spans="7:7">
      <c r="G247" s="99"/>
    </row>
    <row r="248" s="98" customFormat="1" spans="7:7">
      <c r="G248" s="99"/>
    </row>
    <row r="249" s="98" customFormat="1" spans="7:7">
      <c r="G249" s="99"/>
    </row>
    <row r="250" s="98" customFormat="1" spans="7:7">
      <c r="G250" s="99"/>
    </row>
    <row r="251" s="98" customFormat="1" spans="7:7">
      <c r="G251" s="99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5"/>
  <sheetViews>
    <sheetView zoomScale="86" zoomScaleNormal="86" topLeftCell="A34" workbookViewId="0">
      <selection activeCell="E78" sqref="E78"/>
    </sheetView>
  </sheetViews>
  <sheetFormatPr defaultColWidth="9" defaultRowHeight="14.25"/>
  <cols>
    <col min="1" max="1" width="14.1142857142857" style="25" customWidth="1"/>
    <col min="2" max="2" width="43.7142857142857" style="25" customWidth="1"/>
    <col min="3" max="3" width="26.2857142857143" style="25" customWidth="1"/>
    <col min="4" max="4" width="7.28571428571429" style="25" customWidth="1"/>
    <col min="5" max="5" width="19.9333333333333" style="25" customWidth="1"/>
    <col min="6" max="6" width="23.1428571428571" style="25" customWidth="1"/>
    <col min="7" max="7" width="15" style="26" customWidth="1"/>
    <col min="8" max="8" width="13.4285714285714" style="25" customWidth="1"/>
    <col min="9" max="16384" width="9.14285714285714" style="25"/>
  </cols>
  <sheetData>
    <row r="1" s="25" customFormat="1" spans="7:7">
      <c r="G1" s="26"/>
    </row>
    <row r="2" s="25" customFormat="1" spans="2:2">
      <c r="B2" s="27" t="s">
        <v>312</v>
      </c>
    </row>
    <row r="3" s="25" customFormat="1"/>
    <row r="4" s="25" customFormat="1" ht="15" spans="1:6">
      <c r="A4" s="28" t="s">
        <v>20</v>
      </c>
      <c r="B4" s="28"/>
      <c r="C4" s="29" t="s">
        <v>21</v>
      </c>
      <c r="D4" s="29"/>
      <c r="E4" s="29"/>
      <c r="F4" s="29"/>
    </row>
    <row r="5" s="25" customFormat="1" ht="15" spans="1:6">
      <c r="A5" s="30" t="s">
        <v>22</v>
      </c>
      <c r="B5" s="30"/>
      <c r="C5" s="31" t="s">
        <v>23</v>
      </c>
      <c r="D5" s="32"/>
      <c r="E5" s="32"/>
      <c r="F5" s="33"/>
    </row>
    <row r="6" s="25" customFormat="1"/>
    <row r="7" s="25" customFormat="1" ht="15" spans="1:7">
      <c r="A7" s="34"/>
      <c r="B7" s="34"/>
      <c r="C7" s="34"/>
      <c r="D7" s="34"/>
      <c r="E7" s="34"/>
      <c r="F7" s="35" t="s">
        <v>24</v>
      </c>
      <c r="G7" s="35"/>
    </row>
    <row r="8" s="25" customFormat="1" ht="15" spans="1:8">
      <c r="A8" s="36" t="s">
        <v>25</v>
      </c>
      <c r="B8" s="36" t="s">
        <v>26</v>
      </c>
      <c r="C8" s="37" t="s">
        <v>27</v>
      </c>
      <c r="D8" s="36" t="s">
        <v>28</v>
      </c>
      <c r="E8" s="36" t="s">
        <v>29</v>
      </c>
      <c r="F8" s="36" t="s">
        <v>30</v>
      </c>
      <c r="G8" s="36" t="s">
        <v>31</v>
      </c>
      <c r="H8" s="36" t="s">
        <v>32</v>
      </c>
    </row>
    <row r="9" s="25" customFormat="1" spans="1:15">
      <c r="A9" s="38" t="s">
        <v>238</v>
      </c>
      <c r="B9" s="38" t="s">
        <v>313</v>
      </c>
      <c r="C9" s="39">
        <v>43106</v>
      </c>
      <c r="D9" s="38">
        <v>2</v>
      </c>
      <c r="E9" s="38"/>
      <c r="F9" s="83">
        <v>26000</v>
      </c>
      <c r="G9" s="84">
        <f t="shared" ref="G9:G60" si="0">+F9</f>
        <v>26000</v>
      </c>
      <c r="H9" s="85">
        <v>1258605</v>
      </c>
      <c r="N9" s="77"/>
      <c r="O9" s="77"/>
    </row>
    <row r="10" s="25" customFormat="1" spans="1:15">
      <c r="A10" s="38" t="s">
        <v>37</v>
      </c>
      <c r="B10" s="38" t="s">
        <v>314</v>
      </c>
      <c r="C10" s="39">
        <v>43106</v>
      </c>
      <c r="D10" s="38">
        <v>2</v>
      </c>
      <c r="E10" s="38"/>
      <c r="F10" s="83">
        <v>13600</v>
      </c>
      <c r="G10" s="84">
        <f t="shared" si="0"/>
        <v>13600</v>
      </c>
      <c r="H10" s="85">
        <v>1260187</v>
      </c>
      <c r="N10" s="77"/>
      <c r="O10" s="77"/>
    </row>
    <row r="11" s="25" customFormat="1" spans="1:15">
      <c r="A11" s="38" t="s">
        <v>33</v>
      </c>
      <c r="B11" s="38" t="s">
        <v>315</v>
      </c>
      <c r="C11" s="39">
        <v>43108</v>
      </c>
      <c r="D11" s="38">
        <v>1</v>
      </c>
      <c r="E11" s="38"/>
      <c r="F11" s="83">
        <v>7000</v>
      </c>
      <c r="G11" s="84">
        <f t="shared" si="0"/>
        <v>7000</v>
      </c>
      <c r="H11" s="85">
        <v>1257995</v>
      </c>
      <c r="N11" s="77"/>
      <c r="O11" s="77"/>
    </row>
    <row r="12" s="25" customFormat="1" spans="1:15">
      <c r="A12" s="38" t="s">
        <v>33</v>
      </c>
      <c r="B12" s="38" t="s">
        <v>316</v>
      </c>
      <c r="C12" s="39">
        <v>43106</v>
      </c>
      <c r="D12" s="38">
        <v>3</v>
      </c>
      <c r="E12" s="38"/>
      <c r="F12" s="83">
        <v>18000</v>
      </c>
      <c r="G12" s="84">
        <f t="shared" si="0"/>
        <v>18000</v>
      </c>
      <c r="H12" s="85">
        <v>1257876</v>
      </c>
      <c r="N12" s="77"/>
      <c r="O12" s="77"/>
    </row>
    <row r="13" s="25" customFormat="1" spans="1:15">
      <c r="A13" s="38" t="s">
        <v>37</v>
      </c>
      <c r="B13" s="38" t="s">
        <v>317</v>
      </c>
      <c r="C13" s="39">
        <v>43108</v>
      </c>
      <c r="D13" s="38">
        <v>1</v>
      </c>
      <c r="E13" s="38">
        <v>2</v>
      </c>
      <c r="F13" s="83">
        <v>13600</v>
      </c>
      <c r="G13" s="84">
        <f t="shared" si="0"/>
        <v>13600</v>
      </c>
      <c r="H13" s="85">
        <v>1244981</v>
      </c>
      <c r="N13" s="77"/>
      <c r="O13" s="77"/>
    </row>
    <row r="14" s="25" customFormat="1" spans="1:15">
      <c r="A14" s="38" t="s">
        <v>238</v>
      </c>
      <c r="B14" s="38" t="s">
        <v>318</v>
      </c>
      <c r="C14" s="39">
        <v>43107</v>
      </c>
      <c r="D14" s="38">
        <v>2</v>
      </c>
      <c r="E14" s="38"/>
      <c r="F14" s="83">
        <v>26000</v>
      </c>
      <c r="G14" s="84">
        <f t="shared" si="0"/>
        <v>26000</v>
      </c>
      <c r="H14" s="85">
        <v>1258415</v>
      </c>
      <c r="N14" s="77"/>
      <c r="O14" s="77"/>
    </row>
    <row r="15" s="25" customFormat="1" spans="1:15">
      <c r="A15" s="38" t="s">
        <v>238</v>
      </c>
      <c r="B15" s="38" t="s">
        <v>319</v>
      </c>
      <c r="C15" s="39">
        <v>43107</v>
      </c>
      <c r="D15" s="38">
        <v>3</v>
      </c>
      <c r="E15" s="38"/>
      <c r="F15" s="83">
        <v>39000</v>
      </c>
      <c r="G15" s="84">
        <f t="shared" si="0"/>
        <v>39000</v>
      </c>
      <c r="H15" s="85">
        <v>1254913</v>
      </c>
      <c r="N15" s="77"/>
      <c r="O15" s="77"/>
    </row>
    <row r="16" s="25" customFormat="1" spans="1:15">
      <c r="A16" s="38" t="s">
        <v>33</v>
      </c>
      <c r="B16" s="38" t="s">
        <v>320</v>
      </c>
      <c r="C16" s="39">
        <v>43109</v>
      </c>
      <c r="D16" s="38">
        <v>1</v>
      </c>
      <c r="E16" s="38"/>
      <c r="F16" s="83">
        <v>6000</v>
      </c>
      <c r="G16" s="84">
        <f t="shared" si="0"/>
        <v>6000</v>
      </c>
      <c r="H16" s="85">
        <v>1261812</v>
      </c>
      <c r="N16" s="77"/>
      <c r="O16" s="77"/>
    </row>
    <row r="17" s="25" customFormat="1" spans="1:15">
      <c r="A17" s="38" t="s">
        <v>40</v>
      </c>
      <c r="B17" s="38" t="s">
        <v>321</v>
      </c>
      <c r="C17" s="39">
        <v>43109</v>
      </c>
      <c r="D17" s="38">
        <v>1</v>
      </c>
      <c r="E17" s="38"/>
      <c r="F17" s="83">
        <v>10000</v>
      </c>
      <c r="G17" s="84">
        <f t="shared" si="0"/>
        <v>10000</v>
      </c>
      <c r="H17" s="85">
        <v>1257749</v>
      </c>
      <c r="N17" s="77"/>
      <c r="O17" s="77"/>
    </row>
    <row r="18" s="25" customFormat="1" spans="1:15">
      <c r="A18" s="38" t="s">
        <v>33</v>
      </c>
      <c r="B18" s="38" t="s">
        <v>322</v>
      </c>
      <c r="C18" s="39">
        <v>43110</v>
      </c>
      <c r="D18" s="38">
        <v>1</v>
      </c>
      <c r="E18" s="38"/>
      <c r="F18" s="83">
        <v>7000</v>
      </c>
      <c r="G18" s="84">
        <f t="shared" si="0"/>
        <v>7000</v>
      </c>
      <c r="H18" s="85">
        <v>1256501</v>
      </c>
      <c r="N18" s="77"/>
      <c r="O18" s="77"/>
    </row>
    <row r="19" s="25" customFormat="1" spans="1:15">
      <c r="A19" s="38" t="s">
        <v>33</v>
      </c>
      <c r="B19" s="38" t="s">
        <v>323</v>
      </c>
      <c r="C19" s="39">
        <v>43108</v>
      </c>
      <c r="D19" s="38">
        <v>4</v>
      </c>
      <c r="E19" s="38"/>
      <c r="F19" s="83">
        <v>24000</v>
      </c>
      <c r="G19" s="84">
        <f t="shared" si="0"/>
        <v>24000</v>
      </c>
      <c r="H19" s="85">
        <v>1257371</v>
      </c>
      <c r="N19" s="77"/>
      <c r="O19" s="77"/>
    </row>
    <row r="20" s="25" customFormat="1" spans="1:15">
      <c r="A20" s="38" t="s">
        <v>33</v>
      </c>
      <c r="B20" s="38" t="s">
        <v>324</v>
      </c>
      <c r="C20" s="39">
        <v>43110</v>
      </c>
      <c r="D20" s="38">
        <v>3</v>
      </c>
      <c r="E20" s="38"/>
      <c r="F20" s="83">
        <v>18000</v>
      </c>
      <c r="G20" s="84">
        <f t="shared" si="0"/>
        <v>18000</v>
      </c>
      <c r="H20" s="85">
        <v>1258332</v>
      </c>
      <c r="N20" s="77"/>
      <c r="O20" s="77"/>
    </row>
    <row r="21" s="25" customFormat="1" spans="1:15">
      <c r="A21" s="38" t="s">
        <v>33</v>
      </c>
      <c r="B21" s="38" t="s">
        <v>325</v>
      </c>
      <c r="C21" s="39">
        <v>43113</v>
      </c>
      <c r="D21" s="38">
        <v>1</v>
      </c>
      <c r="E21" s="38"/>
      <c r="F21" s="83">
        <v>6000</v>
      </c>
      <c r="G21" s="84">
        <f t="shared" si="0"/>
        <v>6000</v>
      </c>
      <c r="H21" s="85">
        <v>1263124</v>
      </c>
      <c r="N21" s="77"/>
      <c r="O21" s="77"/>
    </row>
    <row r="22" s="25" customFormat="1" spans="1:15">
      <c r="A22" s="38" t="s">
        <v>37</v>
      </c>
      <c r="B22" s="38" t="s">
        <v>326</v>
      </c>
      <c r="C22" s="39">
        <v>43113</v>
      </c>
      <c r="D22" s="38">
        <v>2</v>
      </c>
      <c r="E22" s="38"/>
      <c r="F22" s="83">
        <v>13600</v>
      </c>
      <c r="G22" s="84">
        <f t="shared" si="0"/>
        <v>13600</v>
      </c>
      <c r="H22" s="85">
        <v>1242748</v>
      </c>
      <c r="N22" s="77"/>
      <c r="O22" s="77"/>
    </row>
    <row r="23" s="25" customFormat="1" spans="1:15">
      <c r="A23" s="38" t="s">
        <v>238</v>
      </c>
      <c r="B23" s="38" t="s">
        <v>327</v>
      </c>
      <c r="C23" s="39">
        <v>43113</v>
      </c>
      <c r="D23" s="38">
        <v>1</v>
      </c>
      <c r="E23" s="38"/>
      <c r="F23" s="83">
        <v>14000</v>
      </c>
      <c r="G23" s="84">
        <f t="shared" si="0"/>
        <v>14000</v>
      </c>
      <c r="H23" s="85">
        <v>1253866</v>
      </c>
      <c r="N23" s="77"/>
      <c r="O23" s="77"/>
    </row>
    <row r="24" s="25" customFormat="1" spans="1:15">
      <c r="A24" s="38" t="s">
        <v>40</v>
      </c>
      <c r="B24" s="38" t="s">
        <v>328</v>
      </c>
      <c r="C24" s="39">
        <v>43113</v>
      </c>
      <c r="D24" s="38">
        <v>1</v>
      </c>
      <c r="E24" s="38"/>
      <c r="F24" s="83">
        <v>10000</v>
      </c>
      <c r="G24" s="84">
        <f t="shared" si="0"/>
        <v>10000</v>
      </c>
      <c r="H24" s="85">
        <v>1256899</v>
      </c>
      <c r="N24" s="77"/>
      <c r="O24" s="77"/>
    </row>
    <row r="25" s="25" customFormat="1" spans="1:15">
      <c r="A25" s="38" t="s">
        <v>238</v>
      </c>
      <c r="B25" s="38" t="s">
        <v>329</v>
      </c>
      <c r="C25" s="39">
        <v>43113</v>
      </c>
      <c r="D25" s="38">
        <v>2</v>
      </c>
      <c r="E25" s="38"/>
      <c r="F25" s="83">
        <v>26000</v>
      </c>
      <c r="G25" s="84">
        <f t="shared" si="0"/>
        <v>26000</v>
      </c>
      <c r="H25" s="85">
        <v>1259089</v>
      </c>
      <c r="N25" s="77"/>
      <c r="O25" s="77"/>
    </row>
    <row r="26" s="25" customFormat="1" spans="1:15">
      <c r="A26" s="38" t="s">
        <v>33</v>
      </c>
      <c r="B26" s="38" t="s">
        <v>330</v>
      </c>
      <c r="C26" s="39">
        <v>43114</v>
      </c>
      <c r="D26" s="38">
        <v>1</v>
      </c>
      <c r="E26" s="38"/>
      <c r="F26" s="83">
        <v>7000</v>
      </c>
      <c r="G26" s="84">
        <f t="shared" si="0"/>
        <v>7000</v>
      </c>
      <c r="H26" s="85">
        <v>1255957</v>
      </c>
      <c r="N26" s="77"/>
      <c r="O26" s="77"/>
    </row>
    <row r="27" s="25" customFormat="1" spans="1:15">
      <c r="A27" s="38" t="s">
        <v>238</v>
      </c>
      <c r="B27" s="38" t="s">
        <v>331</v>
      </c>
      <c r="C27" s="39">
        <v>43113</v>
      </c>
      <c r="D27" s="38">
        <v>2</v>
      </c>
      <c r="E27" s="38"/>
      <c r="F27" s="83">
        <v>26000</v>
      </c>
      <c r="G27" s="84">
        <f t="shared" si="0"/>
        <v>26000</v>
      </c>
      <c r="H27" s="85">
        <v>1256025</v>
      </c>
      <c r="N27" s="77"/>
      <c r="O27" s="77"/>
    </row>
    <row r="28" s="25" customFormat="1" spans="1:15">
      <c r="A28" s="38" t="s">
        <v>60</v>
      </c>
      <c r="B28" s="38" t="s">
        <v>332</v>
      </c>
      <c r="C28" s="39">
        <v>43113</v>
      </c>
      <c r="D28" s="38">
        <v>2</v>
      </c>
      <c r="E28" s="38"/>
      <c r="F28" s="83">
        <v>22400</v>
      </c>
      <c r="G28" s="84">
        <f t="shared" si="0"/>
        <v>22400</v>
      </c>
      <c r="H28" s="85">
        <v>1256095</v>
      </c>
      <c r="N28" s="77"/>
      <c r="O28" s="77"/>
    </row>
    <row r="29" s="25" customFormat="1" spans="1:15">
      <c r="A29" s="38" t="s">
        <v>33</v>
      </c>
      <c r="B29" s="38" t="s">
        <v>333</v>
      </c>
      <c r="C29" s="39">
        <v>43115</v>
      </c>
      <c r="D29" s="38">
        <v>1</v>
      </c>
      <c r="E29" s="38"/>
      <c r="F29" s="83">
        <v>6000</v>
      </c>
      <c r="G29" s="84">
        <f t="shared" si="0"/>
        <v>6000</v>
      </c>
      <c r="H29" s="85">
        <v>1261650</v>
      </c>
      <c r="N29" s="77"/>
      <c r="O29" s="77"/>
    </row>
    <row r="30" s="25" customFormat="1" spans="1:15">
      <c r="A30" s="38" t="s">
        <v>60</v>
      </c>
      <c r="B30" s="38" t="s">
        <v>328</v>
      </c>
      <c r="C30" s="39">
        <v>43114</v>
      </c>
      <c r="D30" s="38">
        <v>2</v>
      </c>
      <c r="E30" s="38"/>
      <c r="F30" s="83">
        <v>21000</v>
      </c>
      <c r="G30" s="84">
        <f t="shared" si="0"/>
        <v>21000</v>
      </c>
      <c r="H30" s="85">
        <v>1256901</v>
      </c>
      <c r="N30" s="77"/>
      <c r="O30" s="77"/>
    </row>
    <row r="31" s="25" customFormat="1" spans="1:15">
      <c r="A31" s="38" t="s">
        <v>238</v>
      </c>
      <c r="B31" s="38" t="s">
        <v>334</v>
      </c>
      <c r="C31" s="39">
        <v>43115</v>
      </c>
      <c r="D31" s="38">
        <v>1</v>
      </c>
      <c r="E31" s="38"/>
      <c r="F31" s="83">
        <v>14000</v>
      </c>
      <c r="G31" s="84">
        <f t="shared" si="0"/>
        <v>14000</v>
      </c>
      <c r="H31" s="85">
        <v>1257957</v>
      </c>
      <c r="N31" s="77"/>
      <c r="O31" s="77"/>
    </row>
    <row r="32" s="25" customFormat="1" spans="1:15">
      <c r="A32" s="38" t="s">
        <v>49</v>
      </c>
      <c r="B32" s="38" t="s">
        <v>335</v>
      </c>
      <c r="C32" s="39">
        <v>43114</v>
      </c>
      <c r="D32" s="38">
        <v>3</v>
      </c>
      <c r="E32" s="38"/>
      <c r="F32" s="83">
        <v>18000</v>
      </c>
      <c r="G32" s="84">
        <f t="shared" si="0"/>
        <v>18000</v>
      </c>
      <c r="H32" s="85">
        <v>1263499</v>
      </c>
      <c r="N32" s="77"/>
      <c r="O32" s="77"/>
    </row>
    <row r="33" s="25" customFormat="1" spans="1:15">
      <c r="A33" s="38" t="s">
        <v>33</v>
      </c>
      <c r="B33" s="38" t="s">
        <v>336</v>
      </c>
      <c r="C33" s="39">
        <v>43112</v>
      </c>
      <c r="D33" s="38">
        <v>5</v>
      </c>
      <c r="E33" s="38"/>
      <c r="F33" s="83">
        <v>30000</v>
      </c>
      <c r="G33" s="84">
        <f t="shared" si="0"/>
        <v>30000</v>
      </c>
      <c r="H33" s="85">
        <v>1261889</v>
      </c>
      <c r="N33" s="77"/>
      <c r="O33" s="77"/>
    </row>
    <row r="34" s="25" customFormat="1" spans="1:15">
      <c r="A34" s="38" t="s">
        <v>40</v>
      </c>
      <c r="B34" s="38" t="s">
        <v>337</v>
      </c>
      <c r="C34" s="39">
        <v>43116</v>
      </c>
      <c r="D34" s="38">
        <v>2</v>
      </c>
      <c r="E34" s="38"/>
      <c r="F34" s="83">
        <v>20000</v>
      </c>
      <c r="G34" s="84">
        <f t="shared" si="0"/>
        <v>20000</v>
      </c>
      <c r="H34" s="85">
        <v>1254389</v>
      </c>
      <c r="N34" s="77"/>
      <c r="O34" s="77"/>
    </row>
    <row r="35" s="25" customFormat="1" spans="1:15">
      <c r="A35" s="38" t="s">
        <v>49</v>
      </c>
      <c r="B35" s="38" t="s">
        <v>338</v>
      </c>
      <c r="C35" s="39">
        <v>43117</v>
      </c>
      <c r="D35" s="38">
        <v>1</v>
      </c>
      <c r="E35" s="38"/>
      <c r="F35" s="83">
        <v>7000</v>
      </c>
      <c r="G35" s="84">
        <f t="shared" si="0"/>
        <v>7000</v>
      </c>
      <c r="H35" s="85">
        <v>1259223</v>
      </c>
      <c r="N35" s="77"/>
      <c r="O35" s="77"/>
    </row>
    <row r="36" s="25" customFormat="1" spans="1:15">
      <c r="A36" s="38" t="s">
        <v>33</v>
      </c>
      <c r="B36" s="38" t="s">
        <v>339</v>
      </c>
      <c r="C36" s="39">
        <v>43118</v>
      </c>
      <c r="D36" s="38">
        <v>1</v>
      </c>
      <c r="E36" s="38"/>
      <c r="F36" s="83">
        <v>12000</v>
      </c>
      <c r="G36" s="84">
        <f t="shared" si="0"/>
        <v>12000</v>
      </c>
      <c r="H36" s="85">
        <v>1262576</v>
      </c>
      <c r="N36" s="77"/>
      <c r="O36" s="77"/>
    </row>
    <row r="37" s="25" customFormat="1" spans="1:15">
      <c r="A37" s="38" t="s">
        <v>33</v>
      </c>
      <c r="B37" s="38" t="s">
        <v>340</v>
      </c>
      <c r="C37" s="39">
        <v>43117</v>
      </c>
      <c r="D37" s="38">
        <v>2</v>
      </c>
      <c r="E37" s="38"/>
      <c r="F37" s="83">
        <v>16000</v>
      </c>
      <c r="G37" s="84">
        <f t="shared" si="0"/>
        <v>16000</v>
      </c>
      <c r="H37" s="85">
        <v>1255241</v>
      </c>
      <c r="N37" s="77"/>
      <c r="O37" s="77"/>
    </row>
    <row r="38" s="25" customFormat="1" spans="1:15">
      <c r="A38" s="38" t="s">
        <v>33</v>
      </c>
      <c r="B38" s="38" t="s">
        <v>341</v>
      </c>
      <c r="C38" s="39">
        <v>43116</v>
      </c>
      <c r="D38" s="38">
        <v>3</v>
      </c>
      <c r="E38" s="38"/>
      <c r="F38" s="83">
        <v>18000</v>
      </c>
      <c r="G38" s="84">
        <f t="shared" si="0"/>
        <v>18000</v>
      </c>
      <c r="H38" s="85">
        <v>1257335</v>
      </c>
      <c r="N38" s="77"/>
      <c r="O38" s="77"/>
    </row>
    <row r="39" s="25" customFormat="1" spans="1:15">
      <c r="A39" s="38" t="s">
        <v>286</v>
      </c>
      <c r="B39" s="38" t="s">
        <v>342</v>
      </c>
      <c r="C39" s="39">
        <v>43118</v>
      </c>
      <c r="D39" s="38">
        <v>1</v>
      </c>
      <c r="E39" s="38"/>
      <c r="F39" s="83">
        <v>15000</v>
      </c>
      <c r="G39" s="84">
        <f t="shared" si="0"/>
        <v>15000</v>
      </c>
      <c r="H39" s="85">
        <v>1243234</v>
      </c>
      <c r="N39" s="77"/>
      <c r="O39" s="77"/>
    </row>
    <row r="40" s="25" customFormat="1" spans="1:15">
      <c r="A40" s="38" t="s">
        <v>238</v>
      </c>
      <c r="B40" s="38" t="s">
        <v>343</v>
      </c>
      <c r="C40" s="39">
        <v>43118</v>
      </c>
      <c r="D40" s="38">
        <v>1</v>
      </c>
      <c r="E40" s="38"/>
      <c r="F40" s="83">
        <v>14000</v>
      </c>
      <c r="G40" s="84">
        <f t="shared" si="0"/>
        <v>14000</v>
      </c>
      <c r="H40" s="85">
        <v>1252545</v>
      </c>
      <c r="N40" s="77"/>
      <c r="O40" s="77"/>
    </row>
    <row r="41" s="25" customFormat="1" spans="1:15">
      <c r="A41" s="38" t="s">
        <v>33</v>
      </c>
      <c r="B41" s="38" t="s">
        <v>344</v>
      </c>
      <c r="C41" s="39">
        <v>43116</v>
      </c>
      <c r="D41" s="38">
        <v>4</v>
      </c>
      <c r="E41" s="38"/>
      <c r="F41" s="83">
        <v>24000</v>
      </c>
      <c r="G41" s="84">
        <f t="shared" si="0"/>
        <v>24000</v>
      </c>
      <c r="H41" s="85">
        <v>1257581</v>
      </c>
      <c r="N41" s="77"/>
      <c r="O41" s="77"/>
    </row>
    <row r="42" s="25" customFormat="1" spans="1:15">
      <c r="A42" s="38" t="s">
        <v>33</v>
      </c>
      <c r="B42" s="38" t="s">
        <v>345</v>
      </c>
      <c r="C42" s="39">
        <v>43118</v>
      </c>
      <c r="D42" s="38">
        <v>1</v>
      </c>
      <c r="E42" s="38"/>
      <c r="F42" s="83">
        <v>12000</v>
      </c>
      <c r="G42" s="84">
        <f t="shared" si="0"/>
        <v>12000</v>
      </c>
      <c r="H42" s="85">
        <v>1263220</v>
      </c>
      <c r="N42" s="77"/>
      <c r="O42" s="77"/>
    </row>
    <row r="43" s="25" customFormat="1" spans="1:15">
      <c r="A43" s="38" t="s">
        <v>33</v>
      </c>
      <c r="B43" s="38" t="s">
        <v>346</v>
      </c>
      <c r="C43" s="39">
        <v>43119</v>
      </c>
      <c r="D43" s="38">
        <v>2</v>
      </c>
      <c r="E43" s="38"/>
      <c r="F43" s="83">
        <v>12000</v>
      </c>
      <c r="G43" s="84">
        <f t="shared" si="0"/>
        <v>12000</v>
      </c>
      <c r="H43" s="85">
        <v>1261153</v>
      </c>
      <c r="N43" s="77"/>
      <c r="O43" s="77"/>
    </row>
    <row r="44" s="25" customFormat="1" spans="1:15">
      <c r="A44" s="38" t="s">
        <v>286</v>
      </c>
      <c r="B44" s="38" t="s">
        <v>347</v>
      </c>
      <c r="C44" s="39">
        <v>43119</v>
      </c>
      <c r="D44" s="38">
        <v>2</v>
      </c>
      <c r="E44" s="38"/>
      <c r="F44" s="83">
        <v>30000</v>
      </c>
      <c r="G44" s="84">
        <f t="shared" si="0"/>
        <v>30000</v>
      </c>
      <c r="H44" s="85">
        <v>1249353</v>
      </c>
      <c r="N44" s="77"/>
      <c r="O44" s="77"/>
    </row>
    <row r="45" s="25" customFormat="1" spans="1:15">
      <c r="A45" s="38" t="s">
        <v>60</v>
      </c>
      <c r="B45" s="38" t="s">
        <v>348</v>
      </c>
      <c r="C45" s="39">
        <v>43120</v>
      </c>
      <c r="D45" s="38">
        <v>1</v>
      </c>
      <c r="E45" s="38"/>
      <c r="F45" s="83">
        <v>11200</v>
      </c>
      <c r="G45" s="84">
        <f t="shared" si="0"/>
        <v>11200</v>
      </c>
      <c r="H45" s="85">
        <v>1243684</v>
      </c>
      <c r="N45" s="77"/>
      <c r="O45" s="77"/>
    </row>
    <row r="46" s="25" customFormat="1" spans="1:15">
      <c r="A46" s="38" t="s">
        <v>238</v>
      </c>
      <c r="B46" s="38" t="s">
        <v>349</v>
      </c>
      <c r="C46" s="39">
        <v>43118</v>
      </c>
      <c r="D46" s="38">
        <v>4</v>
      </c>
      <c r="E46" s="38"/>
      <c r="F46" s="83">
        <v>56000</v>
      </c>
      <c r="G46" s="84">
        <f t="shared" si="0"/>
        <v>56000</v>
      </c>
      <c r="H46" s="85">
        <v>1254116</v>
      </c>
      <c r="N46" s="77"/>
      <c r="O46" s="77"/>
    </row>
    <row r="47" s="25" customFormat="1" spans="1:15">
      <c r="A47" s="38" t="s">
        <v>33</v>
      </c>
      <c r="B47" s="38" t="s">
        <v>350</v>
      </c>
      <c r="C47" s="39">
        <v>43120</v>
      </c>
      <c r="D47" s="38">
        <v>2</v>
      </c>
      <c r="E47" s="38"/>
      <c r="F47" s="83">
        <v>12000</v>
      </c>
      <c r="G47" s="84">
        <f t="shared" si="0"/>
        <v>12000</v>
      </c>
      <c r="H47" s="85">
        <v>1264090</v>
      </c>
      <c r="N47" s="77"/>
      <c r="O47" s="77"/>
    </row>
    <row r="48" s="25" customFormat="1" spans="1:15">
      <c r="A48" s="38" t="s">
        <v>33</v>
      </c>
      <c r="B48" s="38" t="s">
        <v>351</v>
      </c>
      <c r="C48" s="39">
        <v>43121</v>
      </c>
      <c r="D48" s="38">
        <v>1</v>
      </c>
      <c r="E48" s="38"/>
      <c r="F48" s="83">
        <v>7000</v>
      </c>
      <c r="G48" s="84">
        <f t="shared" si="0"/>
        <v>7000</v>
      </c>
      <c r="H48" s="85">
        <v>1259189</v>
      </c>
      <c r="N48" s="77"/>
      <c r="O48" s="77"/>
    </row>
    <row r="49" s="25" customFormat="1" spans="1:15">
      <c r="A49" s="38" t="s">
        <v>60</v>
      </c>
      <c r="B49" s="38" t="s">
        <v>352</v>
      </c>
      <c r="C49" s="39">
        <v>43119</v>
      </c>
      <c r="D49" s="38">
        <v>4</v>
      </c>
      <c r="E49" s="38"/>
      <c r="F49" s="83">
        <v>44800</v>
      </c>
      <c r="G49" s="84">
        <f t="shared" si="0"/>
        <v>44800</v>
      </c>
      <c r="H49" s="85">
        <v>1243784</v>
      </c>
      <c r="N49" s="77"/>
      <c r="O49" s="77"/>
    </row>
    <row r="50" s="25" customFormat="1" spans="1:15">
      <c r="A50" s="38" t="s">
        <v>37</v>
      </c>
      <c r="B50" s="38" t="s">
        <v>353</v>
      </c>
      <c r="C50" s="39">
        <v>43121</v>
      </c>
      <c r="D50" s="38">
        <v>2</v>
      </c>
      <c r="E50" s="38"/>
      <c r="F50" s="83">
        <v>13000</v>
      </c>
      <c r="G50" s="84">
        <f t="shared" si="0"/>
        <v>13000</v>
      </c>
      <c r="H50" s="85">
        <v>1255679</v>
      </c>
      <c r="N50" s="77"/>
      <c r="O50" s="77"/>
    </row>
    <row r="51" s="25" customFormat="1" spans="1:15">
      <c r="A51" s="38" t="s">
        <v>49</v>
      </c>
      <c r="B51" s="38" t="s">
        <v>354</v>
      </c>
      <c r="C51" s="39">
        <v>43122</v>
      </c>
      <c r="D51" s="38">
        <v>1</v>
      </c>
      <c r="E51" s="38"/>
      <c r="F51" s="83">
        <v>7000</v>
      </c>
      <c r="G51" s="84">
        <f t="shared" si="0"/>
        <v>7000</v>
      </c>
      <c r="H51" s="85">
        <v>1259395</v>
      </c>
      <c r="N51" s="77"/>
      <c r="O51" s="77"/>
    </row>
    <row r="52" s="25" customFormat="1" spans="1:15">
      <c r="A52" s="38" t="s">
        <v>49</v>
      </c>
      <c r="B52" s="38" t="s">
        <v>355</v>
      </c>
      <c r="C52" s="39">
        <v>43122</v>
      </c>
      <c r="D52" s="38">
        <v>1</v>
      </c>
      <c r="E52" s="38"/>
      <c r="F52" s="83">
        <v>6000</v>
      </c>
      <c r="G52" s="41">
        <f t="shared" si="0"/>
        <v>6000</v>
      </c>
      <c r="H52" s="85">
        <v>1256020</v>
      </c>
      <c r="N52" s="77"/>
      <c r="O52" s="77"/>
    </row>
    <row r="53" s="25" customFormat="1" spans="1:15">
      <c r="A53" s="38" t="s">
        <v>33</v>
      </c>
      <c r="B53" s="38" t="s">
        <v>356</v>
      </c>
      <c r="C53" s="39">
        <v>43120</v>
      </c>
      <c r="D53" s="38">
        <v>4</v>
      </c>
      <c r="E53" s="38"/>
      <c r="F53" s="83">
        <v>24000</v>
      </c>
      <c r="G53" s="41">
        <f t="shared" si="0"/>
        <v>24000</v>
      </c>
      <c r="H53" s="85">
        <v>1258583</v>
      </c>
      <c r="N53" s="77"/>
      <c r="O53" s="77"/>
    </row>
    <row r="54" s="25" customFormat="1" spans="1:15">
      <c r="A54" s="38" t="s">
        <v>33</v>
      </c>
      <c r="B54" s="38" t="s">
        <v>357</v>
      </c>
      <c r="C54" s="39">
        <v>43122</v>
      </c>
      <c r="D54" s="38">
        <v>2</v>
      </c>
      <c r="E54" s="38"/>
      <c r="F54" s="83">
        <v>12000</v>
      </c>
      <c r="G54" s="41">
        <f t="shared" si="0"/>
        <v>12000</v>
      </c>
      <c r="H54" s="85">
        <v>1257250</v>
      </c>
      <c r="N54" s="77"/>
      <c r="O54" s="77"/>
    </row>
    <row r="55" s="25" customFormat="1" spans="1:15">
      <c r="A55" s="38" t="s">
        <v>33</v>
      </c>
      <c r="B55" s="38" t="s">
        <v>358</v>
      </c>
      <c r="C55" s="39">
        <v>43122</v>
      </c>
      <c r="D55" s="38">
        <v>2</v>
      </c>
      <c r="E55" s="38">
        <v>2</v>
      </c>
      <c r="F55" s="83">
        <v>24000</v>
      </c>
      <c r="G55" s="41">
        <f t="shared" si="0"/>
        <v>24000</v>
      </c>
      <c r="H55" s="85">
        <v>1257311</v>
      </c>
      <c r="N55" s="77"/>
      <c r="O55" s="77"/>
    </row>
    <row r="56" s="25" customFormat="1" spans="1:15">
      <c r="A56" s="38" t="s">
        <v>37</v>
      </c>
      <c r="B56" s="38" t="s">
        <v>359</v>
      </c>
      <c r="C56" s="39">
        <v>43123</v>
      </c>
      <c r="D56" s="38">
        <v>1</v>
      </c>
      <c r="E56" s="38"/>
      <c r="F56" s="83">
        <v>6800</v>
      </c>
      <c r="G56" s="41">
        <f t="shared" si="0"/>
        <v>6800</v>
      </c>
      <c r="H56" s="85">
        <v>1241147</v>
      </c>
      <c r="N56" s="77"/>
      <c r="O56" s="77"/>
    </row>
    <row r="57" s="25" customFormat="1" spans="1:15">
      <c r="A57" s="38" t="s">
        <v>37</v>
      </c>
      <c r="B57" s="38" t="s">
        <v>360</v>
      </c>
      <c r="C57" s="39">
        <v>43123</v>
      </c>
      <c r="D57" s="38">
        <v>1</v>
      </c>
      <c r="E57" s="38"/>
      <c r="F57" s="83">
        <v>6800</v>
      </c>
      <c r="G57" s="41">
        <f t="shared" si="0"/>
        <v>6800</v>
      </c>
      <c r="H57" s="85">
        <v>1241426</v>
      </c>
      <c r="N57" s="77"/>
      <c r="O57" s="77"/>
    </row>
    <row r="58" s="25" customFormat="1" spans="1:15">
      <c r="A58" s="38" t="s">
        <v>37</v>
      </c>
      <c r="B58" s="38" t="s">
        <v>361</v>
      </c>
      <c r="C58" s="39">
        <v>43123</v>
      </c>
      <c r="D58" s="38">
        <v>1</v>
      </c>
      <c r="E58" s="38"/>
      <c r="F58" s="83">
        <v>6800</v>
      </c>
      <c r="G58" s="41">
        <f t="shared" si="0"/>
        <v>6800</v>
      </c>
      <c r="H58" s="85">
        <v>1241437</v>
      </c>
      <c r="N58" s="77"/>
      <c r="O58" s="77"/>
    </row>
    <row r="59" s="25" customFormat="1" spans="1:15">
      <c r="A59" s="38" t="s">
        <v>37</v>
      </c>
      <c r="B59" s="38" t="s">
        <v>362</v>
      </c>
      <c r="C59" s="39">
        <v>43123</v>
      </c>
      <c r="D59" s="38">
        <v>1</v>
      </c>
      <c r="E59" s="38"/>
      <c r="F59" s="83">
        <v>6800</v>
      </c>
      <c r="G59" s="41">
        <f t="shared" si="0"/>
        <v>6800</v>
      </c>
      <c r="H59" s="85">
        <v>1246128</v>
      </c>
      <c r="N59" s="77"/>
      <c r="O59" s="77"/>
    </row>
    <row r="60" s="25" customFormat="1" spans="1:15">
      <c r="A60" s="38" t="s">
        <v>37</v>
      </c>
      <c r="B60" s="38" t="s">
        <v>363</v>
      </c>
      <c r="C60" s="39">
        <v>43123</v>
      </c>
      <c r="D60" s="38">
        <v>1</v>
      </c>
      <c r="E60" s="38"/>
      <c r="F60" s="40">
        <v>6800</v>
      </c>
      <c r="G60" s="41">
        <f t="shared" si="0"/>
        <v>6800</v>
      </c>
      <c r="H60" s="85">
        <v>1246129</v>
      </c>
      <c r="N60" s="77"/>
      <c r="O60" s="77"/>
    </row>
    <row r="61" s="25" customFormat="1" spans="1:15">
      <c r="A61" s="38"/>
      <c r="B61" s="38"/>
      <c r="C61" s="39"/>
      <c r="D61" s="38"/>
      <c r="E61" s="38"/>
      <c r="F61" s="40"/>
      <c r="G61" s="41"/>
      <c r="H61" s="42"/>
      <c r="N61" s="77"/>
      <c r="O61" s="77"/>
    </row>
    <row r="62" s="25" customFormat="1" ht="15" spans="1:15">
      <c r="A62" s="38"/>
      <c r="B62" s="43" t="s">
        <v>87</v>
      </c>
      <c r="C62" s="44"/>
      <c r="D62" s="43"/>
      <c r="E62" s="43"/>
      <c r="F62" s="45"/>
      <c r="G62" s="46">
        <f>SUM(G9:G61)</f>
        <v>853200</v>
      </c>
      <c r="H62" s="42"/>
      <c r="N62" s="77"/>
      <c r="O62" s="77"/>
    </row>
    <row r="63" s="25" customFormat="1" ht="15" spans="7:15">
      <c r="G63" s="26"/>
      <c r="N63" s="77"/>
      <c r="O63" s="77"/>
    </row>
    <row r="64" s="25" customFormat="1" spans="7:15">
      <c r="G64" s="26"/>
      <c r="N64" s="77"/>
      <c r="O64" s="77"/>
    </row>
    <row r="65" s="25" customFormat="1" spans="7:15">
      <c r="G65" s="26"/>
      <c r="N65" s="77"/>
      <c r="O65" s="77"/>
    </row>
    <row r="66" s="25" customFormat="1" ht="20.25" spans="1:15">
      <c r="A66" s="86" t="s">
        <v>13</v>
      </c>
      <c r="B66" s="86"/>
      <c r="C66" s="87"/>
      <c r="D66" s="87"/>
      <c r="E66" s="88"/>
      <c r="N66" s="77"/>
      <c r="O66" s="77"/>
    </row>
    <row r="67" s="25" customFormat="1" ht="20.25" spans="1:15">
      <c r="A67" s="86"/>
      <c r="B67" s="86"/>
      <c r="C67" s="87"/>
      <c r="D67" s="87"/>
      <c r="E67" s="88"/>
      <c r="N67" s="77"/>
      <c r="O67" s="77"/>
    </row>
    <row r="68" s="25" customFormat="1" ht="15" spans="1:15">
      <c r="A68" s="89"/>
      <c r="B68" s="89"/>
      <c r="C68" s="90"/>
      <c r="D68" s="90"/>
      <c r="E68" s="91" t="s">
        <v>1</v>
      </c>
      <c r="N68" s="77"/>
      <c r="O68" s="77"/>
    </row>
    <row r="69" s="25" customFormat="1" ht="15" spans="1:15">
      <c r="A69" s="89"/>
      <c r="B69" s="89"/>
      <c r="C69" s="90"/>
      <c r="D69" s="90"/>
      <c r="E69" s="91"/>
      <c r="N69" s="77"/>
      <c r="O69" s="77"/>
    </row>
    <row r="70" s="25" customFormat="1" ht="15" spans="1:15">
      <c r="A70" s="92">
        <v>43089</v>
      </c>
      <c r="B70" s="93" t="s">
        <v>2</v>
      </c>
      <c r="C70" s="90">
        <v>-241200</v>
      </c>
      <c r="D70" s="90"/>
      <c r="E70" s="94">
        <f>+C70</f>
        <v>-241200</v>
      </c>
      <c r="N70" s="77"/>
      <c r="O70" s="77"/>
    </row>
    <row r="71" s="25" customFormat="1" ht="15" spans="1:15">
      <c r="A71" s="92">
        <v>43116</v>
      </c>
      <c r="B71" s="93" t="s">
        <v>2</v>
      </c>
      <c r="C71" s="90">
        <v>-241200</v>
      </c>
      <c r="D71" s="90"/>
      <c r="E71" s="94">
        <f>+E70+C71</f>
        <v>-482400</v>
      </c>
      <c r="F71" s="48" t="s">
        <v>364</v>
      </c>
      <c r="N71" s="77"/>
      <c r="O71" s="77"/>
    </row>
    <row r="72" s="25" customFormat="1" ht="15" spans="1:15">
      <c r="A72" s="95">
        <v>43123</v>
      </c>
      <c r="B72" s="96" t="s">
        <v>14</v>
      </c>
      <c r="C72" s="97">
        <f>G62</f>
        <v>853200</v>
      </c>
      <c r="D72" s="97"/>
      <c r="E72" s="94">
        <f>+E71+C72</f>
        <v>370800</v>
      </c>
      <c r="F72" s="48" t="s">
        <v>365</v>
      </c>
      <c r="N72" s="77"/>
      <c r="O72" s="77"/>
    </row>
    <row r="73" s="25" customFormat="1" spans="14:15">
      <c r="N73" s="77"/>
      <c r="O73" s="77"/>
    </row>
    <row r="74" s="25" customFormat="1" spans="14:15">
      <c r="N74" s="77"/>
      <c r="O74" s="77"/>
    </row>
    <row r="75" s="25" customFormat="1" spans="7:15">
      <c r="G75" s="26"/>
      <c r="N75" s="77"/>
      <c r="O75" s="77"/>
    </row>
    <row r="76" s="25" customFormat="1" spans="7:15">
      <c r="G76" s="26"/>
      <c r="N76" s="77"/>
      <c r="O76" s="77"/>
    </row>
    <row r="77" s="25" customFormat="1" spans="7:15">
      <c r="G77" s="26"/>
      <c r="N77" s="77"/>
      <c r="O77" s="77"/>
    </row>
    <row r="78" s="25" customFormat="1" spans="7:15">
      <c r="G78" s="26"/>
      <c r="N78" s="77"/>
      <c r="O78" s="77"/>
    </row>
    <row r="79" s="25" customFormat="1" spans="7:15">
      <c r="G79" s="26"/>
      <c r="N79" s="77"/>
      <c r="O79" s="77"/>
    </row>
    <row r="80" s="25" customFormat="1" spans="7:15">
      <c r="G80" s="26"/>
      <c r="N80" s="77"/>
      <c r="O80" s="77"/>
    </row>
    <row r="81" s="25" customFormat="1" spans="7:15">
      <c r="G81" s="26"/>
      <c r="N81" s="77"/>
      <c r="O81" s="77"/>
    </row>
    <row r="82" s="25" customFormat="1" spans="7:15">
      <c r="G82" s="26"/>
      <c r="N82" s="77"/>
      <c r="O82" s="77"/>
    </row>
    <row r="83" s="25" customFormat="1" spans="7:15">
      <c r="G83" s="26"/>
      <c r="N83" s="77"/>
      <c r="O83" s="77"/>
    </row>
    <row r="84" s="25" customFormat="1" spans="7:15">
      <c r="G84" s="26"/>
      <c r="N84" s="77"/>
      <c r="O84" s="77"/>
    </row>
    <row r="85" s="25" customFormat="1" spans="7:15">
      <c r="G85" s="26"/>
      <c r="N85" s="77"/>
      <c r="O85" s="77"/>
    </row>
    <row r="86" s="25" customFormat="1" spans="7:15">
      <c r="G86" s="26"/>
      <c r="N86" s="77"/>
      <c r="O86" s="77"/>
    </row>
    <row r="87" s="25" customFormat="1" spans="7:15">
      <c r="G87" s="26"/>
      <c r="N87" s="77"/>
      <c r="O87" s="77"/>
    </row>
    <row r="88" s="25" customFormat="1" spans="7:15">
      <c r="G88" s="26"/>
      <c r="N88" s="77"/>
      <c r="O88" s="77"/>
    </row>
    <row r="89" s="25" customFormat="1" spans="7:15">
      <c r="G89" s="26"/>
      <c r="N89" s="77"/>
      <c r="O89" s="77"/>
    </row>
    <row r="90" s="25" customFormat="1" spans="7:15">
      <c r="G90" s="26"/>
      <c r="N90" s="77"/>
      <c r="O90" s="77"/>
    </row>
    <row r="91" s="25" customFormat="1" spans="7:15">
      <c r="G91" s="26"/>
      <c r="N91" s="77"/>
      <c r="O91" s="77"/>
    </row>
    <row r="92" s="25" customFormat="1" spans="7:15">
      <c r="G92" s="26"/>
      <c r="N92" s="77"/>
      <c r="O92" s="77"/>
    </row>
    <row r="93" s="25" customFormat="1" spans="7:15">
      <c r="G93" s="26"/>
      <c r="N93" s="77"/>
      <c r="O93" s="77"/>
    </row>
    <row r="94" s="25" customFormat="1" spans="7:15">
      <c r="G94" s="26"/>
      <c r="N94" s="77"/>
      <c r="O94" s="77"/>
    </row>
    <row r="95" s="25" customFormat="1" spans="7:15">
      <c r="G95" s="26"/>
      <c r="N95" s="77"/>
      <c r="O95" s="77"/>
    </row>
    <row r="96" s="25" customFormat="1" spans="7:15">
      <c r="G96" s="26"/>
      <c r="N96" s="77"/>
      <c r="O96" s="77"/>
    </row>
    <row r="97" s="25" customFormat="1" spans="7:15">
      <c r="G97" s="26"/>
      <c r="N97" s="77"/>
      <c r="O97" s="77"/>
    </row>
    <row r="98" s="25" customFormat="1" spans="7:15">
      <c r="G98" s="26"/>
      <c r="N98" s="77"/>
      <c r="O98" s="77"/>
    </row>
    <row r="99" s="25" customFormat="1" spans="7:15">
      <c r="G99" s="26"/>
      <c r="N99" s="77"/>
      <c r="O99" s="77"/>
    </row>
    <row r="100" s="25" customFormat="1" spans="7:15">
      <c r="G100" s="26"/>
      <c r="N100" s="77"/>
      <c r="O100" s="77"/>
    </row>
    <row r="101" s="25" customFormat="1" spans="7:15">
      <c r="G101" s="26"/>
      <c r="N101" s="77"/>
      <c r="O101" s="77"/>
    </row>
    <row r="102" s="25" customFormat="1" spans="7:15">
      <c r="G102" s="26"/>
      <c r="N102" s="77"/>
      <c r="O102" s="77"/>
    </row>
    <row r="103" s="25" customFormat="1" spans="7:15">
      <c r="G103" s="26"/>
      <c r="N103" s="77"/>
      <c r="O103" s="77"/>
    </row>
    <row r="104" s="25" customFormat="1" spans="7:15">
      <c r="G104" s="26"/>
      <c r="N104" s="77"/>
      <c r="O104" s="77"/>
    </row>
    <row r="105" s="25" customFormat="1" spans="7:15">
      <c r="G105" s="26"/>
      <c r="N105" s="77"/>
      <c r="O105" s="77"/>
    </row>
    <row r="106" s="25" customFormat="1" spans="7:15">
      <c r="G106" s="26"/>
      <c r="N106" s="77"/>
      <c r="O106" s="77"/>
    </row>
    <row r="107" s="25" customFormat="1" spans="7:15">
      <c r="G107" s="26"/>
      <c r="N107" s="77"/>
      <c r="O107" s="77"/>
    </row>
    <row r="108" s="25" customFormat="1" spans="7:15">
      <c r="G108" s="26"/>
      <c r="N108" s="77"/>
      <c r="O108" s="77"/>
    </row>
    <row r="109" s="25" customFormat="1" spans="7:15">
      <c r="G109" s="26"/>
      <c r="N109" s="77"/>
      <c r="O109" s="77"/>
    </row>
    <row r="110" s="25" customFormat="1" spans="7:15">
      <c r="G110" s="26"/>
      <c r="N110" s="77"/>
      <c r="O110" s="77"/>
    </row>
    <row r="111" s="25" customFormat="1" spans="7:15">
      <c r="G111" s="26"/>
      <c r="N111" s="77"/>
      <c r="O111" s="77"/>
    </row>
    <row r="112" s="25" customFormat="1" spans="7:15">
      <c r="G112" s="26"/>
      <c r="N112" s="77"/>
      <c r="O112" s="77"/>
    </row>
    <row r="113" s="25" customFormat="1" spans="7:15">
      <c r="G113" s="26"/>
      <c r="N113" s="77"/>
      <c r="O113" s="77"/>
    </row>
    <row r="114" s="25" customFormat="1" spans="7:15">
      <c r="G114" s="26"/>
      <c r="N114" s="77"/>
      <c r="O114" s="77"/>
    </row>
    <row r="115" s="25" customFormat="1" spans="7:15">
      <c r="G115" s="26"/>
      <c r="N115" s="77"/>
      <c r="O115" s="77"/>
    </row>
    <row r="116" s="25" customFormat="1" spans="7:15">
      <c r="G116" s="26"/>
      <c r="N116" s="77"/>
      <c r="O116" s="77"/>
    </row>
    <row r="117" s="25" customFormat="1" spans="7:15">
      <c r="G117" s="26"/>
      <c r="N117" s="77"/>
      <c r="O117" s="77"/>
    </row>
    <row r="118" s="25" customFormat="1" spans="7:15">
      <c r="G118" s="26"/>
      <c r="N118" s="77"/>
      <c r="O118" s="77"/>
    </row>
    <row r="119" s="25" customFormat="1" spans="7:15">
      <c r="G119" s="26"/>
      <c r="N119" s="77"/>
      <c r="O119" s="77"/>
    </row>
    <row r="120" s="25" customFormat="1" spans="7:15">
      <c r="G120" s="26"/>
      <c r="N120" s="77"/>
      <c r="O120" s="77"/>
    </row>
    <row r="121" s="25" customFormat="1" spans="7:15">
      <c r="G121" s="26"/>
      <c r="N121" s="77"/>
      <c r="O121" s="77"/>
    </row>
    <row r="122" s="25" customFormat="1" spans="7:15">
      <c r="G122" s="26"/>
      <c r="N122" s="77"/>
      <c r="O122" s="77"/>
    </row>
    <row r="123" s="25" customFormat="1" spans="7:15">
      <c r="G123" s="26"/>
      <c r="N123" s="77"/>
      <c r="O123" s="77"/>
    </row>
    <row r="124" s="25" customFormat="1" spans="7:15">
      <c r="G124" s="26"/>
      <c r="N124" s="77"/>
      <c r="O124" s="77"/>
    </row>
    <row r="125" s="25" customFormat="1" spans="7:15">
      <c r="G125" s="26"/>
      <c r="N125" s="77"/>
      <c r="O125" s="77"/>
    </row>
    <row r="126" s="25" customFormat="1" spans="7:15">
      <c r="G126" s="26"/>
      <c r="N126" s="77"/>
      <c r="O126" s="77"/>
    </row>
    <row r="127" s="25" customFormat="1" spans="7:15">
      <c r="G127" s="26"/>
      <c r="N127" s="77"/>
      <c r="O127" s="77"/>
    </row>
    <row r="128" s="25" customFormat="1" spans="7:15">
      <c r="G128" s="26"/>
      <c r="N128" s="77"/>
      <c r="O128" s="77"/>
    </row>
    <row r="129" s="25" customFormat="1" spans="7:15">
      <c r="G129" s="26"/>
      <c r="N129" s="77"/>
      <c r="O129" s="77"/>
    </row>
    <row r="130" s="25" customFormat="1" spans="7:15">
      <c r="G130" s="26"/>
      <c r="N130" s="77"/>
      <c r="O130" s="77"/>
    </row>
    <row r="131" s="25" customFormat="1" spans="7:15">
      <c r="G131" s="26"/>
      <c r="N131" s="77"/>
      <c r="O131" s="77"/>
    </row>
    <row r="132" s="25" customFormat="1" spans="7:15">
      <c r="G132" s="26"/>
      <c r="N132" s="77"/>
      <c r="O132" s="77"/>
    </row>
    <row r="133" s="25" customFormat="1" spans="7:15">
      <c r="G133" s="26"/>
      <c r="N133" s="77"/>
      <c r="O133" s="77"/>
    </row>
    <row r="134" s="25" customFormat="1" spans="7:15">
      <c r="G134" s="26"/>
      <c r="N134" s="77"/>
      <c r="O134" s="77"/>
    </row>
    <row r="135" s="25" customFormat="1" spans="7:15">
      <c r="G135" s="26"/>
      <c r="N135" s="77"/>
      <c r="O135" s="77"/>
    </row>
    <row r="136" s="25" customFormat="1" spans="7:15">
      <c r="G136" s="26"/>
      <c r="N136" s="77"/>
      <c r="O136" s="77"/>
    </row>
    <row r="137" s="25" customFormat="1" spans="7:15">
      <c r="G137" s="26"/>
      <c r="N137" s="77"/>
      <c r="O137" s="77"/>
    </row>
    <row r="138" s="25" customFormat="1" spans="7:15">
      <c r="G138" s="26"/>
      <c r="N138" s="77"/>
      <c r="O138" s="77"/>
    </row>
    <row r="139" s="25" customFormat="1" spans="7:15">
      <c r="G139" s="26"/>
      <c r="N139" s="77"/>
      <c r="O139" s="77"/>
    </row>
    <row r="140" s="25" customFormat="1" spans="7:15">
      <c r="G140" s="26"/>
      <c r="N140" s="77"/>
      <c r="O140" s="77"/>
    </row>
    <row r="141" s="25" customFormat="1" spans="7:15">
      <c r="G141" s="26"/>
      <c r="N141" s="77"/>
      <c r="O141" s="77"/>
    </row>
    <row r="142" s="25" customFormat="1" spans="7:15">
      <c r="G142" s="26"/>
      <c r="N142" s="77"/>
      <c r="O142" s="77"/>
    </row>
    <row r="143" s="25" customFormat="1" spans="7:15">
      <c r="G143" s="26"/>
      <c r="N143" s="77"/>
      <c r="O143" s="77"/>
    </row>
    <row r="144" s="25" customFormat="1" spans="7:15">
      <c r="G144" s="26"/>
      <c r="N144" s="77"/>
      <c r="O144" s="77"/>
    </row>
    <row r="145" s="25" customFormat="1" spans="7:15">
      <c r="G145" s="26"/>
      <c r="N145" s="77"/>
      <c r="O145" s="77"/>
    </row>
    <row r="146" s="25" customFormat="1" spans="7:15">
      <c r="G146" s="26"/>
      <c r="N146" s="77"/>
      <c r="O146" s="77"/>
    </row>
    <row r="147" s="25" customFormat="1" spans="7:15">
      <c r="G147" s="26"/>
      <c r="N147" s="77"/>
      <c r="O147" s="77"/>
    </row>
    <row r="148" s="25" customFormat="1" spans="7:15">
      <c r="G148" s="26"/>
      <c r="N148" s="77"/>
      <c r="O148" s="77"/>
    </row>
    <row r="149" s="25" customFormat="1" spans="7:15">
      <c r="G149" s="26"/>
      <c r="N149" s="77"/>
      <c r="O149" s="77"/>
    </row>
    <row r="150" s="25" customFormat="1" spans="7:15">
      <c r="G150" s="26"/>
      <c r="N150" s="77"/>
      <c r="O150" s="77"/>
    </row>
    <row r="151" s="25" customFormat="1" spans="7:15">
      <c r="G151" s="26"/>
      <c r="N151" s="77"/>
      <c r="O151" s="77"/>
    </row>
    <row r="152" s="25" customFormat="1" spans="7:15">
      <c r="G152" s="26"/>
      <c r="N152" s="77"/>
      <c r="O152" s="77"/>
    </row>
    <row r="153" s="25" customFormat="1" spans="7:15">
      <c r="G153" s="26"/>
      <c r="N153" s="77"/>
      <c r="O153" s="77"/>
    </row>
    <row r="154" s="25" customFormat="1" spans="7:15">
      <c r="G154" s="26"/>
      <c r="N154" s="77"/>
      <c r="O154" s="77"/>
    </row>
    <row r="155" s="25" customFormat="1" spans="7:15">
      <c r="G155" s="26"/>
      <c r="N155" s="77"/>
      <c r="O155" s="77"/>
    </row>
    <row r="156" s="25" customFormat="1" spans="7:15">
      <c r="G156" s="26"/>
      <c r="N156" s="77"/>
      <c r="O156" s="77"/>
    </row>
    <row r="157" s="25" customFormat="1" spans="7:15">
      <c r="G157" s="26"/>
      <c r="N157" s="77"/>
      <c r="O157" s="77"/>
    </row>
    <row r="158" s="25" customFormat="1" spans="7:15">
      <c r="G158" s="26"/>
      <c r="N158" s="77"/>
      <c r="O158" s="77"/>
    </row>
    <row r="159" s="25" customFormat="1" spans="7:15">
      <c r="G159" s="26"/>
      <c r="N159" s="77"/>
      <c r="O159" s="77"/>
    </row>
    <row r="160" s="25" customFormat="1" spans="7:15">
      <c r="G160" s="26"/>
      <c r="N160" s="77"/>
      <c r="O160" s="77"/>
    </row>
    <row r="161" s="25" customFormat="1" spans="7:15">
      <c r="G161" s="26"/>
      <c r="N161" s="77"/>
      <c r="O161" s="77"/>
    </row>
    <row r="162" s="25" customFormat="1" spans="7:15">
      <c r="G162" s="26"/>
      <c r="N162" s="77"/>
      <c r="O162" s="77"/>
    </row>
    <row r="163" s="25" customFormat="1" spans="7:15">
      <c r="G163" s="26"/>
      <c r="N163" s="77"/>
      <c r="O163" s="77"/>
    </row>
    <row r="164" s="25" customFormat="1" spans="7:15">
      <c r="G164" s="26"/>
      <c r="N164" s="77"/>
      <c r="O164" s="77"/>
    </row>
    <row r="165" s="25" customFormat="1" spans="7:15">
      <c r="G165" s="26"/>
      <c r="N165" s="77"/>
      <c r="O165" s="77"/>
    </row>
    <row r="166" s="25" customFormat="1" spans="7:15">
      <c r="G166" s="26"/>
      <c r="N166" s="77"/>
      <c r="O166" s="77"/>
    </row>
    <row r="167" s="25" customFormat="1" spans="7:15">
      <c r="G167" s="26"/>
      <c r="N167" s="77"/>
      <c r="O167" s="77"/>
    </row>
    <row r="168" s="25" customFormat="1" spans="7:15">
      <c r="G168" s="26"/>
      <c r="N168" s="77"/>
      <c r="O168" s="77"/>
    </row>
    <row r="169" s="25" customFormat="1" spans="7:15">
      <c r="G169" s="26"/>
      <c r="N169" s="77"/>
      <c r="O169" s="77"/>
    </row>
    <row r="170" s="25" customFormat="1" spans="7:15">
      <c r="G170" s="26"/>
      <c r="N170" s="77"/>
      <c r="O170" s="77"/>
    </row>
    <row r="171" s="25" customFormat="1" spans="7:15">
      <c r="G171" s="26"/>
      <c r="N171" s="77"/>
      <c r="O171" s="77"/>
    </row>
    <row r="172" s="25" customFormat="1" spans="7:15">
      <c r="G172" s="26"/>
      <c r="N172" s="77"/>
      <c r="O172" s="77"/>
    </row>
    <row r="173" s="25" customFormat="1" spans="7:15">
      <c r="G173" s="26"/>
      <c r="N173" s="77"/>
      <c r="O173" s="77"/>
    </row>
    <row r="174" s="25" customFormat="1" spans="7:15">
      <c r="G174" s="26"/>
      <c r="N174" s="77"/>
      <c r="O174" s="77"/>
    </row>
    <row r="175" s="25" customFormat="1" spans="7:15">
      <c r="G175" s="26"/>
      <c r="N175" s="77"/>
      <c r="O175" s="77"/>
    </row>
    <row r="176" s="25" customFormat="1" spans="7:15">
      <c r="G176" s="26"/>
      <c r="N176" s="77"/>
      <c r="O176" s="77"/>
    </row>
    <row r="177" s="25" customFormat="1" spans="7:15">
      <c r="G177" s="26"/>
      <c r="N177" s="77"/>
      <c r="O177" s="77"/>
    </row>
    <row r="178" s="25" customFormat="1" spans="7:15">
      <c r="G178" s="26"/>
      <c r="N178" s="77"/>
      <c r="O178" s="77"/>
    </row>
    <row r="179" s="25" customFormat="1" spans="7:15">
      <c r="G179" s="26"/>
      <c r="N179" s="77"/>
      <c r="O179" s="77"/>
    </row>
    <row r="180" s="25" customFormat="1" spans="7:15">
      <c r="G180" s="26"/>
      <c r="N180" s="77"/>
      <c r="O180" s="77"/>
    </row>
    <row r="181" s="25" customFormat="1" spans="7:15">
      <c r="G181" s="26"/>
      <c r="N181" s="77"/>
      <c r="O181" s="77"/>
    </row>
    <row r="182" s="25" customFormat="1" spans="7:15">
      <c r="G182" s="26"/>
      <c r="N182" s="77"/>
      <c r="O182" s="77"/>
    </row>
    <row r="183" s="25" customFormat="1" spans="7:15">
      <c r="G183" s="26"/>
      <c r="N183" s="77"/>
      <c r="O183" s="77"/>
    </row>
    <row r="184" s="25" customFormat="1" spans="7:15">
      <c r="G184" s="26"/>
      <c r="N184" s="77"/>
      <c r="O184" s="77"/>
    </row>
    <row r="185" s="25" customFormat="1" spans="7:15">
      <c r="G185" s="26"/>
      <c r="N185" s="77"/>
      <c r="O185" s="77"/>
    </row>
    <row r="186" s="25" customFormat="1" spans="7:15">
      <c r="G186" s="26"/>
      <c r="N186" s="77"/>
      <c r="O186" s="77"/>
    </row>
    <row r="187" s="25" customFormat="1" spans="7:15">
      <c r="G187" s="26"/>
      <c r="N187" s="77"/>
      <c r="O187" s="77"/>
    </row>
    <row r="188" s="25" customFormat="1" spans="7:15">
      <c r="G188" s="26"/>
      <c r="N188" s="77"/>
      <c r="O188" s="77"/>
    </row>
    <row r="189" s="25" customFormat="1" spans="7:15">
      <c r="G189" s="26"/>
      <c r="N189" s="77"/>
      <c r="O189" s="77"/>
    </row>
    <row r="190" s="25" customFormat="1" spans="7:15">
      <c r="G190" s="26"/>
      <c r="N190" s="77"/>
      <c r="O190" s="77"/>
    </row>
    <row r="191" s="25" customFormat="1" spans="7:15">
      <c r="G191" s="26"/>
      <c r="N191" s="77"/>
      <c r="O191" s="77"/>
    </row>
    <row r="192" s="25" customFormat="1" spans="7:15">
      <c r="G192" s="26"/>
      <c r="N192" s="77"/>
      <c r="O192" s="77"/>
    </row>
    <row r="193" s="25" customFormat="1" spans="7:15">
      <c r="G193" s="26"/>
      <c r="N193" s="77"/>
      <c r="O193" s="77"/>
    </row>
    <row r="194" s="25" customFormat="1" spans="7:15">
      <c r="G194" s="26"/>
      <c r="N194" s="77"/>
      <c r="O194" s="77"/>
    </row>
    <row r="195" s="25" customFormat="1" spans="7:15">
      <c r="G195" s="26"/>
      <c r="N195" s="77"/>
      <c r="O195" s="77"/>
    </row>
    <row r="196" s="25" customFormat="1" spans="7:15">
      <c r="G196" s="26"/>
      <c r="N196" s="77"/>
      <c r="O196" s="77"/>
    </row>
    <row r="197" s="25" customFormat="1" spans="7:15">
      <c r="G197" s="26"/>
      <c r="N197" s="77"/>
      <c r="O197" s="77"/>
    </row>
    <row r="198" s="25" customFormat="1" spans="7:15">
      <c r="G198" s="26"/>
      <c r="N198" s="77"/>
      <c r="O198" s="77"/>
    </row>
    <row r="199" s="25" customFormat="1" spans="7:15">
      <c r="G199" s="26"/>
      <c r="N199" s="77"/>
      <c r="O199" s="77"/>
    </row>
    <row r="200" s="25" customFormat="1" spans="7:15">
      <c r="G200" s="26"/>
      <c r="N200" s="77"/>
      <c r="O200" s="77"/>
    </row>
    <row r="201" s="25" customFormat="1" spans="7:15">
      <c r="G201" s="26"/>
      <c r="N201" s="77"/>
      <c r="O201" s="77"/>
    </row>
    <row r="202" s="25" customFormat="1" spans="7:15">
      <c r="G202" s="26"/>
      <c r="N202" s="77"/>
      <c r="O202" s="77"/>
    </row>
    <row r="203" s="25" customFormat="1" spans="7:15">
      <c r="G203" s="26"/>
      <c r="N203" s="77"/>
      <c r="O203" s="77"/>
    </row>
    <row r="204" s="25" customFormat="1" spans="7:15">
      <c r="G204" s="26"/>
      <c r="N204" s="77"/>
      <c r="O204" s="77"/>
    </row>
    <row r="205" s="25" customFormat="1" spans="7:15">
      <c r="G205" s="26"/>
      <c r="N205" s="77"/>
      <c r="O205" s="77"/>
    </row>
    <row r="206" s="25" customFormat="1" spans="7:15">
      <c r="G206" s="26"/>
      <c r="N206" s="77"/>
      <c r="O206" s="77"/>
    </row>
    <row r="207" s="25" customFormat="1" spans="7:15">
      <c r="G207" s="26"/>
      <c r="N207" s="77"/>
      <c r="O207" s="77"/>
    </row>
    <row r="208" s="25" customFormat="1" spans="7:15">
      <c r="G208" s="26"/>
      <c r="N208" s="77"/>
      <c r="O208" s="77"/>
    </row>
    <row r="209" s="25" customFormat="1" spans="7:15">
      <c r="G209" s="26"/>
      <c r="N209" s="77"/>
      <c r="O209" s="77"/>
    </row>
    <row r="210" s="25" customFormat="1" spans="7:15">
      <c r="G210" s="26"/>
      <c r="N210" s="77"/>
      <c r="O210" s="77"/>
    </row>
    <row r="211" s="25" customFormat="1" spans="7:15">
      <c r="G211" s="26"/>
      <c r="N211" s="77"/>
      <c r="O211" s="77"/>
    </row>
    <row r="212" s="25" customFormat="1" spans="7:15">
      <c r="G212" s="26"/>
      <c r="N212" s="77"/>
      <c r="O212" s="77"/>
    </row>
    <row r="213" s="25" customFormat="1" spans="7:15">
      <c r="G213" s="26"/>
      <c r="N213" s="77"/>
      <c r="O213" s="77"/>
    </row>
    <row r="214" s="25" customFormat="1" spans="7:15">
      <c r="G214" s="26"/>
      <c r="N214" s="77"/>
      <c r="O214" s="77"/>
    </row>
    <row r="215" s="25" customFormat="1" spans="7:15">
      <c r="G215" s="26"/>
      <c r="N215" s="77"/>
      <c r="O215" s="77"/>
    </row>
    <row r="216" s="25" customFormat="1" spans="7:15">
      <c r="G216" s="26"/>
      <c r="N216" s="77"/>
      <c r="O216" s="77"/>
    </row>
    <row r="217" s="25" customFormat="1" spans="7:15">
      <c r="G217" s="26"/>
      <c r="N217" s="77"/>
      <c r="O217" s="77"/>
    </row>
    <row r="218" s="25" customFormat="1" spans="7:15">
      <c r="G218" s="26"/>
      <c r="N218" s="77"/>
      <c r="O218" s="77"/>
    </row>
    <row r="219" s="25" customFormat="1" spans="7:15">
      <c r="G219" s="26"/>
      <c r="N219" s="77"/>
      <c r="O219" s="77"/>
    </row>
    <row r="220" s="25" customFormat="1" spans="7:15">
      <c r="G220" s="26"/>
      <c r="N220" s="77"/>
      <c r="O220" s="77"/>
    </row>
    <row r="221" s="25" customFormat="1" spans="7:15">
      <c r="G221" s="26"/>
      <c r="N221" s="77"/>
      <c r="O221" s="77"/>
    </row>
    <row r="222" s="25" customFormat="1" spans="7:15">
      <c r="G222" s="26"/>
      <c r="N222" s="77"/>
      <c r="O222" s="77"/>
    </row>
    <row r="223" s="25" customFormat="1" spans="7:15">
      <c r="G223" s="26"/>
      <c r="N223" s="77"/>
      <c r="O223" s="77"/>
    </row>
    <row r="224" s="25" customFormat="1" spans="7:15">
      <c r="G224" s="26"/>
      <c r="N224" s="77"/>
      <c r="O224" s="77"/>
    </row>
    <row r="225" s="25" customFormat="1" spans="7:15">
      <c r="G225" s="26"/>
      <c r="N225" s="77"/>
      <c r="O225" s="77"/>
    </row>
    <row r="226" s="25" customFormat="1" spans="7:15">
      <c r="G226" s="26"/>
      <c r="N226" s="77"/>
      <c r="O226" s="77"/>
    </row>
    <row r="227" s="25" customFormat="1" spans="7:15">
      <c r="G227" s="26"/>
      <c r="N227" s="77"/>
      <c r="O227" s="77"/>
    </row>
    <row r="228" s="25" customFormat="1" spans="7:15">
      <c r="G228" s="26"/>
      <c r="N228" s="77"/>
      <c r="O228" s="77"/>
    </row>
    <row r="229" s="25" customFormat="1" spans="7:15">
      <c r="G229" s="26"/>
      <c r="N229" s="77"/>
      <c r="O229" s="77"/>
    </row>
    <row r="230" s="25" customFormat="1" spans="7:15">
      <c r="G230" s="26"/>
      <c r="N230" s="77"/>
      <c r="O230" s="77"/>
    </row>
    <row r="231" s="25" customFormat="1" spans="7:15">
      <c r="G231" s="26"/>
      <c r="N231" s="77"/>
      <c r="O231" s="77"/>
    </row>
    <row r="232" s="25" customFormat="1" spans="7:15">
      <c r="G232" s="26"/>
      <c r="N232" s="77"/>
      <c r="O232" s="77"/>
    </row>
    <row r="233" s="25" customFormat="1" spans="7:15">
      <c r="G233" s="26"/>
      <c r="N233" s="77"/>
      <c r="O233" s="77"/>
    </row>
    <row r="234" s="25" customFormat="1" spans="7:7">
      <c r="G234" s="26"/>
    </row>
    <row r="235" s="25" customFormat="1" spans="7:7">
      <c r="G235" s="26"/>
    </row>
    <row r="236" s="25" customFormat="1" spans="7:7">
      <c r="G236" s="26"/>
    </row>
    <row r="237" s="25" customFormat="1" spans="7:7">
      <c r="G237" s="26"/>
    </row>
    <row r="238" s="25" customFormat="1" spans="7:7">
      <c r="G238" s="26"/>
    </row>
    <row r="239" s="25" customFormat="1" spans="7:7">
      <c r="G239" s="26"/>
    </row>
    <row r="240" s="25" customFormat="1" spans="7:7">
      <c r="G240" s="26"/>
    </row>
    <row r="241" s="25" customFormat="1" spans="7:7">
      <c r="G241" s="26"/>
    </row>
    <row r="242" s="25" customFormat="1" spans="7:7">
      <c r="G242" s="26"/>
    </row>
    <row r="243" s="25" customFormat="1" spans="7:7">
      <c r="G243" s="26"/>
    </row>
    <row r="244" s="25" customFormat="1" spans="7:7">
      <c r="G244" s="26"/>
    </row>
    <row r="245" s="25" customFormat="1" spans="7:7">
      <c r="G245" s="26"/>
    </row>
    <row r="246" s="25" customFormat="1" spans="7:7">
      <c r="G246" s="26"/>
    </row>
    <row r="247" s="25" customFormat="1" spans="7:7">
      <c r="G247" s="26"/>
    </row>
    <row r="248" s="25" customFormat="1" spans="7:7">
      <c r="G248" s="26"/>
    </row>
    <row r="249" s="25" customFormat="1" spans="7:7">
      <c r="G249" s="26"/>
    </row>
    <row r="250" s="25" customFormat="1" spans="7:7">
      <c r="G250" s="26"/>
    </row>
    <row r="251" s="25" customFormat="1" spans="7:7">
      <c r="G251" s="26"/>
    </row>
    <row r="252" s="25" customFormat="1" spans="7:7">
      <c r="G252" s="26"/>
    </row>
    <row r="253" s="25" customFormat="1" spans="7:7">
      <c r="G253" s="26"/>
    </row>
    <row r="254" s="25" customFormat="1" spans="7:7">
      <c r="G254" s="26"/>
    </row>
    <row r="255" s="25" customFormat="1" spans="7:7">
      <c r="G255" s="26"/>
    </row>
    <row r="256" s="25" customFormat="1" spans="7:7">
      <c r="G256" s="26"/>
    </row>
    <row r="257" s="25" customFormat="1" spans="7:7">
      <c r="G257" s="26"/>
    </row>
    <row r="258" s="25" customFormat="1" spans="7:7">
      <c r="G258" s="26"/>
    </row>
    <row r="259" s="25" customFormat="1" spans="7:7">
      <c r="G259" s="26"/>
    </row>
    <row r="260" s="25" customFormat="1" spans="7:7">
      <c r="G260" s="26"/>
    </row>
    <row r="261" s="25" customFormat="1" spans="7:7">
      <c r="G261" s="26"/>
    </row>
    <row r="262" s="25" customFormat="1" spans="7:7">
      <c r="G262" s="26"/>
    </row>
    <row r="263" s="25" customFormat="1" spans="7:7">
      <c r="G263" s="26"/>
    </row>
    <row r="264" s="25" customFormat="1" spans="7:7">
      <c r="G264" s="26"/>
    </row>
    <row r="265" s="25" customFormat="1" spans="7:7">
      <c r="G265" s="26"/>
    </row>
    <row r="266" s="25" customFormat="1" spans="7:7">
      <c r="G266" s="26"/>
    </row>
    <row r="267" s="25" customFormat="1" spans="7:7">
      <c r="G267" s="26"/>
    </row>
    <row r="268" s="25" customFormat="1" spans="7:7">
      <c r="G268" s="26"/>
    </row>
    <row r="269" s="25" customFormat="1" spans="7:7">
      <c r="G269" s="26"/>
    </row>
    <row r="270" s="25" customFormat="1" spans="7:7">
      <c r="G270" s="26"/>
    </row>
    <row r="271" s="25" customFormat="1" spans="7:7">
      <c r="G271" s="26"/>
    </row>
    <row r="272" s="25" customFormat="1" spans="7:7">
      <c r="G272" s="26"/>
    </row>
    <row r="273" s="25" customFormat="1" spans="7:7">
      <c r="G273" s="26"/>
    </row>
    <row r="274" s="25" customFormat="1" spans="7:7">
      <c r="G274" s="26"/>
    </row>
    <row r="275" s="25" customFormat="1" spans="7:7">
      <c r="G275" s="26"/>
    </row>
  </sheetData>
  <mergeCells count="5">
    <mergeCell ref="A4:B4"/>
    <mergeCell ref="C4:F4"/>
    <mergeCell ref="A5:B5"/>
    <mergeCell ref="C5:F5"/>
    <mergeCell ref="F7:G7"/>
  </mergeCells>
  <conditionalFormatting sqref="H9:H60">
    <cfRule type="duplicateValues" dxfId="0" priority="2"/>
  </conditionalFormatting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"/>
  <sheetViews>
    <sheetView topLeftCell="A16" workbookViewId="0">
      <selection activeCell="M68" sqref="M68"/>
    </sheetView>
  </sheetViews>
  <sheetFormatPr defaultColWidth="9" defaultRowHeight="12.75"/>
  <cols>
    <col min="1" max="1" width="9.42857142857143" style="52" customWidth="1"/>
    <col min="2" max="2" width="43" style="52" customWidth="1"/>
    <col min="3" max="3" width="24.5714285714286" style="52" customWidth="1"/>
    <col min="4" max="4" width="6.28571428571429" style="52" customWidth="1"/>
    <col min="5" max="5" width="12.7142857142857" style="52" customWidth="1"/>
    <col min="6" max="6" width="21.2857142857143" style="52" customWidth="1"/>
    <col min="7" max="7" width="13.4285714285714" style="53" customWidth="1"/>
    <col min="8" max="8" width="11.8571428571429" style="52" customWidth="1"/>
    <col min="9" max="16384" width="9.14285714285714" style="52"/>
  </cols>
  <sheetData>
    <row r="1" s="52" customFormat="1" spans="7:7">
      <c r="G1" s="53"/>
    </row>
    <row r="2" s="52" customFormat="1" spans="2:2">
      <c r="B2" s="54" t="s">
        <v>366</v>
      </c>
    </row>
    <row r="3" s="52" customFormat="1"/>
    <row r="4" s="52" customFormat="1" spans="1:6">
      <c r="A4" s="55" t="s">
        <v>20</v>
      </c>
      <c r="B4" s="55"/>
      <c r="C4" s="56" t="s">
        <v>21</v>
      </c>
      <c r="D4" s="56"/>
      <c r="E4" s="56"/>
      <c r="F4" s="56"/>
    </row>
    <row r="5" s="52" customFormat="1" spans="1:6">
      <c r="A5" s="57" t="s">
        <v>22</v>
      </c>
      <c r="B5" s="57"/>
      <c r="C5" s="58" t="s">
        <v>23</v>
      </c>
      <c r="D5" s="59"/>
      <c r="E5" s="59"/>
      <c r="F5" s="60"/>
    </row>
    <row r="6" s="52" customFormat="1"/>
    <row r="7" s="52" customFormat="1" spans="1:7">
      <c r="A7" s="61"/>
      <c r="B7" s="61"/>
      <c r="C7" s="61"/>
      <c r="D7" s="61"/>
      <c r="E7" s="61"/>
      <c r="F7" s="62" t="s">
        <v>24</v>
      </c>
      <c r="G7" s="62"/>
    </row>
    <row r="8" s="52" customFormat="1" spans="1:8">
      <c r="A8" s="63" t="s">
        <v>25</v>
      </c>
      <c r="B8" s="63" t="s">
        <v>26</v>
      </c>
      <c r="C8" s="64" t="s">
        <v>27</v>
      </c>
      <c r="D8" s="63" t="s">
        <v>28</v>
      </c>
      <c r="E8" s="63" t="s">
        <v>29</v>
      </c>
      <c r="F8" s="63" t="s">
        <v>30</v>
      </c>
      <c r="G8" s="63" t="s">
        <v>31</v>
      </c>
      <c r="H8" s="63" t="s">
        <v>32</v>
      </c>
    </row>
    <row r="9" s="52" customFormat="1" spans="1:8">
      <c r="A9" s="65" t="s">
        <v>49</v>
      </c>
      <c r="B9" s="65" t="s">
        <v>367</v>
      </c>
      <c r="C9" s="66">
        <v>43124</v>
      </c>
      <c r="D9" s="65">
        <v>1</v>
      </c>
      <c r="E9" s="65"/>
      <c r="F9" s="67">
        <v>9000</v>
      </c>
      <c r="G9" s="68">
        <f t="shared" ref="G9:G58" si="0">+F9</f>
        <v>9000</v>
      </c>
      <c r="H9" s="215" t="s">
        <v>368</v>
      </c>
    </row>
    <row r="10" s="52" customFormat="1" spans="1:8">
      <c r="A10" s="65" t="s">
        <v>33</v>
      </c>
      <c r="B10" s="65" t="s">
        <v>369</v>
      </c>
      <c r="C10" s="66">
        <v>43124</v>
      </c>
      <c r="D10" s="65">
        <v>1</v>
      </c>
      <c r="E10" s="65"/>
      <c r="F10" s="67">
        <v>6000</v>
      </c>
      <c r="G10" s="68">
        <f t="shared" si="0"/>
        <v>6000</v>
      </c>
      <c r="H10" s="215" t="s">
        <v>370</v>
      </c>
    </row>
    <row r="11" s="52" customFormat="1" spans="1:8">
      <c r="A11" s="65" t="s">
        <v>40</v>
      </c>
      <c r="B11" s="65" t="s">
        <v>371</v>
      </c>
      <c r="C11" s="66">
        <v>43124</v>
      </c>
      <c r="D11" s="65">
        <v>1</v>
      </c>
      <c r="E11" s="65"/>
      <c r="F11" s="67">
        <v>10000</v>
      </c>
      <c r="G11" s="68">
        <f t="shared" si="0"/>
        <v>10000</v>
      </c>
      <c r="H11" s="215" t="s">
        <v>372</v>
      </c>
    </row>
    <row r="12" s="52" customFormat="1" spans="1:8">
      <c r="A12" s="65" t="s">
        <v>33</v>
      </c>
      <c r="B12" s="65" t="s">
        <v>373</v>
      </c>
      <c r="C12" s="66">
        <v>43123</v>
      </c>
      <c r="D12" s="65">
        <v>2</v>
      </c>
      <c r="E12" s="65"/>
      <c r="F12" s="67">
        <v>12000</v>
      </c>
      <c r="G12" s="68">
        <f t="shared" si="0"/>
        <v>12000</v>
      </c>
      <c r="H12" s="215" t="s">
        <v>374</v>
      </c>
    </row>
    <row r="13" s="52" customFormat="1" spans="1:8">
      <c r="A13" s="65" t="s">
        <v>33</v>
      </c>
      <c r="B13" s="65" t="s">
        <v>375</v>
      </c>
      <c r="C13" s="66">
        <v>43123</v>
      </c>
      <c r="D13" s="65">
        <v>2</v>
      </c>
      <c r="E13" s="65"/>
      <c r="F13" s="67">
        <v>12000</v>
      </c>
      <c r="G13" s="68">
        <f t="shared" si="0"/>
        <v>12000</v>
      </c>
      <c r="H13" s="215" t="s">
        <v>376</v>
      </c>
    </row>
    <row r="14" s="52" customFormat="1" spans="1:8">
      <c r="A14" s="65" t="s">
        <v>37</v>
      </c>
      <c r="B14" s="65" t="s">
        <v>377</v>
      </c>
      <c r="C14" s="66">
        <v>43121</v>
      </c>
      <c r="D14" s="65">
        <v>4</v>
      </c>
      <c r="E14" s="65"/>
      <c r="F14" s="67">
        <v>27200</v>
      </c>
      <c r="G14" s="68">
        <f t="shared" si="0"/>
        <v>27200</v>
      </c>
      <c r="H14" s="215" t="s">
        <v>378</v>
      </c>
    </row>
    <row r="15" s="52" customFormat="1" spans="1:8">
      <c r="A15" s="65" t="s">
        <v>238</v>
      </c>
      <c r="B15" s="65" t="s">
        <v>152</v>
      </c>
      <c r="C15" s="66">
        <v>43124</v>
      </c>
      <c r="D15" s="65">
        <v>2</v>
      </c>
      <c r="E15" s="65"/>
      <c r="F15" s="67">
        <v>28000</v>
      </c>
      <c r="G15" s="68">
        <f t="shared" si="0"/>
        <v>28000</v>
      </c>
      <c r="H15" s="215" t="s">
        <v>379</v>
      </c>
    </row>
    <row r="16" s="52" customFormat="1" spans="1:8">
      <c r="A16" s="65" t="s">
        <v>49</v>
      </c>
      <c r="B16" s="65" t="s">
        <v>380</v>
      </c>
      <c r="C16" s="66">
        <v>43126</v>
      </c>
      <c r="D16" s="65">
        <v>1</v>
      </c>
      <c r="E16" s="65">
        <v>2</v>
      </c>
      <c r="F16" s="67">
        <v>12000</v>
      </c>
      <c r="G16" s="68">
        <f t="shared" si="0"/>
        <v>12000</v>
      </c>
      <c r="H16" s="215" t="s">
        <v>381</v>
      </c>
    </row>
    <row r="17" s="52" customFormat="1" spans="1:8">
      <c r="A17" s="65" t="s">
        <v>33</v>
      </c>
      <c r="B17" s="65" t="s">
        <v>375</v>
      </c>
      <c r="C17" s="66">
        <v>43125</v>
      </c>
      <c r="D17" s="65">
        <v>2</v>
      </c>
      <c r="E17" s="65"/>
      <c r="F17" s="67">
        <v>12000</v>
      </c>
      <c r="G17" s="68">
        <f t="shared" si="0"/>
        <v>12000</v>
      </c>
      <c r="H17" s="215" t="s">
        <v>382</v>
      </c>
    </row>
    <row r="18" s="52" customFormat="1" spans="1:8">
      <c r="A18" s="65" t="s">
        <v>33</v>
      </c>
      <c r="B18" s="65" t="s">
        <v>383</v>
      </c>
      <c r="C18" s="66">
        <v>43125</v>
      </c>
      <c r="D18" s="65">
        <v>2</v>
      </c>
      <c r="E18" s="65"/>
      <c r="F18" s="67">
        <v>12000</v>
      </c>
      <c r="G18" s="68">
        <f t="shared" si="0"/>
        <v>12000</v>
      </c>
      <c r="H18" s="215" t="s">
        <v>384</v>
      </c>
    </row>
    <row r="19" s="52" customFormat="1" spans="1:8">
      <c r="A19" s="65" t="s">
        <v>40</v>
      </c>
      <c r="B19" s="65" t="s">
        <v>385</v>
      </c>
      <c r="C19" s="66">
        <v>43123</v>
      </c>
      <c r="D19" s="65">
        <v>4</v>
      </c>
      <c r="E19" s="65"/>
      <c r="F19" s="67">
        <v>40000</v>
      </c>
      <c r="G19" s="68">
        <f t="shared" si="0"/>
        <v>40000</v>
      </c>
      <c r="H19" s="215" t="s">
        <v>386</v>
      </c>
    </row>
    <row r="20" s="52" customFormat="1" spans="1:8">
      <c r="A20" s="65" t="s">
        <v>238</v>
      </c>
      <c r="B20" s="65" t="s">
        <v>387</v>
      </c>
      <c r="C20" s="66">
        <v>43126</v>
      </c>
      <c r="D20" s="65">
        <v>2</v>
      </c>
      <c r="E20" s="65"/>
      <c r="F20" s="67">
        <v>26000</v>
      </c>
      <c r="G20" s="68">
        <f t="shared" si="0"/>
        <v>26000</v>
      </c>
      <c r="H20" s="215" t="s">
        <v>388</v>
      </c>
    </row>
    <row r="21" s="52" customFormat="1" spans="1:8">
      <c r="A21" s="65" t="s">
        <v>60</v>
      </c>
      <c r="B21" s="65" t="s">
        <v>92</v>
      </c>
      <c r="C21" s="66">
        <v>43126</v>
      </c>
      <c r="D21" s="65">
        <v>2</v>
      </c>
      <c r="E21" s="65"/>
      <c r="F21" s="67">
        <v>21000</v>
      </c>
      <c r="G21" s="68">
        <f t="shared" si="0"/>
        <v>21000</v>
      </c>
      <c r="H21" s="215" t="s">
        <v>389</v>
      </c>
    </row>
    <row r="22" s="52" customFormat="1" spans="1:8">
      <c r="A22" s="65" t="s">
        <v>238</v>
      </c>
      <c r="B22" s="65" t="s">
        <v>390</v>
      </c>
      <c r="C22" s="66">
        <v>43125</v>
      </c>
      <c r="D22" s="65">
        <v>3</v>
      </c>
      <c r="E22" s="65"/>
      <c r="F22" s="67">
        <v>39000</v>
      </c>
      <c r="G22" s="68">
        <f t="shared" si="0"/>
        <v>39000</v>
      </c>
      <c r="H22" s="215" t="s">
        <v>391</v>
      </c>
    </row>
    <row r="23" s="52" customFormat="1" spans="1:8">
      <c r="A23" s="65" t="s">
        <v>40</v>
      </c>
      <c r="B23" s="65" t="s">
        <v>392</v>
      </c>
      <c r="C23" s="66">
        <v>43125</v>
      </c>
      <c r="D23" s="65">
        <v>3</v>
      </c>
      <c r="E23" s="65"/>
      <c r="F23" s="67">
        <v>30000</v>
      </c>
      <c r="G23" s="68">
        <f t="shared" si="0"/>
        <v>30000</v>
      </c>
      <c r="H23" s="215" t="s">
        <v>393</v>
      </c>
    </row>
    <row r="24" s="52" customFormat="1" spans="1:8">
      <c r="A24" s="65" t="s">
        <v>37</v>
      </c>
      <c r="B24" s="65" t="s">
        <v>394</v>
      </c>
      <c r="C24" s="66">
        <v>43126</v>
      </c>
      <c r="D24" s="65">
        <v>2</v>
      </c>
      <c r="E24" s="65">
        <v>2</v>
      </c>
      <c r="F24" s="67">
        <v>27200</v>
      </c>
      <c r="G24" s="68">
        <f t="shared" si="0"/>
        <v>27200</v>
      </c>
      <c r="H24" s="215" t="s">
        <v>395</v>
      </c>
    </row>
    <row r="25" s="52" customFormat="1" spans="1:8">
      <c r="A25" s="65" t="s">
        <v>40</v>
      </c>
      <c r="B25" s="65" t="s">
        <v>396</v>
      </c>
      <c r="C25" s="66">
        <v>43128</v>
      </c>
      <c r="D25" s="65">
        <v>1</v>
      </c>
      <c r="E25" s="65"/>
      <c r="F25" s="67">
        <v>10000</v>
      </c>
      <c r="G25" s="68">
        <f t="shared" si="0"/>
        <v>10000</v>
      </c>
      <c r="H25" s="215" t="s">
        <v>397</v>
      </c>
    </row>
    <row r="26" s="52" customFormat="1" spans="1:8">
      <c r="A26" s="65" t="s">
        <v>40</v>
      </c>
      <c r="B26" s="65" t="s">
        <v>398</v>
      </c>
      <c r="C26" s="66">
        <v>43127</v>
      </c>
      <c r="D26" s="65">
        <v>2</v>
      </c>
      <c r="E26" s="65"/>
      <c r="F26" s="67">
        <v>20000</v>
      </c>
      <c r="G26" s="68">
        <f t="shared" si="0"/>
        <v>20000</v>
      </c>
      <c r="H26" s="215" t="s">
        <v>399</v>
      </c>
    </row>
    <row r="27" s="52" customFormat="1" spans="1:8">
      <c r="A27" s="65" t="s">
        <v>60</v>
      </c>
      <c r="B27" s="65" t="s">
        <v>400</v>
      </c>
      <c r="C27" s="66">
        <v>43127</v>
      </c>
      <c r="D27" s="65">
        <v>2</v>
      </c>
      <c r="E27" s="65"/>
      <c r="F27" s="67">
        <v>22400</v>
      </c>
      <c r="G27" s="68">
        <f t="shared" si="0"/>
        <v>22400</v>
      </c>
      <c r="H27" s="215" t="s">
        <v>401</v>
      </c>
    </row>
    <row r="28" s="52" customFormat="1" spans="1:8">
      <c r="A28" s="65" t="s">
        <v>238</v>
      </c>
      <c r="B28" s="65" t="s">
        <v>402</v>
      </c>
      <c r="C28" s="66">
        <v>43125</v>
      </c>
      <c r="D28" s="65">
        <v>4</v>
      </c>
      <c r="E28" s="65"/>
      <c r="F28" s="67">
        <v>52000</v>
      </c>
      <c r="G28" s="68">
        <f t="shared" si="0"/>
        <v>52000</v>
      </c>
      <c r="H28" s="215" t="s">
        <v>403</v>
      </c>
    </row>
    <row r="29" s="52" customFormat="1" spans="1:8">
      <c r="A29" s="65" t="s">
        <v>60</v>
      </c>
      <c r="B29" s="65" t="s">
        <v>404</v>
      </c>
      <c r="C29" s="66">
        <v>43129</v>
      </c>
      <c r="D29" s="65">
        <v>1</v>
      </c>
      <c r="E29" s="65"/>
      <c r="F29" s="67">
        <v>10500</v>
      </c>
      <c r="G29" s="68">
        <f t="shared" si="0"/>
        <v>10500</v>
      </c>
      <c r="H29" s="215" t="s">
        <v>405</v>
      </c>
    </row>
    <row r="30" s="52" customFormat="1" spans="1:8">
      <c r="A30" s="65" t="s">
        <v>60</v>
      </c>
      <c r="B30" s="65" t="s">
        <v>406</v>
      </c>
      <c r="C30" s="66">
        <v>43131</v>
      </c>
      <c r="D30" s="65">
        <v>1</v>
      </c>
      <c r="E30" s="65"/>
      <c r="F30" s="67">
        <v>11200</v>
      </c>
      <c r="G30" s="68">
        <f t="shared" si="0"/>
        <v>11200</v>
      </c>
      <c r="H30" s="215" t="s">
        <v>407</v>
      </c>
    </row>
    <row r="31" s="52" customFormat="1" spans="1:8">
      <c r="A31" s="65" t="s">
        <v>33</v>
      </c>
      <c r="B31" s="65" t="s">
        <v>408</v>
      </c>
      <c r="C31" s="66">
        <v>43132</v>
      </c>
      <c r="D31" s="65">
        <v>1</v>
      </c>
      <c r="E31" s="65"/>
      <c r="F31" s="67">
        <v>6300</v>
      </c>
      <c r="G31" s="68">
        <f t="shared" si="0"/>
        <v>6300</v>
      </c>
      <c r="H31" s="215" t="s">
        <v>409</v>
      </c>
    </row>
    <row r="32" s="52" customFormat="1" spans="1:8">
      <c r="A32" s="65" t="s">
        <v>60</v>
      </c>
      <c r="B32" s="65" t="s">
        <v>410</v>
      </c>
      <c r="C32" s="66">
        <v>43131</v>
      </c>
      <c r="D32" s="65">
        <v>2</v>
      </c>
      <c r="E32" s="65"/>
      <c r="F32" s="67">
        <v>22400</v>
      </c>
      <c r="G32" s="68">
        <f t="shared" si="0"/>
        <v>22400</v>
      </c>
      <c r="H32" s="215" t="s">
        <v>411</v>
      </c>
    </row>
    <row r="33" s="52" customFormat="1" spans="1:8">
      <c r="A33" s="65" t="s">
        <v>33</v>
      </c>
      <c r="B33" s="65" t="s">
        <v>412</v>
      </c>
      <c r="C33" s="66">
        <v>43132</v>
      </c>
      <c r="D33" s="65">
        <v>1</v>
      </c>
      <c r="E33" s="65"/>
      <c r="F33" s="67">
        <v>8300</v>
      </c>
      <c r="G33" s="68">
        <f t="shared" si="0"/>
        <v>8300</v>
      </c>
      <c r="H33" s="215" t="s">
        <v>413</v>
      </c>
    </row>
    <row r="34" s="52" customFormat="1" spans="1:8">
      <c r="A34" s="65" t="s">
        <v>37</v>
      </c>
      <c r="B34" s="65" t="s">
        <v>367</v>
      </c>
      <c r="C34" s="66">
        <v>43131</v>
      </c>
      <c r="D34" s="65">
        <v>2</v>
      </c>
      <c r="E34" s="65"/>
      <c r="F34" s="67">
        <v>13600</v>
      </c>
      <c r="G34" s="68">
        <f t="shared" si="0"/>
        <v>13600</v>
      </c>
      <c r="H34" s="215" t="s">
        <v>414</v>
      </c>
    </row>
    <row r="35" s="52" customFormat="1" spans="1:8">
      <c r="A35" s="65" t="s">
        <v>40</v>
      </c>
      <c r="B35" s="65" t="s">
        <v>415</v>
      </c>
      <c r="C35" s="66">
        <v>43132</v>
      </c>
      <c r="D35" s="65">
        <v>1</v>
      </c>
      <c r="E35" s="65"/>
      <c r="F35" s="67">
        <v>10000</v>
      </c>
      <c r="G35" s="68">
        <f t="shared" si="0"/>
        <v>10000</v>
      </c>
      <c r="H35" s="215" t="s">
        <v>416</v>
      </c>
    </row>
    <row r="36" s="52" customFormat="1" spans="1:8">
      <c r="A36" s="65" t="s">
        <v>238</v>
      </c>
      <c r="B36" s="65" t="s">
        <v>417</v>
      </c>
      <c r="C36" s="66">
        <v>43129</v>
      </c>
      <c r="D36" s="65">
        <v>4</v>
      </c>
      <c r="E36" s="65"/>
      <c r="F36" s="67">
        <v>56000</v>
      </c>
      <c r="G36" s="68">
        <f t="shared" si="0"/>
        <v>56000</v>
      </c>
      <c r="H36" s="215" t="s">
        <v>418</v>
      </c>
    </row>
    <row r="37" s="52" customFormat="1" spans="1:8">
      <c r="A37" s="65" t="s">
        <v>33</v>
      </c>
      <c r="B37" s="65" t="s">
        <v>419</v>
      </c>
      <c r="C37" s="66">
        <v>43133</v>
      </c>
      <c r="D37" s="65">
        <v>1</v>
      </c>
      <c r="E37" s="65"/>
      <c r="F37" s="67">
        <v>6000</v>
      </c>
      <c r="G37" s="68">
        <f t="shared" si="0"/>
        <v>6000</v>
      </c>
      <c r="H37" s="215" t="s">
        <v>420</v>
      </c>
    </row>
    <row r="38" s="52" customFormat="1" spans="1:8">
      <c r="A38" s="65" t="s">
        <v>33</v>
      </c>
      <c r="B38" s="65" t="s">
        <v>421</v>
      </c>
      <c r="C38" s="66">
        <v>43132</v>
      </c>
      <c r="D38" s="65">
        <v>2</v>
      </c>
      <c r="E38" s="65">
        <v>2</v>
      </c>
      <c r="F38" s="67">
        <v>25200</v>
      </c>
      <c r="G38" s="68">
        <f t="shared" si="0"/>
        <v>25200</v>
      </c>
      <c r="H38" s="215" t="s">
        <v>422</v>
      </c>
    </row>
    <row r="39" s="52" customFormat="1" spans="1:8">
      <c r="A39" s="65" t="s">
        <v>238</v>
      </c>
      <c r="B39" s="65" t="s">
        <v>423</v>
      </c>
      <c r="C39" s="66">
        <v>43134</v>
      </c>
      <c r="D39" s="65">
        <v>1</v>
      </c>
      <c r="E39" s="65"/>
      <c r="F39" s="67">
        <v>14000</v>
      </c>
      <c r="G39" s="68">
        <f t="shared" si="0"/>
        <v>14000</v>
      </c>
      <c r="H39" s="215" t="s">
        <v>424</v>
      </c>
    </row>
    <row r="40" s="52" customFormat="1" spans="1:8">
      <c r="A40" s="65" t="s">
        <v>33</v>
      </c>
      <c r="B40" s="65" t="s">
        <v>425</v>
      </c>
      <c r="C40" s="66">
        <v>43134</v>
      </c>
      <c r="D40" s="65">
        <v>1</v>
      </c>
      <c r="E40" s="65"/>
      <c r="F40" s="67">
        <v>6000</v>
      </c>
      <c r="G40" s="68">
        <f t="shared" si="0"/>
        <v>6000</v>
      </c>
      <c r="H40" s="215" t="s">
        <v>426</v>
      </c>
    </row>
    <row r="41" s="52" customFormat="1" spans="1:8">
      <c r="A41" s="65" t="s">
        <v>33</v>
      </c>
      <c r="B41" s="65" t="s">
        <v>427</v>
      </c>
      <c r="C41" s="66">
        <v>43132</v>
      </c>
      <c r="D41" s="65">
        <v>3</v>
      </c>
      <c r="E41" s="65">
        <v>2</v>
      </c>
      <c r="F41" s="67">
        <v>36000</v>
      </c>
      <c r="G41" s="68">
        <f t="shared" si="0"/>
        <v>36000</v>
      </c>
      <c r="H41" s="215" t="s">
        <v>428</v>
      </c>
    </row>
    <row r="42" s="52" customFormat="1" spans="1:8">
      <c r="A42" s="65" t="s">
        <v>286</v>
      </c>
      <c r="B42" s="65" t="s">
        <v>429</v>
      </c>
      <c r="C42" s="66">
        <v>43132</v>
      </c>
      <c r="D42" s="65">
        <v>3</v>
      </c>
      <c r="E42" s="65"/>
      <c r="F42" s="67">
        <v>45000</v>
      </c>
      <c r="G42" s="68">
        <f t="shared" si="0"/>
        <v>45000</v>
      </c>
      <c r="H42" s="215" t="s">
        <v>430</v>
      </c>
    </row>
    <row r="43" s="52" customFormat="1" spans="1:8">
      <c r="A43" s="65" t="s">
        <v>37</v>
      </c>
      <c r="B43" s="65" t="s">
        <v>431</v>
      </c>
      <c r="C43" s="66">
        <v>43135</v>
      </c>
      <c r="D43" s="65">
        <v>1</v>
      </c>
      <c r="E43" s="65"/>
      <c r="F43" s="67">
        <v>6800</v>
      </c>
      <c r="G43" s="68">
        <f t="shared" si="0"/>
        <v>6800</v>
      </c>
      <c r="H43" s="215" t="s">
        <v>432</v>
      </c>
    </row>
    <row r="44" s="52" customFormat="1" spans="1:8">
      <c r="A44" s="65" t="s">
        <v>49</v>
      </c>
      <c r="B44" s="65" t="s">
        <v>433</v>
      </c>
      <c r="C44" s="66">
        <v>43134</v>
      </c>
      <c r="D44" s="65">
        <v>2</v>
      </c>
      <c r="E44" s="65"/>
      <c r="F44" s="67">
        <v>12000</v>
      </c>
      <c r="G44" s="68">
        <f t="shared" si="0"/>
        <v>12000</v>
      </c>
      <c r="H44" s="215" t="s">
        <v>434</v>
      </c>
    </row>
    <row r="45" s="52" customFormat="1" spans="1:8">
      <c r="A45" s="65" t="s">
        <v>37</v>
      </c>
      <c r="B45" s="65" t="s">
        <v>435</v>
      </c>
      <c r="C45" s="66">
        <v>43135</v>
      </c>
      <c r="D45" s="65">
        <v>1</v>
      </c>
      <c r="E45" s="65"/>
      <c r="F45" s="67">
        <v>6800</v>
      </c>
      <c r="G45" s="68">
        <f t="shared" si="0"/>
        <v>6800</v>
      </c>
      <c r="H45" s="215" t="s">
        <v>436</v>
      </c>
    </row>
    <row r="46" s="52" customFormat="1" spans="1:8">
      <c r="A46" s="65" t="s">
        <v>37</v>
      </c>
      <c r="B46" s="65" t="s">
        <v>437</v>
      </c>
      <c r="C46" s="66">
        <v>43133</v>
      </c>
      <c r="D46" s="65">
        <v>3</v>
      </c>
      <c r="E46" s="65"/>
      <c r="F46" s="67">
        <v>20400</v>
      </c>
      <c r="G46" s="68">
        <f t="shared" si="0"/>
        <v>20400</v>
      </c>
      <c r="H46" s="215" t="s">
        <v>438</v>
      </c>
    </row>
    <row r="47" s="52" customFormat="1" spans="1:8">
      <c r="A47" s="65" t="s">
        <v>238</v>
      </c>
      <c r="B47" s="65" t="s">
        <v>439</v>
      </c>
      <c r="C47" s="66">
        <v>43134</v>
      </c>
      <c r="D47" s="65">
        <v>2</v>
      </c>
      <c r="E47" s="65"/>
      <c r="F47" s="67">
        <v>28000</v>
      </c>
      <c r="G47" s="68">
        <f t="shared" si="0"/>
        <v>28000</v>
      </c>
      <c r="H47" s="215" t="s">
        <v>440</v>
      </c>
    </row>
    <row r="48" s="52" customFormat="1" spans="1:8">
      <c r="A48" s="65" t="s">
        <v>60</v>
      </c>
      <c r="B48" s="65" t="s">
        <v>441</v>
      </c>
      <c r="C48" s="66">
        <v>43135</v>
      </c>
      <c r="D48" s="65">
        <v>1</v>
      </c>
      <c r="E48" s="65"/>
      <c r="F48" s="67">
        <v>11200</v>
      </c>
      <c r="G48" s="68">
        <f t="shared" si="0"/>
        <v>11200</v>
      </c>
      <c r="H48" s="215" t="s">
        <v>442</v>
      </c>
    </row>
    <row r="49" s="52" customFormat="1" spans="1:8">
      <c r="A49" s="65" t="s">
        <v>33</v>
      </c>
      <c r="B49" s="65" t="s">
        <v>423</v>
      </c>
      <c r="C49" s="66">
        <v>43135</v>
      </c>
      <c r="D49" s="65">
        <v>1</v>
      </c>
      <c r="E49" s="65"/>
      <c r="F49" s="67">
        <v>6300</v>
      </c>
      <c r="G49" s="68">
        <f t="shared" si="0"/>
        <v>6300</v>
      </c>
      <c r="H49" s="215" t="s">
        <v>443</v>
      </c>
    </row>
    <row r="50" s="52" customFormat="1" spans="1:8">
      <c r="A50" s="65" t="s">
        <v>238</v>
      </c>
      <c r="B50" s="65" t="s">
        <v>444</v>
      </c>
      <c r="C50" s="66">
        <v>43134</v>
      </c>
      <c r="D50" s="65">
        <v>2</v>
      </c>
      <c r="E50" s="65"/>
      <c r="F50" s="67">
        <v>28000</v>
      </c>
      <c r="G50" s="68">
        <f t="shared" si="0"/>
        <v>28000</v>
      </c>
      <c r="H50" s="215" t="s">
        <v>445</v>
      </c>
    </row>
    <row r="51" s="52" customFormat="1" spans="1:8">
      <c r="A51" s="65" t="s">
        <v>238</v>
      </c>
      <c r="B51" s="65" t="s">
        <v>446</v>
      </c>
      <c r="C51" s="66">
        <v>43135</v>
      </c>
      <c r="D51" s="65">
        <v>1</v>
      </c>
      <c r="E51" s="65"/>
      <c r="F51" s="67">
        <v>14000</v>
      </c>
      <c r="G51" s="68">
        <f t="shared" si="0"/>
        <v>14000</v>
      </c>
      <c r="H51" s="215" t="s">
        <v>447</v>
      </c>
    </row>
    <row r="52" s="52" customFormat="1" spans="1:8">
      <c r="A52" s="65" t="s">
        <v>238</v>
      </c>
      <c r="B52" s="65" t="s">
        <v>448</v>
      </c>
      <c r="C52" s="66">
        <v>43134</v>
      </c>
      <c r="D52" s="65">
        <v>3</v>
      </c>
      <c r="E52" s="65"/>
      <c r="F52" s="67">
        <v>42000</v>
      </c>
      <c r="G52" s="68">
        <f t="shared" si="0"/>
        <v>42000</v>
      </c>
      <c r="H52" s="215" t="s">
        <v>449</v>
      </c>
    </row>
    <row r="53" s="52" customFormat="1" spans="1:8">
      <c r="A53" s="65" t="s">
        <v>37</v>
      </c>
      <c r="B53" s="65" t="s">
        <v>450</v>
      </c>
      <c r="C53" s="66">
        <v>43135</v>
      </c>
      <c r="D53" s="65">
        <v>2</v>
      </c>
      <c r="E53" s="65"/>
      <c r="F53" s="67">
        <v>13000</v>
      </c>
      <c r="G53" s="68">
        <f t="shared" si="0"/>
        <v>13000</v>
      </c>
      <c r="H53" s="215" t="s">
        <v>451</v>
      </c>
    </row>
    <row r="54" s="52" customFormat="1" spans="1:8">
      <c r="A54" s="65" t="s">
        <v>238</v>
      </c>
      <c r="B54" s="65" t="s">
        <v>452</v>
      </c>
      <c r="C54" s="66">
        <v>43135</v>
      </c>
      <c r="D54" s="65">
        <v>2</v>
      </c>
      <c r="E54" s="65"/>
      <c r="F54" s="67">
        <v>26000</v>
      </c>
      <c r="G54" s="68">
        <f t="shared" si="0"/>
        <v>26000</v>
      </c>
      <c r="H54" s="215" t="s">
        <v>453</v>
      </c>
    </row>
    <row r="55" s="52" customFormat="1" spans="1:8">
      <c r="A55" s="65" t="s">
        <v>37</v>
      </c>
      <c r="B55" s="65" t="s">
        <v>454</v>
      </c>
      <c r="C55" s="66">
        <v>43135</v>
      </c>
      <c r="D55" s="65">
        <v>2</v>
      </c>
      <c r="E55" s="65">
        <v>2</v>
      </c>
      <c r="F55" s="67">
        <v>26000</v>
      </c>
      <c r="G55" s="68">
        <f t="shared" si="0"/>
        <v>26000</v>
      </c>
      <c r="H55" s="215" t="s">
        <v>455</v>
      </c>
    </row>
    <row r="56" s="52" customFormat="1" spans="1:8">
      <c r="A56" s="65" t="s">
        <v>40</v>
      </c>
      <c r="B56" s="65" t="s">
        <v>431</v>
      </c>
      <c r="C56" s="66">
        <v>43136</v>
      </c>
      <c r="D56" s="65">
        <v>1</v>
      </c>
      <c r="E56" s="65"/>
      <c r="F56" s="67">
        <v>10000</v>
      </c>
      <c r="G56" s="68">
        <f t="shared" si="0"/>
        <v>10000</v>
      </c>
      <c r="H56" s="215" t="s">
        <v>456</v>
      </c>
    </row>
    <row r="57" s="52" customFormat="1" spans="1:8">
      <c r="A57" s="65" t="s">
        <v>238</v>
      </c>
      <c r="B57" s="65" t="s">
        <v>241</v>
      </c>
      <c r="C57" s="66">
        <v>43136</v>
      </c>
      <c r="D57" s="65">
        <v>1</v>
      </c>
      <c r="E57" s="65"/>
      <c r="F57" s="67">
        <v>14000</v>
      </c>
      <c r="G57" s="68">
        <f t="shared" si="0"/>
        <v>14000</v>
      </c>
      <c r="H57" s="215" t="s">
        <v>457</v>
      </c>
    </row>
    <row r="58" s="52" customFormat="1" spans="1:8">
      <c r="A58" s="65" t="s">
        <v>33</v>
      </c>
      <c r="B58" s="65" t="s">
        <v>458</v>
      </c>
      <c r="C58" s="66">
        <v>43136</v>
      </c>
      <c r="D58" s="65">
        <v>1</v>
      </c>
      <c r="E58" s="65"/>
      <c r="F58" s="67">
        <v>6000</v>
      </c>
      <c r="G58" s="68">
        <f t="shared" si="0"/>
        <v>6000</v>
      </c>
      <c r="H58" s="215" t="s">
        <v>459</v>
      </c>
    </row>
    <row r="59" s="52" customFormat="1" spans="1:8">
      <c r="A59" s="65"/>
      <c r="B59" s="65"/>
      <c r="C59" s="66"/>
      <c r="D59" s="65"/>
      <c r="E59" s="65"/>
      <c r="F59" s="67"/>
      <c r="G59" s="68"/>
      <c r="H59" s="70"/>
    </row>
    <row r="60" s="52" customFormat="1" spans="1:8">
      <c r="A60" s="65"/>
      <c r="B60" s="65"/>
      <c r="C60" s="66"/>
      <c r="D60" s="65"/>
      <c r="E60" s="65"/>
      <c r="F60" s="67"/>
      <c r="G60" s="68"/>
      <c r="H60" s="70"/>
    </row>
    <row r="61" s="52" customFormat="1" ht="15" spans="1:9">
      <c r="A61" s="65"/>
      <c r="B61" s="71" t="s">
        <v>87</v>
      </c>
      <c r="C61" s="72"/>
      <c r="D61" s="71"/>
      <c r="E61" s="71"/>
      <c r="F61" s="73"/>
      <c r="G61" s="74">
        <f>SUM(G9:G60)</f>
        <v>968800</v>
      </c>
      <c r="H61" s="70"/>
      <c r="I61" s="48" t="s">
        <v>460</v>
      </c>
    </row>
    <row r="62" s="52" customFormat="1" ht="13.5" spans="7:7">
      <c r="G62" s="53"/>
    </row>
    <row r="63" s="52" customFormat="1" spans="7:7">
      <c r="G63" s="53"/>
    </row>
    <row r="64" s="52" customFormat="1" spans="7:7">
      <c r="G64" s="53"/>
    </row>
    <row r="65" s="52" customFormat="1" spans="7:7">
      <c r="G65" s="53"/>
    </row>
    <row r="66" s="52" customFormat="1" spans="7:7">
      <c r="G66" s="53"/>
    </row>
    <row r="67" s="52" customFormat="1" spans="7:7">
      <c r="G67" s="53"/>
    </row>
    <row r="68" s="52" customFormat="1" spans="7:7">
      <c r="G68" s="53"/>
    </row>
    <row r="69" s="52" customFormat="1" spans="7:7">
      <c r="G69" s="53"/>
    </row>
    <row r="70" s="52" customFormat="1" spans="7:7">
      <c r="G70" s="53"/>
    </row>
    <row r="71" s="52" customFormat="1" spans="7:7">
      <c r="G71" s="53"/>
    </row>
    <row r="72" s="52" customFormat="1" spans="7:7">
      <c r="G72" s="53"/>
    </row>
    <row r="73" s="52" customFormat="1" spans="7:7">
      <c r="G73" s="53"/>
    </row>
    <row r="74" s="52" customFormat="1" spans="7:7">
      <c r="G74" s="53"/>
    </row>
    <row r="75" s="52" customFormat="1" spans="7:7">
      <c r="G75" s="53"/>
    </row>
    <row r="76" s="52" customFormat="1" spans="7:7">
      <c r="G76" s="53"/>
    </row>
    <row r="77" s="52" customFormat="1" spans="7:7">
      <c r="G77" s="53"/>
    </row>
    <row r="78" s="52" customFormat="1" spans="7:7">
      <c r="G78" s="53"/>
    </row>
    <row r="79" s="52" customFormat="1" spans="7:7">
      <c r="G79" s="53"/>
    </row>
    <row r="80" s="52" customFormat="1" spans="7:7">
      <c r="G80" s="53"/>
    </row>
    <row r="81" s="52" customFormat="1" spans="7:7">
      <c r="G81" s="53"/>
    </row>
    <row r="82" s="52" customFormat="1" spans="7:7">
      <c r="G82" s="53"/>
    </row>
    <row r="83" s="52" customFormat="1" spans="7:7">
      <c r="G83" s="53"/>
    </row>
    <row r="84" s="52" customFormat="1" spans="7:7">
      <c r="G84" s="53"/>
    </row>
    <row r="85" s="52" customFormat="1" spans="7:7">
      <c r="G85" s="53"/>
    </row>
    <row r="86" s="52" customFormat="1" spans="7:7">
      <c r="G86" s="53"/>
    </row>
    <row r="87" s="52" customFormat="1" spans="7:7">
      <c r="G87" s="53"/>
    </row>
    <row r="88" s="52" customFormat="1" spans="7:7">
      <c r="G88" s="53"/>
    </row>
    <row r="89" s="52" customFormat="1" spans="7:7">
      <c r="G89" s="53"/>
    </row>
    <row r="90" s="52" customFormat="1" spans="7:7">
      <c r="G90" s="53"/>
    </row>
    <row r="91" s="52" customFormat="1" spans="7:7">
      <c r="G91" s="53"/>
    </row>
    <row r="92" s="52" customFormat="1" spans="7:7">
      <c r="G92" s="53"/>
    </row>
    <row r="93" s="52" customFormat="1" spans="7:7">
      <c r="G93" s="53"/>
    </row>
    <row r="94" s="52" customFormat="1" spans="7:7">
      <c r="G94" s="53"/>
    </row>
    <row r="95" s="52" customFormat="1" spans="7:7">
      <c r="G95" s="53"/>
    </row>
    <row r="96" s="52" customFormat="1" spans="7:7">
      <c r="G96" s="53"/>
    </row>
    <row r="97" s="52" customFormat="1" spans="7:7">
      <c r="G97" s="53"/>
    </row>
    <row r="98" s="52" customFormat="1" spans="7:7">
      <c r="G98" s="53"/>
    </row>
    <row r="99" s="52" customFormat="1" spans="7:7">
      <c r="G99" s="53"/>
    </row>
    <row r="100" s="52" customFormat="1" spans="7:7">
      <c r="G100" s="53"/>
    </row>
    <row r="101" s="52" customFormat="1" spans="7:7">
      <c r="G101" s="53"/>
    </row>
    <row r="102" s="52" customFormat="1" spans="7:7">
      <c r="G102" s="53"/>
    </row>
    <row r="103" s="52" customFormat="1" spans="7:7">
      <c r="G103" s="53"/>
    </row>
    <row r="104" s="52" customFormat="1" spans="7:7">
      <c r="G104" s="53"/>
    </row>
    <row r="105" s="52" customFormat="1" spans="7:7">
      <c r="G105" s="53"/>
    </row>
    <row r="106" s="52" customFormat="1" spans="7:7">
      <c r="G106" s="53"/>
    </row>
    <row r="107" s="52" customFormat="1" spans="7:7">
      <c r="G107" s="53"/>
    </row>
    <row r="108" s="52" customFormat="1" spans="7:7">
      <c r="G108" s="53"/>
    </row>
    <row r="109" s="52" customFormat="1" spans="7:7">
      <c r="G109" s="53"/>
    </row>
    <row r="110" s="52" customFormat="1" spans="7:7">
      <c r="G110" s="53"/>
    </row>
    <row r="111" s="52" customFormat="1" spans="7:7">
      <c r="G111" s="53"/>
    </row>
    <row r="112" s="52" customFormat="1" spans="7:7">
      <c r="G112" s="53"/>
    </row>
    <row r="113" s="52" customFormat="1" spans="7:7">
      <c r="G113" s="53"/>
    </row>
    <row r="114" s="52" customFormat="1" spans="7:7">
      <c r="G114" s="53"/>
    </row>
    <row r="115" s="52" customFormat="1" spans="7:7">
      <c r="G115" s="53"/>
    </row>
    <row r="116" s="52" customFormat="1" spans="7:7">
      <c r="G116" s="53"/>
    </row>
    <row r="117" s="52" customFormat="1" spans="7:7">
      <c r="G117" s="53"/>
    </row>
    <row r="118" s="52" customFormat="1" spans="7:7">
      <c r="G118" s="53"/>
    </row>
    <row r="119" s="52" customFormat="1" spans="7:7">
      <c r="G119" s="53"/>
    </row>
    <row r="120" s="52" customFormat="1" spans="7:7">
      <c r="G120" s="53"/>
    </row>
    <row r="121" s="52" customFormat="1" spans="7:7">
      <c r="G121" s="53"/>
    </row>
    <row r="122" s="52" customFormat="1" spans="7:7">
      <c r="G122" s="53"/>
    </row>
    <row r="123" s="52" customFormat="1" spans="7:7">
      <c r="G123" s="53"/>
    </row>
    <row r="124" s="52" customFormat="1" spans="7:7">
      <c r="G124" s="53"/>
    </row>
    <row r="125" s="52" customFormat="1" spans="7:7">
      <c r="G125" s="53"/>
    </row>
    <row r="126" s="52" customFormat="1" spans="7:7">
      <c r="G126" s="53"/>
    </row>
    <row r="127" s="52" customFormat="1" spans="7:7">
      <c r="G127" s="53"/>
    </row>
    <row r="128" s="52" customFormat="1" spans="7:7">
      <c r="G128" s="53"/>
    </row>
    <row r="129" s="52" customFormat="1" spans="7:7">
      <c r="G129" s="53"/>
    </row>
    <row r="130" s="52" customFormat="1" spans="7:7">
      <c r="G130" s="53"/>
    </row>
    <row r="131" s="52" customFormat="1" spans="7:7">
      <c r="G131" s="53"/>
    </row>
    <row r="132" s="52" customFormat="1" spans="7:7">
      <c r="G132" s="53"/>
    </row>
    <row r="133" s="52" customFormat="1" spans="7:7">
      <c r="G133" s="53"/>
    </row>
    <row r="134" s="52" customFormat="1" spans="7:7">
      <c r="G134" s="53"/>
    </row>
    <row r="135" s="52" customFormat="1" spans="7:7">
      <c r="G135" s="53"/>
    </row>
    <row r="136" s="52" customFormat="1" spans="7:7">
      <c r="G136" s="53"/>
    </row>
    <row r="137" s="52" customFormat="1" spans="7:7">
      <c r="G137" s="53"/>
    </row>
    <row r="138" s="52" customFormat="1" spans="7:7">
      <c r="G138" s="53"/>
    </row>
    <row r="139" s="52" customFormat="1" spans="7:7">
      <c r="G139" s="53"/>
    </row>
    <row r="140" s="52" customFormat="1" spans="7:7">
      <c r="G140" s="53"/>
    </row>
    <row r="141" s="52" customFormat="1" spans="7:7">
      <c r="G141" s="53"/>
    </row>
    <row r="142" s="52" customFormat="1" spans="7:7">
      <c r="G142" s="53"/>
    </row>
    <row r="143" s="52" customFormat="1" spans="7:7">
      <c r="G143" s="53"/>
    </row>
    <row r="144" s="52" customFormat="1" spans="7:7">
      <c r="G144" s="53"/>
    </row>
    <row r="145" s="52" customFormat="1" spans="7:7">
      <c r="G145" s="53"/>
    </row>
    <row r="146" s="52" customFormat="1" spans="7:7">
      <c r="G146" s="53"/>
    </row>
    <row r="147" s="52" customFormat="1" spans="7:7">
      <c r="G147" s="53"/>
    </row>
    <row r="148" s="52" customFormat="1" spans="7:7">
      <c r="G148" s="53"/>
    </row>
    <row r="149" s="52" customFormat="1" spans="7:7">
      <c r="G149" s="53"/>
    </row>
    <row r="150" s="52" customFormat="1" spans="7:7">
      <c r="G150" s="53"/>
    </row>
    <row r="151" s="52" customFormat="1" spans="7:7">
      <c r="G151" s="53"/>
    </row>
    <row r="152" s="52" customFormat="1" spans="7:7">
      <c r="G152" s="53"/>
    </row>
    <row r="153" s="52" customFormat="1" spans="7:7">
      <c r="G153" s="53"/>
    </row>
    <row r="154" s="52" customFormat="1" spans="7:7">
      <c r="G154" s="53"/>
    </row>
    <row r="155" s="52" customFormat="1" spans="7:7">
      <c r="G155" s="53"/>
    </row>
    <row r="156" s="52" customFormat="1" spans="7:7">
      <c r="G156" s="53"/>
    </row>
    <row r="157" s="52" customFormat="1" spans="7:7">
      <c r="G157" s="53"/>
    </row>
    <row r="158" s="52" customFormat="1" spans="7:7">
      <c r="G158" s="53"/>
    </row>
    <row r="159" s="52" customFormat="1" spans="7:7">
      <c r="G159" s="53"/>
    </row>
    <row r="160" s="52" customFormat="1" spans="7:7">
      <c r="G160" s="53"/>
    </row>
    <row r="161" s="52" customFormat="1" spans="7:7">
      <c r="G161" s="53"/>
    </row>
    <row r="162" s="52" customFormat="1" spans="7:7">
      <c r="G162" s="53"/>
    </row>
    <row r="163" s="52" customFormat="1" spans="7:7">
      <c r="G163" s="53"/>
    </row>
    <row r="164" s="52" customFormat="1" spans="7:7">
      <c r="G164" s="53"/>
    </row>
    <row r="165" s="52" customFormat="1" spans="7:7">
      <c r="G165" s="53"/>
    </row>
    <row r="166" s="52" customFormat="1" spans="7:7">
      <c r="G166" s="53"/>
    </row>
    <row r="167" s="52" customFormat="1" spans="7:7">
      <c r="G167" s="53"/>
    </row>
    <row r="168" s="52" customFormat="1" spans="7:7">
      <c r="G168" s="53"/>
    </row>
    <row r="169" s="52" customFormat="1" spans="7:7">
      <c r="G169" s="53"/>
    </row>
    <row r="170" s="52" customFormat="1" spans="7:7">
      <c r="G170" s="53"/>
    </row>
    <row r="171" s="52" customFormat="1" spans="7:7">
      <c r="G171" s="53"/>
    </row>
    <row r="172" s="52" customFormat="1" spans="7:7">
      <c r="G172" s="53"/>
    </row>
    <row r="173" s="52" customFormat="1" spans="7:7">
      <c r="G173" s="53"/>
    </row>
    <row r="174" s="52" customFormat="1" spans="7:7">
      <c r="G174" s="53"/>
    </row>
    <row r="175" s="52" customFormat="1" spans="7:7">
      <c r="G175" s="53"/>
    </row>
    <row r="176" s="52" customFormat="1" spans="7:7">
      <c r="G176" s="53"/>
    </row>
    <row r="177" s="52" customFormat="1" spans="7:7">
      <c r="G177" s="53"/>
    </row>
    <row r="178" s="52" customFormat="1" spans="7:7">
      <c r="G178" s="53"/>
    </row>
    <row r="179" s="52" customFormat="1" spans="7:7">
      <c r="G179" s="53"/>
    </row>
    <row r="180" s="52" customFormat="1" spans="7:7">
      <c r="G180" s="53"/>
    </row>
    <row r="181" s="52" customFormat="1" spans="7:7">
      <c r="G181" s="53"/>
    </row>
    <row r="182" s="52" customFormat="1" spans="7:7">
      <c r="G182" s="53"/>
    </row>
    <row r="183" s="52" customFormat="1" spans="7:7">
      <c r="G183" s="53"/>
    </row>
    <row r="184" s="52" customFormat="1" spans="7:7">
      <c r="G184" s="53"/>
    </row>
    <row r="185" s="52" customFormat="1" spans="7:7">
      <c r="G185" s="53"/>
    </row>
    <row r="186" s="52" customFormat="1" spans="7:7">
      <c r="G186" s="53"/>
    </row>
    <row r="187" s="52" customFormat="1" spans="7:7">
      <c r="G187" s="53"/>
    </row>
    <row r="188" s="52" customFormat="1" spans="7:7">
      <c r="G188" s="53"/>
    </row>
    <row r="189" s="52" customFormat="1" spans="7:7">
      <c r="G189" s="53"/>
    </row>
    <row r="190" s="52" customFormat="1" spans="7:7">
      <c r="G190" s="53"/>
    </row>
    <row r="191" s="52" customFormat="1" spans="7:7">
      <c r="G191" s="53"/>
    </row>
    <row r="192" s="52" customFormat="1" spans="7:7">
      <c r="G192" s="53"/>
    </row>
    <row r="193" s="52" customFormat="1" spans="7:7">
      <c r="G193" s="53"/>
    </row>
    <row r="194" s="52" customFormat="1" spans="7:7">
      <c r="G194" s="53"/>
    </row>
    <row r="195" s="52" customFormat="1" spans="7:7">
      <c r="G195" s="53"/>
    </row>
    <row r="196" s="52" customFormat="1" spans="7:7">
      <c r="G196" s="53"/>
    </row>
    <row r="197" s="52" customFormat="1" spans="7:7">
      <c r="G197" s="53"/>
    </row>
    <row r="198" s="52" customFormat="1" spans="7:7">
      <c r="G198" s="53"/>
    </row>
    <row r="199" s="52" customFormat="1" spans="7:7">
      <c r="G199" s="53"/>
    </row>
    <row r="200" s="52" customFormat="1" spans="7:7">
      <c r="G200" s="53"/>
    </row>
    <row r="201" s="52" customFormat="1" spans="7:7">
      <c r="G201" s="53"/>
    </row>
    <row r="202" s="52" customFormat="1" spans="7:7">
      <c r="G202" s="53"/>
    </row>
    <row r="203" s="52" customFormat="1" spans="7:7">
      <c r="G203" s="53"/>
    </row>
    <row r="204" s="52" customFormat="1" spans="7:7">
      <c r="G204" s="53"/>
    </row>
    <row r="205" s="52" customFormat="1" spans="7:7">
      <c r="G205" s="53"/>
    </row>
    <row r="206" s="52" customFormat="1" spans="7:7">
      <c r="G206" s="53"/>
    </row>
    <row r="207" s="52" customFormat="1" spans="7:7">
      <c r="G207" s="53"/>
    </row>
    <row r="208" s="52" customFormat="1" spans="7:7">
      <c r="G208" s="53"/>
    </row>
    <row r="209" s="52" customFormat="1" spans="7:7">
      <c r="G209" s="53"/>
    </row>
    <row r="210" s="52" customFormat="1" spans="7:7">
      <c r="G210" s="53"/>
    </row>
    <row r="211" s="52" customFormat="1" spans="7:7">
      <c r="G211" s="53"/>
    </row>
    <row r="212" s="52" customFormat="1" spans="7:7">
      <c r="G212" s="53"/>
    </row>
    <row r="213" s="52" customFormat="1" spans="7:7">
      <c r="G213" s="53"/>
    </row>
    <row r="214" s="52" customFormat="1" spans="7:7">
      <c r="G214" s="53"/>
    </row>
    <row r="215" s="52" customFormat="1" spans="7:7">
      <c r="G215" s="53"/>
    </row>
    <row r="216" s="52" customFormat="1" spans="7:7">
      <c r="G216" s="53"/>
    </row>
    <row r="217" s="52" customFormat="1" spans="7:7">
      <c r="G217" s="53"/>
    </row>
    <row r="218" s="52" customFormat="1" spans="7:7">
      <c r="G218" s="53"/>
    </row>
    <row r="219" s="52" customFormat="1" spans="7:7">
      <c r="G219" s="53"/>
    </row>
    <row r="220" s="52" customFormat="1" spans="7:7">
      <c r="G220" s="53"/>
    </row>
    <row r="221" s="52" customFormat="1" spans="7:7">
      <c r="G221" s="53"/>
    </row>
    <row r="222" s="52" customFormat="1" spans="7:7">
      <c r="G222" s="53"/>
    </row>
    <row r="223" s="52" customFormat="1" spans="7:7">
      <c r="G223" s="53"/>
    </row>
    <row r="224" s="52" customFormat="1" spans="7:7">
      <c r="G224" s="53"/>
    </row>
    <row r="225" s="52" customFormat="1" spans="7:7">
      <c r="G225" s="53"/>
    </row>
    <row r="226" s="52" customFormat="1" spans="7:7">
      <c r="G226" s="53"/>
    </row>
    <row r="227" s="52" customFormat="1" spans="7:7">
      <c r="G227" s="53"/>
    </row>
    <row r="228" s="52" customFormat="1" spans="7:7">
      <c r="G228" s="53"/>
    </row>
    <row r="229" s="52" customFormat="1" spans="7:7">
      <c r="G229" s="53"/>
    </row>
    <row r="230" s="52" customFormat="1" spans="7:7">
      <c r="G230" s="53"/>
    </row>
    <row r="231" s="52" customFormat="1" spans="7:7">
      <c r="G231" s="53"/>
    </row>
    <row r="232" s="52" customFormat="1" spans="7:7">
      <c r="G232" s="53"/>
    </row>
    <row r="233" s="52" customFormat="1" spans="7:7">
      <c r="G233" s="53"/>
    </row>
    <row r="234" s="52" customFormat="1" spans="7:7">
      <c r="G234" s="53"/>
    </row>
    <row r="235" s="52" customFormat="1" spans="7:7">
      <c r="G235" s="53"/>
    </row>
    <row r="236" s="52" customFormat="1" spans="7:7">
      <c r="G236" s="53"/>
    </row>
    <row r="237" s="52" customFormat="1" spans="7:7">
      <c r="G237" s="53"/>
    </row>
    <row r="238" s="52" customFormat="1" spans="7:7">
      <c r="G238" s="53"/>
    </row>
    <row r="239" s="52" customFormat="1" spans="7:7">
      <c r="G239" s="53"/>
    </row>
    <row r="240" s="52" customFormat="1" spans="7:7">
      <c r="G240" s="53"/>
    </row>
    <row r="241" s="52" customFormat="1" spans="7:7">
      <c r="G241" s="53"/>
    </row>
    <row r="242" s="52" customFormat="1" spans="7:7">
      <c r="G242" s="53"/>
    </row>
    <row r="243" s="52" customFormat="1" spans="7:7">
      <c r="G243" s="53"/>
    </row>
    <row r="244" s="52" customFormat="1" spans="7:7">
      <c r="G244" s="53"/>
    </row>
    <row r="245" s="52" customFormat="1" spans="7:7">
      <c r="G245" s="53"/>
    </row>
    <row r="246" s="52" customFormat="1" spans="7:7">
      <c r="G246" s="53"/>
    </row>
    <row r="247" s="52" customFormat="1" spans="7:7">
      <c r="G247" s="53"/>
    </row>
    <row r="248" s="52" customFormat="1" spans="7:7">
      <c r="G248" s="53"/>
    </row>
    <row r="249" s="52" customFormat="1" spans="7:7">
      <c r="G249" s="53"/>
    </row>
    <row r="250" s="52" customFormat="1" spans="7:7">
      <c r="G250" s="53"/>
    </row>
    <row r="251" s="52" customFormat="1" spans="7:7">
      <c r="G251" s="53"/>
    </row>
    <row r="252" s="52" customFormat="1" spans="7:7">
      <c r="G252" s="53"/>
    </row>
    <row r="253" s="52" customFormat="1" spans="7:7">
      <c r="G253" s="53"/>
    </row>
    <row r="254" s="52" customFormat="1" spans="7:7">
      <c r="G254" s="53"/>
    </row>
    <row r="255" s="52" customFormat="1" spans="7:7">
      <c r="G255" s="53"/>
    </row>
    <row r="256" s="52" customFormat="1" spans="7:7">
      <c r="G256" s="53"/>
    </row>
    <row r="257" s="52" customFormat="1" spans="7:7">
      <c r="G257" s="53"/>
    </row>
    <row r="258" s="52" customFormat="1" spans="7:7">
      <c r="G258" s="53"/>
    </row>
    <row r="259" s="52" customFormat="1" spans="7:7">
      <c r="G259" s="53"/>
    </row>
    <row r="260" s="52" customFormat="1" spans="7:7">
      <c r="G260" s="53"/>
    </row>
    <row r="261" s="52" customFormat="1" spans="7:7">
      <c r="G261" s="53"/>
    </row>
    <row r="262" s="52" customFormat="1" spans="7:7">
      <c r="G262" s="53"/>
    </row>
    <row r="263" s="52" customFormat="1" spans="7:7">
      <c r="G263" s="53"/>
    </row>
    <row r="264" s="52" customFormat="1" spans="7:7">
      <c r="G264" s="53"/>
    </row>
    <row r="265" s="52" customFormat="1" spans="7:7">
      <c r="G265" s="53"/>
    </row>
    <row r="266" s="52" customFormat="1" spans="7:7">
      <c r="G266" s="53"/>
    </row>
    <row r="267" s="52" customFormat="1" spans="7:7">
      <c r="G267" s="53"/>
    </row>
    <row r="268" s="52" customFormat="1" spans="7:7">
      <c r="G268" s="53"/>
    </row>
    <row r="269" s="52" customFormat="1" spans="7:7">
      <c r="G269" s="53"/>
    </row>
    <row r="270" s="52" customFormat="1" spans="7:7">
      <c r="G270" s="53"/>
    </row>
    <row r="271" s="52" customFormat="1" spans="7:7">
      <c r="G271" s="53"/>
    </row>
    <row r="272" s="52" customFormat="1" spans="7:7">
      <c r="G272" s="53"/>
    </row>
    <row r="273" s="52" customFormat="1" spans="7:7">
      <c r="G273" s="53"/>
    </row>
    <row r="274" s="52" customFormat="1" spans="7:7">
      <c r="G274" s="53"/>
    </row>
  </sheetData>
  <protectedRanges>
    <protectedRange sqref="C4:F5" name="Range4" securityDescriptor=""/>
    <protectedRange sqref="A9:H61" name="Range2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Balance Update 24.07.17</vt:lpstr>
      <vt:lpstr>July</vt:lpstr>
      <vt:lpstr>Aug</vt:lpstr>
      <vt:lpstr>Sep</vt:lpstr>
      <vt:lpstr>Oct</vt:lpstr>
      <vt:lpstr>09 Oct - 31 Oct 2017</vt:lpstr>
      <vt:lpstr>13 Dec 17  - 05 Jan 18</vt:lpstr>
      <vt:lpstr>06 Jan - 23 Jan 18</vt:lpstr>
      <vt:lpstr>21 Jan - 05 Feb 18</vt:lpstr>
      <vt:lpstr>春节包房</vt:lpstr>
      <vt:lpstr>06 - 21 Feb 18 </vt:lpstr>
      <vt:lpstr>21 Feb - 07 Mar 18</vt:lpstr>
      <vt:lpstr>3.22</vt:lpstr>
      <vt:lpstr>4</vt:lpstr>
      <vt:lpstr>5.8</vt:lpstr>
      <vt:lpstr>5.31</vt:lpstr>
      <vt:lpstr>6.14</vt:lpstr>
      <vt:lpstr>7.4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AjitK</dc:creator>
  <cp:lastModifiedBy>财务崔</cp:lastModifiedBy>
  <dcterms:created xsi:type="dcterms:W3CDTF">2010-04-06T12:44:00Z</dcterms:created>
  <cp:lastPrinted>2017-07-25T06:06:00Z</cp:lastPrinted>
  <dcterms:modified xsi:type="dcterms:W3CDTF">2018-08-23T03:23:58Z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