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订单导出表!$A$19:$W$113</definedName>
  </definedNames>
  <calcPr calcId="144525"/>
</workbook>
</file>

<file path=xl/sharedStrings.xml><?xml version="1.0" encoding="utf-8"?>
<sst xmlns="http://schemas.openxmlformats.org/spreadsheetml/2006/main" count="596">
  <si>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</si>
  <si>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</si>
  <si>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</si>
  <si>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</si>
  <si>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</si>
  <si>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</si>
  <si>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</si>
  <si>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</si>
  <si>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2018-10-16</t>
  </si>
  <si>
    <t>结算说明</t>
  </si>
  <si>
    <t>账单编号</t>
  </si>
  <si>
    <t>Y16163-201810-0003</t>
  </si>
  <si>
    <t/>
  </si>
  <si>
    <t>账单最晚还款日期</t>
  </si>
  <si>
    <t>2018-10-29</t>
  </si>
  <si>
    <t>对公付款方式
开户名：北京纯粹旅行有限公司
开户行：招商银行股份有限公司北京北苑路支行
银行账号：110910312210201001189</t>
  </si>
  <si>
    <t>账单金额</t>
  </si>
  <si>
    <t>CNY182417.56</t>
  </si>
  <si>
    <t>当月已回款</t>
  </si>
  <si>
    <t>0.0</t>
  </si>
  <si>
    <t>应付金额</t>
  </si>
  <si>
    <t>182417.56</t>
  </si>
  <si>
    <t>结算方式</t>
  </si>
  <si>
    <t>免费取消日</t>
  </si>
  <si>
    <t>账单类型</t>
  </si>
  <si>
    <t>双周结</t>
  </si>
  <si>
    <t>，1381313，1357925，1370833，1376984，1377211，1377240，1377721，1378459，1378468，1381090，1381291，1337445，1337920，1343725，1344500，1345335，1346019，1346979，1348326，1350330，1351492，1351820，1352348，1352405，1353257，1355996，1357774，1358975，1361475，1361747，1361829，1361972，1362335，1364886，1367047，1367348，1367391，1367621，1368240，1368650，1369165，1369513，1370847，1371204，1371458，1374242，1374559，1374946，1374993，1375907，1376252，1376905，1377100，1377158，1377296，1377594，1377817，1377820，1377833，1377871，1377875，1377895，1378208，1378260，1378476，1378498，1378514，1378588，1378673，1378716，1378722，1378762，1378843，1378996，1379211，1379438，1379569，1379650，1379811，1379971，1380048，1380168，1380298，1380555，1380672，1380673，1380677，1380720，1380845，1381047，1381100，1381163，1381247，1381379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</si>
  <si>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</si>
  <si>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</si>
  <si>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</si>
  <si>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</si>
  <si>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</si>
  <si>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</si>
  <si>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</si>
  <si>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</si>
  <si>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</si>
  <si>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</si>
  <si>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</si>
  <si>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</si>
  <si>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</si>
  <si>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</si>
  <si>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</si>
  <si>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</si>
  <si>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</si>
  <si>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</si>
  <si>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</si>
  <si>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</si>
  <si>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</si>
  <si>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系统金额</t>
  </si>
  <si>
    <t>差异</t>
  </si>
  <si>
    <t>，</t>
  </si>
  <si>
    <t>181015135847433963</t>
  </si>
  <si>
    <t>dengweilong</t>
  </si>
  <si>
    <t>泰国</t>
  </si>
  <si>
    <t>清迈市区</t>
  </si>
  <si>
    <t>Holiday Inn Chiangmai Hotel/清迈假日酒店</t>
  </si>
  <si>
    <t>2018-10-15</t>
  </si>
  <si>
    <t>2018-12-26</t>
  </si>
  <si>
    <t>2018-12-30</t>
  </si>
  <si>
    <t>1</t>
  </si>
  <si>
    <t>4</t>
  </si>
  <si>
    <t>WANG ZHUANGYAN</t>
  </si>
  <si>
    <t>已确认</t>
  </si>
  <si>
    <t>CNY</t>
  </si>
  <si>
    <t>，1381313</t>
  </si>
  <si>
    <t>180926173623083963</t>
  </si>
  <si>
    <t>13431816755</t>
  </si>
  <si>
    <t>柬埔寨</t>
  </si>
  <si>
    <t>暹粒</t>
  </si>
  <si>
    <t>Regency Angkor Hotel/吴哥丽晶酒店</t>
  </si>
  <si>
    <t>2018-09-26</t>
  </si>
  <si>
    <t>2018-10-08</t>
  </si>
  <si>
    <t>2018-10-14</t>
  </si>
  <si>
    <t>2018-10-17</t>
  </si>
  <si>
    <t>3</t>
  </si>
  <si>
    <t>BIAN FUQIN</t>
  </si>
  <si>
    <t>，1357925</t>
  </si>
  <si>
    <t>180917083202763963</t>
  </si>
  <si>
    <t>西班牙</t>
  </si>
  <si>
    <t>塞维利亚</t>
  </si>
  <si>
    <t>Hotel América Sevilla/塞维利亚美洲酒店</t>
  </si>
  <si>
    <t>2018-09-17</t>
  </si>
  <si>
    <t>2018-10-01</t>
  </si>
  <si>
    <t>2018-10-06</t>
  </si>
  <si>
    <t>2018-10-07</t>
  </si>
  <si>
    <t>LI JING</t>
  </si>
  <si>
    <t>，1370833</t>
  </si>
  <si>
    <t>181003183538363963</t>
  </si>
  <si>
    <t>阿联酋</t>
  </si>
  <si>
    <t>阿布扎比</t>
  </si>
  <si>
    <t>Novotel Abu Dhabi Al Bustan/阿布扎比阿尔布斯坦诺富特酒店</t>
  </si>
  <si>
    <t>2018-10-03</t>
  </si>
  <si>
    <t>2018-10-19</t>
  </si>
  <si>
    <t>2018-10-22</t>
  </si>
  <si>
    <t>ZHANG JUNBO</t>
  </si>
  <si>
    <t>，1376984</t>
  </si>
  <si>
    <t>181004140238333963</t>
  </si>
  <si>
    <t>美国</t>
  </si>
  <si>
    <t>拉斯维加斯</t>
  </si>
  <si>
    <t>Bellagio/贝拉吉奥度假村</t>
  </si>
  <si>
    <t>2018-10-04</t>
  </si>
  <si>
    <t>2018-10-05</t>
  </si>
  <si>
    <t>LI QIULIN</t>
  </si>
  <si>
    <t>，1377211</t>
  </si>
  <si>
    <t>181004152416513963</t>
  </si>
  <si>
    <t>旧金山市区</t>
  </si>
  <si>
    <t>Handlery Union Square Hotel/汉德利联合广场酒店</t>
  </si>
  <si>
    <t>2018-10-18</t>
  </si>
  <si>
    <t>CHENG YA</t>
  </si>
  <si>
    <t>，1377240</t>
  </si>
  <si>
    <t>181006090126193963</t>
  </si>
  <si>
    <t>德国</t>
  </si>
  <si>
    <t>慕尼黑市区</t>
  </si>
  <si>
    <t>Hotel Germania/尔曼尼亚酒店</t>
  </si>
  <si>
    <t>2018-10-10</t>
  </si>
  <si>
    <t>2018-10-12</t>
  </si>
  <si>
    <t>2</t>
  </si>
  <si>
    <t>FU YANDONG</t>
  </si>
  <si>
    <t>，1377721</t>
  </si>
  <si>
    <t>181008185830733963</t>
  </si>
  <si>
    <t>里乌德洛茨·德拉塞尔</t>
  </si>
  <si>
    <t>Salles Hotel Aeroport de Girona/基瑞纳机场萨勒酒店</t>
  </si>
  <si>
    <t>YANG YANG</t>
  </si>
  <si>
    <t>，1378459</t>
  </si>
  <si>
    <t>181008190335283963</t>
  </si>
  <si>
    <t>日本</t>
  </si>
  <si>
    <t>东京市区</t>
  </si>
  <si>
    <t>Hotel Sunlite Shinjuku/日晖新宿酒店</t>
  </si>
  <si>
    <t>2018-11-04</t>
  </si>
  <si>
    <t>2018-11-06</t>
  </si>
  <si>
    <t>ZHANG JINGJING</t>
  </si>
  <si>
    <t>，1378468</t>
  </si>
  <si>
    <t>181015085310103963</t>
  </si>
  <si>
    <t>新加坡</t>
  </si>
  <si>
    <t>YOTEL Singapore Orchard Road/新加坡乌节路新概念酒店</t>
  </si>
  <si>
    <t>TIAN MIAOMIAO</t>
  </si>
  <si>
    <t>，1381090</t>
  </si>
  <si>
    <t>181015151435203963</t>
  </si>
  <si>
    <t>札幌市区</t>
  </si>
  <si>
    <t>Mercure Hotel Sapporo/札幌美居酒店</t>
  </si>
  <si>
    <t>2018-12-11</t>
  </si>
  <si>
    <t>2018-12-13</t>
  </si>
  <si>
    <t>JIN XIAO</t>
  </si>
  <si>
    <t>，1381291</t>
  </si>
  <si>
    <t>180717212707353963</t>
  </si>
  <si>
    <t>liudan</t>
  </si>
  <si>
    <t>新西兰</t>
  </si>
  <si>
    <t>皇后镇</t>
  </si>
  <si>
    <t>The Rees Hotel &amp; Luxury Apartments/里斯酒店&amp;豪华公寓</t>
  </si>
  <si>
    <t>2018-07-17</t>
  </si>
  <si>
    <t>2018-10-02</t>
  </si>
  <si>
    <t>DING HONGTAO</t>
  </si>
  <si>
    <t>，1337445</t>
  </si>
  <si>
    <t>180718202627283963</t>
  </si>
  <si>
    <t>洛杉矶市区</t>
  </si>
  <si>
    <t>Hotel Indigo - Los Angeles Downtown/洛杉矶中心区英迪格酒店</t>
  </si>
  <si>
    <t>2018-07-18</t>
  </si>
  <si>
    <t>DONG XIAOQIN</t>
  </si>
  <si>
    <t>，1337920</t>
  </si>
  <si>
    <t>180926173157003963</t>
  </si>
  <si>
    <t>捷克</t>
  </si>
  <si>
    <t>卡罗维发利</t>
  </si>
  <si>
    <t>Vienna House Dvorak Karlovy Vary/维也纳德沃夏克卡罗维发利酒店</t>
  </si>
  <si>
    <t>SHI JIFEI</t>
  </si>
  <si>
    <t>，1343725</t>
  </si>
  <si>
    <t>180731111530445963</t>
  </si>
  <si>
    <t>杰克逊</t>
  </si>
  <si>
    <t>Virginian Lodge/弗吉尼亚洛奇饭店</t>
  </si>
  <si>
    <t>2018-07-31</t>
  </si>
  <si>
    <t>2018-10-09</t>
  </si>
  <si>
    <t>LIANG CHEN</t>
  </si>
  <si>
    <t>，1344500</t>
  </si>
  <si>
    <t>180801155621033963</t>
  </si>
  <si>
    <t>波兰</t>
  </si>
  <si>
    <t>克拉科夫</t>
  </si>
  <si>
    <t>Hotel Stary/斯塔利酒店</t>
  </si>
  <si>
    <t>2018-08-01</t>
  </si>
  <si>
    <t>LI JI</t>
  </si>
  <si>
    <t>，1345335</t>
  </si>
  <si>
    <t>180802185548313963</t>
  </si>
  <si>
    <t>奥地利</t>
  </si>
  <si>
    <t>维也纳市区</t>
  </si>
  <si>
    <t>ibis Wien Hauptbahnhof/</t>
  </si>
  <si>
    <t>2018-08-02</t>
  </si>
  <si>
    <t>YUAN WENMIN</t>
  </si>
  <si>
    <t>，1346019</t>
  </si>
  <si>
    <t>180804161942243963</t>
  </si>
  <si>
    <t>E Hotel Higashi Shinjuku/东新宿E酒店</t>
  </si>
  <si>
    <t>2018-08-04</t>
  </si>
  <si>
    <t>2018-10-20</t>
  </si>
  <si>
    <t>6</t>
  </si>
  <si>
    <t>CHEN JINGYING</t>
  </si>
  <si>
    <t>，1346979</t>
  </si>
  <si>
    <t>180823151030993963</t>
  </si>
  <si>
    <t>富士吉田市</t>
  </si>
  <si>
    <t>HOTEL MYSTAYS Fuji/富士山Mystays酒店</t>
  </si>
  <si>
    <t>2018-08-23</t>
  </si>
  <si>
    <t>YANG BIN</t>
  </si>
  <si>
    <t>，1348326</t>
  </si>
  <si>
    <t>180809181329233963</t>
  </si>
  <si>
    <t>澳大利亚</t>
  </si>
  <si>
    <t>凯恩斯</t>
  </si>
  <si>
    <t>ibis Styles Cairns/凯恩斯宜必思尚品酒店</t>
  </si>
  <si>
    <t>2018-08-09</t>
  </si>
  <si>
    <t>WU XIANGE</t>
  </si>
  <si>
    <t>，1350330</t>
  </si>
  <si>
    <t>180811113638063963</t>
  </si>
  <si>
    <t>Hotel Sunroute New Sapporo/新札幌灿路都大饭店</t>
  </si>
  <si>
    <t>2018-08-11</t>
  </si>
  <si>
    <t>2018-10-13</t>
  </si>
  <si>
    <t>NI LINMEI</t>
  </si>
  <si>
    <t>，1351492</t>
  </si>
  <si>
    <t>180811195228543963</t>
  </si>
  <si>
    <t>挪威</t>
  </si>
  <si>
    <t>奥斯陆市区</t>
  </si>
  <si>
    <t>Thon Hotel Astoria/松恩酒店</t>
  </si>
  <si>
    <t>FENG HUIJUAN</t>
  </si>
  <si>
    <t>，1351820</t>
  </si>
  <si>
    <t>180813124426733963</t>
  </si>
  <si>
    <t>清莱</t>
  </si>
  <si>
    <t>Laluna Hotel And Resort, Chiang Rai/清莱拉努纳度假酒店</t>
  </si>
  <si>
    <t>2018-08-13</t>
  </si>
  <si>
    <t>2018-10-11</t>
  </si>
  <si>
    <t>CHEN ZHUANGSI</t>
  </si>
  <si>
    <t>，1352348</t>
  </si>
  <si>
    <t>180813180217963963</t>
  </si>
  <si>
    <t>法国</t>
  </si>
  <si>
    <t>巴黎市区</t>
  </si>
  <si>
    <t>Hotel Palm - Astotel/棕榈阿斯托特尔酒店</t>
  </si>
  <si>
    <t>2018-10-21</t>
  </si>
  <si>
    <t>KATZ RONALD</t>
  </si>
  <si>
    <t>，1352405</t>
  </si>
  <si>
    <t>180814165454713963</t>
  </si>
  <si>
    <t>2018-08-14</t>
  </si>
  <si>
    <t>JIANG YI</t>
  </si>
  <si>
    <t>，1353257</t>
  </si>
  <si>
    <t>180818171946013963</t>
  </si>
  <si>
    <t>马来西亚</t>
  </si>
  <si>
    <t>峇都丁宜</t>
  </si>
  <si>
    <t>DoubleTree Resort by Hilton Hotel Penang/</t>
  </si>
  <si>
    <t>2018-08-18</t>
  </si>
  <si>
    <t>ZHAO HAIPING</t>
  </si>
  <si>
    <t>，1355996</t>
  </si>
  <si>
    <t>180821215011653963</t>
  </si>
  <si>
    <t>冰岛</t>
  </si>
  <si>
    <t>雷克雅未克</t>
  </si>
  <si>
    <t>Radisson Blu Saga Hotel, Reykjavík/雷克雅未克佐贺丽笙酒店</t>
  </si>
  <si>
    <t>2018-08-21</t>
  </si>
  <si>
    <t>ZHU YAOMING</t>
  </si>
  <si>
    <t>，1357774</t>
  </si>
  <si>
    <t>180824081542613963</t>
  </si>
  <si>
    <t>柏林市区</t>
  </si>
  <si>
    <t>Mercure Hotel Berlin Tempelhof Airport/柏灵滕普尔霍夫机场美居酒店</t>
  </si>
  <si>
    <t>2018-08-24</t>
  </si>
  <si>
    <t>HE JILIN</t>
  </si>
  <si>
    <t>，1358975</t>
  </si>
  <si>
    <t>180829100042263963</t>
  </si>
  <si>
    <t>英国</t>
  </si>
  <si>
    <t>切尔滕纳姆</t>
  </si>
  <si>
    <t>DoubleTree by Hilton Cheltenham/查尔顿汉姆公园酒店</t>
  </si>
  <si>
    <t>2018-08-29</t>
  </si>
  <si>
    <t>WANG SHUAI</t>
  </si>
  <si>
    <t>，1361475</t>
  </si>
  <si>
    <t>180829205527353963</t>
  </si>
  <si>
    <t>印度</t>
  </si>
  <si>
    <t>新德里</t>
  </si>
  <si>
    <t>The Leela Ambience Convention Hotel Delhi/新德里利拉格调会议酒店</t>
  </si>
  <si>
    <t>8</t>
  </si>
  <si>
    <t>XU GANGHUA</t>
  </si>
  <si>
    <t>，1361747</t>
  </si>
  <si>
    <t>180928111407243963</t>
  </si>
  <si>
    <t>檀香山</t>
  </si>
  <si>
    <t>Aqua Ohia Waikiki/奥雅威基基水叮当酒店</t>
  </si>
  <si>
    <t>2018-09-28</t>
  </si>
  <si>
    <t>XING WEN</t>
  </si>
  <si>
    <t>，1361829</t>
  </si>
  <si>
    <t>180830095427903963</t>
  </si>
  <si>
    <t>大阪市区</t>
  </si>
  <si>
    <t>InterContinental Hotel Osaka/大阪洲际酒店</t>
  </si>
  <si>
    <t>2018-08-30</t>
  </si>
  <si>
    <t>2018-10-28</t>
  </si>
  <si>
    <t>YU HAO</t>
  </si>
  <si>
    <t>，1361972</t>
  </si>
  <si>
    <t>180831071216193963</t>
  </si>
  <si>
    <t>2018-08-31</t>
  </si>
  <si>
    <t>2018-10-24</t>
  </si>
  <si>
    <t>2018-10-26</t>
  </si>
  <si>
    <t>LIANG JINHUI</t>
  </si>
  <si>
    <t>，1362335</t>
  </si>
  <si>
    <t>180905141105693963</t>
  </si>
  <si>
    <t>Hilton Los Angeles Airport/洛杉矶机场希尔顿酒店</t>
  </si>
  <si>
    <t>2018-09-05</t>
  </si>
  <si>
    <t>XU JING</t>
  </si>
  <si>
    <t>，1364886</t>
  </si>
  <si>
    <t>180909082642713963</t>
  </si>
  <si>
    <t>希腊</t>
  </si>
  <si>
    <t>雅典市区</t>
  </si>
  <si>
    <t>Royal Olympic Hotel/皇家奥林匹克酒店</t>
  </si>
  <si>
    <t>2018-09-09</t>
  </si>
  <si>
    <t>KUANG WEN</t>
  </si>
  <si>
    <t>，1367047</t>
  </si>
  <si>
    <t>180909165143253963</t>
  </si>
  <si>
    <t>吉隆坡市区</t>
  </si>
  <si>
    <t>Impiana KLCC Hotel/吉隆坡城中城迎碧安娜酒店</t>
  </si>
  <si>
    <t>XI JINZHAO</t>
  </si>
  <si>
    <t>，1367348</t>
  </si>
  <si>
    <t>180909182823423963</t>
  </si>
  <si>
    <t>加拿大</t>
  </si>
  <si>
    <t>多伦多市区</t>
  </si>
  <si>
    <t>Hilton Toronto/希尔顿多伦多酒店</t>
  </si>
  <si>
    <t>CHEN YUHUA</t>
  </si>
  <si>
    <t>，1367391</t>
  </si>
  <si>
    <t>180910085036673963</t>
  </si>
  <si>
    <t>瑞士</t>
  </si>
  <si>
    <t>因特拉肯</t>
  </si>
  <si>
    <t>Hotel Interlaken/因特拉肯酒店</t>
  </si>
  <si>
    <t>2018-09-10</t>
  </si>
  <si>
    <t>YANG JIN</t>
  </si>
  <si>
    <t>，1367621</t>
  </si>
  <si>
    <t>180911083141023963</t>
  </si>
  <si>
    <t>印度尼西亚</t>
  </si>
  <si>
    <t>雅加达市区</t>
  </si>
  <si>
    <t>Grand Mercure Jakarta Harmoni/雅加达哈莫尼美爵酒店</t>
  </si>
  <si>
    <t>2018-09-11</t>
  </si>
  <si>
    <t>ZHANG XIBO</t>
  </si>
  <si>
    <t>，1368240</t>
  </si>
  <si>
    <t>180921192851503963</t>
  </si>
  <si>
    <t>韩国</t>
  </si>
  <si>
    <t>首尔市区</t>
  </si>
  <si>
    <t>Ramada Seoul Dongdaemun/华美达酒店</t>
  </si>
  <si>
    <t>2018-09-21</t>
  </si>
  <si>
    <t>HO DORIS</t>
  </si>
  <si>
    <t>，1368650</t>
  </si>
  <si>
    <t>180912174411383963</t>
  </si>
  <si>
    <t>瑞典</t>
  </si>
  <si>
    <t>斯德哥尔摩市区</t>
  </si>
  <si>
    <t>Hilton Stockholm Slussen Hotel/斯德哥尔摩斯拉森希尔顿酒店</t>
  </si>
  <si>
    <t>2018-09-12</t>
  </si>
  <si>
    <t>CHEN RUGANG</t>
  </si>
  <si>
    <t>，1369165</t>
  </si>
  <si>
    <t>180913091707653963</t>
  </si>
  <si>
    <t>The Westin Jakarta/雅加达威斯汀酒店</t>
  </si>
  <si>
    <t>2018-09-13</t>
  </si>
  <si>
    <t>WANG TAO</t>
  </si>
  <si>
    <t>，1369513</t>
  </si>
  <si>
    <t>180917080851993963</t>
  </si>
  <si>
    <t>HOTEL MYSTAYS Sakaisuji Honmachi/堺筋本町我的住宿酒店</t>
  </si>
  <si>
    <t>ZHANG MENG</t>
  </si>
  <si>
    <t>，1370847</t>
  </si>
  <si>
    <t>180918132529053963</t>
  </si>
  <si>
    <t>那霸</t>
  </si>
  <si>
    <t>Hotel Gracery Naha/那霸格雷塞里酒店</t>
  </si>
  <si>
    <t>2018-09-18</t>
  </si>
  <si>
    <t>LI FLORACHEN</t>
  </si>
  <si>
    <t>，1371204</t>
  </si>
  <si>
    <t>180918172950433963</t>
  </si>
  <si>
    <t>土耳其</t>
  </si>
  <si>
    <t>伊斯坦布尔</t>
  </si>
  <si>
    <t>DoubleTree by Hilton Istanbul - Sirkeci/伊斯坦布尔 - 锡尔凯吉希尔顿逸林酒店</t>
  </si>
  <si>
    <t>HE FANGYI</t>
  </si>
  <si>
    <t>，1371458</t>
  </si>
  <si>
    <t>181009141328483963</t>
  </si>
  <si>
    <t>纽约市区</t>
  </si>
  <si>
    <t>Hotel Pennsylvania/宾夕法尼亚酒店</t>
  </si>
  <si>
    <t>CHAN PINGMAGGIE</t>
  </si>
  <si>
    <t>，1374242</t>
  </si>
  <si>
    <t>180927110153893963</t>
  </si>
  <si>
    <t>意大利</t>
  </si>
  <si>
    <t>2015年米兰世博会</t>
  </si>
  <si>
    <t>Novotel Milano Nord Ca' Granda/诺富特米兰诺德卡格兰达酒店</t>
  </si>
  <si>
    <t>2018-09-27</t>
  </si>
  <si>
    <t>CHEN HONG</t>
  </si>
  <si>
    <t>，1374559</t>
  </si>
  <si>
    <t>180928093404973963</t>
  </si>
  <si>
    <t>金边</t>
  </si>
  <si>
    <t>Almond Hotel/杏仁酒店</t>
  </si>
  <si>
    <t>JIANG WEI</t>
  </si>
  <si>
    <t>，1374946</t>
  </si>
  <si>
    <t>180928111141953963</t>
  </si>
  <si>
    <t>Hotel Tong Seoul Dongdaemun/佟首尔东大门酒店</t>
  </si>
  <si>
    <t>XIE YUEXIN</t>
  </si>
  <si>
    <t>，1374993</t>
  </si>
  <si>
    <t>180930184659643963</t>
  </si>
  <si>
    <t>Asakusa View Hotel/浅草豪景酒店</t>
  </si>
  <si>
    <t>2018-09-30</t>
  </si>
  <si>
    <t>YE RONGWEN</t>
  </si>
  <si>
    <t>，1375907</t>
  </si>
  <si>
    <t>181001154316053963</t>
  </si>
  <si>
    <t>yejinling</t>
  </si>
  <si>
    <t>库塔</t>
  </si>
  <si>
    <t>Taksu Sanur Hotel Bali/巴厘岛沙努尔塔克苏酒店</t>
  </si>
  <si>
    <t>XIA MINWEI</t>
  </si>
  <si>
    <t>，1376252</t>
  </si>
  <si>
    <t>181003150500933963</t>
  </si>
  <si>
    <t>悉尼市区</t>
  </si>
  <si>
    <t>Travelodge Hotel Sydney/悉尼旅程住宿酒店</t>
  </si>
  <si>
    <t>FU YU</t>
  </si>
  <si>
    <t>，1376905</t>
  </si>
  <si>
    <t>181004081203913963</t>
  </si>
  <si>
    <t>West Side YMCA/西区青年国际旅馆</t>
  </si>
  <si>
    <t>YIN WENXIN</t>
  </si>
  <si>
    <t>，1377100</t>
  </si>
  <si>
    <t>181004110207933963</t>
  </si>
  <si>
    <t>哥伦比亚</t>
  </si>
  <si>
    <t>波哥大</t>
  </si>
  <si>
    <t>NH Collection Bogotá Royal Teleport/波哥大特里波特皇家NH精选酒店</t>
  </si>
  <si>
    <t>ZENG MENGTING</t>
  </si>
  <si>
    <t>，1377158</t>
  </si>
  <si>
    <t>181004175414693963</t>
  </si>
  <si>
    <t>迈阿密海滩</t>
  </si>
  <si>
    <t>The Confidante Hotel - in the Unbound Collection by Hyatt/知己酒店 - 凯悦无极限连锁酒店</t>
  </si>
  <si>
    <t>HAN DONG</t>
  </si>
  <si>
    <t>，1377296</t>
  </si>
  <si>
    <t>181005160742303963</t>
  </si>
  <si>
    <t>温哥华市区</t>
  </si>
  <si>
    <t>Rosewood Hotel Georgia/乔治亚瑰丽酒店</t>
  </si>
  <si>
    <t>WANG XIAOWEI</t>
  </si>
  <si>
    <t>，1377594</t>
  </si>
  <si>
    <t>181006143654113963</t>
  </si>
  <si>
    <t>Hotel Gaon Jongno/加昂钟路酒店</t>
  </si>
  <si>
    <t>5</t>
  </si>
  <si>
    <t>ZOU RAN</t>
  </si>
  <si>
    <t>，1377817</t>
  </si>
  <si>
    <t>181006144436923963</t>
  </si>
  <si>
    <t>越南</t>
  </si>
  <si>
    <t>胡志明市</t>
  </si>
  <si>
    <t>Hotel Continental Saigon/西贡大陆酒店</t>
  </si>
  <si>
    <t>SHEN SHUGUANG</t>
  </si>
  <si>
    <t>，1377820</t>
  </si>
  <si>
    <t>181006153851593963</t>
  </si>
  <si>
    <t>WANG SHUANGQUAN</t>
  </si>
  <si>
    <t>，1377833</t>
  </si>
  <si>
    <t>181006190024723963</t>
  </si>
  <si>
    <t>曼谷市区</t>
  </si>
  <si>
    <t>Eastin Hotel Makkasan, Bangkok/曼谷易思庭酒店</t>
  </si>
  <si>
    <t>XU XU</t>
  </si>
  <si>
    <t>，1377871</t>
  </si>
  <si>
    <t>181006183406643963</t>
  </si>
  <si>
    <t>XU QIONGHUI</t>
  </si>
  <si>
    <t>，1377875</t>
  </si>
  <si>
    <t>181006194254453963</t>
  </si>
  <si>
    <t>LUO CHUNHUI</t>
  </si>
  <si>
    <t>，1377895</t>
  </si>
  <si>
    <t>181008081033763963</t>
  </si>
  <si>
    <t>ZHANG YANG</t>
  </si>
  <si>
    <t>，1378208</t>
  </si>
  <si>
    <t>181008084302053963</t>
  </si>
  <si>
    <t>卡尔达诺阿尔坎波</t>
  </si>
  <si>
    <t>Hotel Ibis Milano Malpensa/米兰马尔彭萨宜必思酒店</t>
  </si>
  <si>
    <t>YAN YI</t>
  </si>
  <si>
    <t>，1378260</t>
  </si>
  <si>
    <t>181008194303363963</t>
  </si>
  <si>
    <t>萨拉戈萨</t>
  </si>
  <si>
    <t>NH Collection Gran Hotel de Zaragoza/萨拉戈萨格兰德NH酒店</t>
  </si>
  <si>
    <t>2018-10-27</t>
  </si>
  <si>
    <t>FU YUNKAI</t>
  </si>
  <si>
    <t>，1378476</t>
  </si>
  <si>
    <t>181008203822973963</t>
  </si>
  <si>
    <t>捷克克鲁姆洛夫</t>
  </si>
  <si>
    <t>Hotel Ruze/鲁斯饭店</t>
  </si>
  <si>
    <t>JIANG MENGMENG</t>
  </si>
  <si>
    <t>，1378498</t>
  </si>
  <si>
    <t>181008210718553963</t>
  </si>
  <si>
    <t>the b Akasaka/The b 赤坂酒店</t>
  </si>
  <si>
    <t>ZHOU WENDONG</t>
  </si>
  <si>
    <t>，1378514</t>
  </si>
  <si>
    <t>181009074155833963</t>
  </si>
  <si>
    <t>比利时</t>
  </si>
  <si>
    <t>布鲁塞尔市区</t>
  </si>
  <si>
    <t>Citadines Sainte Catherine Brussels Aparthotel/馨乐庭圣凯瑟琳布鲁塞尔公寓酒店</t>
  </si>
  <si>
    <t>CHEN YUMING</t>
  </si>
  <si>
    <t>，1378588</t>
  </si>
  <si>
    <t>181009134458223963</t>
  </si>
  <si>
    <t>Grand Swiss Sukhumvit 11 by Compass Hospitality/康帕斯酒店集团素坤逸11巷瑞士大酒店</t>
  </si>
  <si>
    <t>YANG LIJUN</t>
  </si>
  <si>
    <t>，1378673</t>
  </si>
  <si>
    <t>181009142529553963</t>
  </si>
  <si>
    <t>Tokyo Dome Hotel/东京巨蛋酒店</t>
  </si>
  <si>
    <t>CHENG JIAN</t>
  </si>
  <si>
    <t>，1378716</t>
  </si>
  <si>
    <t>181009144735953963</t>
  </si>
  <si>
    <t>卡塔海滩</t>
  </si>
  <si>
    <t>Sawasdee Village/萨瓦斯德乡村酒店</t>
  </si>
  <si>
    <t>XIANG YING</t>
  </si>
  <si>
    <t>，1378722</t>
  </si>
  <si>
    <t>181009164426663963</t>
  </si>
  <si>
    <t>茂物</t>
  </si>
  <si>
    <t>Amaris Hotel Pakuan Bogor/阿玛里斯帕库安茂物酒店</t>
  </si>
  <si>
    <t>12</t>
  </si>
  <si>
    <t>LIU QINGDUO</t>
  </si>
  <si>
    <t>，1378762</t>
  </si>
  <si>
    <t>181009203918223963</t>
  </si>
  <si>
    <t>Bay Hotel Singapore/新加坡圣淘湾大酒店</t>
  </si>
  <si>
    <t>CAI ZHILING</t>
  </si>
  <si>
    <t>，1378843</t>
  </si>
  <si>
    <t>181010104256003963</t>
  </si>
  <si>
    <t>芭东海滩</t>
  </si>
  <si>
    <t>At Zea Phuket/普吉岛艾特齐亚酒店</t>
  </si>
  <si>
    <t>WEI LIUJUN</t>
  </si>
  <si>
    <t>，1378996</t>
  </si>
  <si>
    <t>181010175155403963</t>
  </si>
  <si>
    <t>DoubleTree By Hilton Kuala Lumpur/吉隆坡希尔顿逸林酒店</t>
  </si>
  <si>
    <t>YUAN GUANHAO</t>
  </si>
  <si>
    <t>，1379211</t>
  </si>
  <si>
    <t>181011103725583963</t>
  </si>
  <si>
    <t>ZHANG PENG</t>
  </si>
  <si>
    <t>，1379438</t>
  </si>
  <si>
    <t>181011133602133963</t>
  </si>
  <si>
    <t>，1379569</t>
  </si>
  <si>
    <t>181011152440253963</t>
  </si>
  <si>
    <t>俄罗斯</t>
  </si>
  <si>
    <t>莫斯科市区</t>
  </si>
  <si>
    <t>Milan Hotel Moscow/莫斯科米兰酒店</t>
  </si>
  <si>
    <t>ZHOU XUGAO</t>
  </si>
  <si>
    <t>，1379650</t>
  </si>
  <si>
    <t>181011195531093963</t>
  </si>
  <si>
    <t>迪拜</t>
  </si>
  <si>
    <t>Ibis Styles Dragon Mart Dubai/迪拜龙城宜必思尚品酒店</t>
  </si>
  <si>
    <t xml:space="preserve">YUAN CHENG </t>
  </si>
  <si>
    <t>，1379811</t>
  </si>
  <si>
    <t>181012092009333963</t>
  </si>
  <si>
    <t>MGM Grand/美高梅大酒店</t>
  </si>
  <si>
    <t>LIU BO</t>
  </si>
  <si>
    <t>，1379971</t>
  </si>
  <si>
    <t>181012114455553963</t>
  </si>
  <si>
    <t>泉佐野</t>
  </si>
  <si>
    <t>Kansai Airport Washington Hotel/关西机场华盛顿酒店</t>
  </si>
  <si>
    <t>JIA GUOJING</t>
  </si>
  <si>
    <t>，1380048</t>
  </si>
  <si>
    <t>181012163832463963</t>
  </si>
  <si>
    <t>Lotus Pang Suan Kaew Hotel/莲花酒店</t>
  </si>
  <si>
    <t>2018-11-02</t>
  </si>
  <si>
    <t>SUN SHUSEN</t>
  </si>
  <si>
    <t>，1380168</t>
  </si>
  <si>
    <t>181012210719153963</t>
  </si>
  <si>
    <t>Grande Centre Point Hotel Ploenchit/隆齐中间点大酒店</t>
  </si>
  <si>
    <t>YU SIHAN</t>
  </si>
  <si>
    <t>，1380298</t>
  </si>
  <si>
    <t>181013154248383963</t>
  </si>
  <si>
    <t>TONG XIANQIN</t>
  </si>
  <si>
    <t>，1380555</t>
  </si>
  <si>
    <t>181013211531943963</t>
  </si>
  <si>
    <t>Harper Kuta Hotel Bali/巴厘岛哈珀库塔酒店</t>
  </si>
  <si>
    <t>SUN YAPING</t>
  </si>
  <si>
    <t>，1380672</t>
  </si>
  <si>
    <t>181013211928063963</t>
  </si>
  <si>
    <t>YUAN FENG</t>
  </si>
  <si>
    <t>，1380673</t>
  </si>
  <si>
    <t>181013212527003963</t>
  </si>
  <si>
    <t>神户</t>
  </si>
  <si>
    <t>Chisun Hotel Kobe/神户岐山酒店</t>
  </si>
  <si>
    <t>ZHUANG XIAODONG</t>
  </si>
  <si>
    <t>，1380677</t>
  </si>
  <si>
    <t>181014083806863963</t>
  </si>
  <si>
    <t>Grand Ambassador Seoul associated with Pullman/首尔大使铂尔曼酒店</t>
  </si>
  <si>
    <t>LI XIXI</t>
  </si>
  <si>
    <t>，1380720</t>
  </si>
  <si>
    <t>181014112240853963</t>
  </si>
  <si>
    <t>Ibis Jakarta Harmoni/雅加达哈莫尼宜必思酒店</t>
  </si>
  <si>
    <t>HE CHUNLI</t>
  </si>
  <si>
    <t>，1380845</t>
  </si>
  <si>
    <t>181014212600523963</t>
  </si>
  <si>
    <t>特卡波湖</t>
  </si>
  <si>
    <t>Peppers Bluewater Resort/湖蓝水度假村</t>
  </si>
  <si>
    <t>2018-11-23</t>
  </si>
  <si>
    <t>2018-11-24</t>
  </si>
  <si>
    <t>WANG YINGDAN</t>
  </si>
  <si>
    <t>，1381047</t>
  </si>
  <si>
    <t>181015084945153963</t>
  </si>
  <si>
    <t>Hotel Indigo Singapore Katong/新加坡加东英迪格酒店</t>
  </si>
  <si>
    <t>2018-10-25</t>
  </si>
  <si>
    <t>DENG WEIWEI</t>
  </si>
  <si>
    <t>，1381100</t>
  </si>
  <si>
    <t>181015100621943963</t>
  </si>
  <si>
    <t>JI YAN</t>
  </si>
  <si>
    <t>，1381163</t>
  </si>
  <si>
    <t>181015135853003963</t>
  </si>
  <si>
    <t>Novotel Ambassador Seoul Yongsan/</t>
  </si>
  <si>
    <t>2018-10-23</t>
  </si>
  <si>
    <t>CHUNG IL</t>
  </si>
  <si>
    <t>，1381247</t>
  </si>
  <si>
    <t>181015180526993963</t>
  </si>
  <si>
    <t>ZHAO KAIHUA</t>
  </si>
  <si>
    <t>，1381379</t>
  </si>
  <si>
    <t>确定应付：182417.56-904=181513.56</t>
  </si>
  <si>
    <t>.抵扣1358910产生的预付款：-904</t>
  </si>
  <si>
    <t>付款编号：P181016145528322</t>
  </si>
  <si>
    <t>180927201242633963</t>
  </si>
  <si>
    <t>毕尔巴鄂</t>
  </si>
  <si>
    <t>NH Collection Villa de Bilbao/毕尔巴鄂别墅NH系列酒店</t>
  </si>
  <si>
    <t>HOU XIAOMENG</t>
  </si>
  <si>
    <t>取消已确认</t>
  </si>
  <si>
    <t>180809175739593963</t>
  </si>
  <si>
    <t>Downtowner Motel/城里人汽车旅馆</t>
  </si>
  <si>
    <t>13</t>
  </si>
  <si>
    <t>QIU GUOPENG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</si>
</sst>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1375548</v>
          </cell>
          <cell r="B2" t="str">
            <v>曼谷拉差阿帕森购物区万丽酒店</v>
          </cell>
          <cell r="C2" t="str">
            <v>180930082619143963</v>
          </cell>
          <cell r="D2" t="str">
            <v>88701720</v>
          </cell>
          <cell r="E2" t="str">
            <v/>
          </cell>
          <cell r="F2" t="str">
            <v>838</v>
          </cell>
          <cell r="G2" t="str">
            <v>RMB</v>
          </cell>
          <cell r="H2" t="str">
            <v>1</v>
          </cell>
          <cell r="I2">
            <v>838</v>
          </cell>
        </row>
        <row r="3">
          <cell r="A3">
            <v>1375552</v>
          </cell>
          <cell r="B3" t="str">
            <v>曼谷拉差阿帕森购物区万丽酒店</v>
          </cell>
          <cell r="C3" t="str">
            <v>180930082903933963</v>
          </cell>
          <cell r="D3" t="str">
            <v>88702617</v>
          </cell>
          <cell r="E3" t="str">
            <v/>
          </cell>
          <cell r="F3" t="str">
            <v>1123</v>
          </cell>
          <cell r="G3" t="str">
            <v>RMB</v>
          </cell>
          <cell r="H3" t="str">
            <v>1</v>
          </cell>
          <cell r="I3">
            <v>1123</v>
          </cell>
        </row>
        <row r="4">
          <cell r="A4">
            <v>1380239</v>
          </cell>
          <cell r="B4" t="str">
            <v>吉隆坡宴宾雅酒店</v>
          </cell>
          <cell r="C4" t="str">
            <v>181012190550943963</v>
          </cell>
          <cell r="D4" t="str">
            <v/>
          </cell>
          <cell r="E4" t="str">
            <v/>
          </cell>
          <cell r="F4" t="str">
            <v>951</v>
          </cell>
          <cell r="G4" t="str">
            <v>RMB</v>
          </cell>
          <cell r="H4" t="str">
            <v>1</v>
          </cell>
          <cell r="I4">
            <v>951</v>
          </cell>
        </row>
        <row r="5">
          <cell r="A5">
            <v>1367348</v>
          </cell>
          <cell r="B5" t="str">
            <v>吉隆坡宴宾雅酒店</v>
          </cell>
          <cell r="C5" t="str">
            <v>180909165143253963</v>
          </cell>
          <cell r="D5" t="str">
            <v>4186412</v>
          </cell>
          <cell r="E5" t="str">
            <v/>
          </cell>
          <cell r="F5" t="str">
            <v>748</v>
          </cell>
          <cell r="G5" t="str">
            <v>RMB</v>
          </cell>
          <cell r="H5" t="str">
            <v>1</v>
          </cell>
          <cell r="I5">
            <v>748</v>
          </cell>
        </row>
        <row r="6">
          <cell r="A6">
            <v>1381482</v>
          </cell>
          <cell r="B6" t="str">
            <v>心斋桥哈顿酒店</v>
          </cell>
          <cell r="C6" t="str">
            <v>181016090755523963</v>
          </cell>
          <cell r="D6" t="str">
            <v/>
          </cell>
          <cell r="E6" t="str">
            <v/>
          </cell>
          <cell r="F6" t="str">
            <v>4389</v>
          </cell>
          <cell r="G6" t="str">
            <v>RMB</v>
          </cell>
          <cell r="H6" t="str">
            <v>1</v>
          </cell>
          <cell r="I6">
            <v>4389</v>
          </cell>
        </row>
        <row r="7">
          <cell r="A7">
            <v>1381442</v>
          </cell>
          <cell r="B7" t="str">
            <v>曼谷优沙吞酒店</v>
          </cell>
          <cell r="C7" t="str">
            <v>181016083702653963</v>
          </cell>
          <cell r="D7" t="str">
            <v/>
          </cell>
          <cell r="E7" t="str">
            <v/>
          </cell>
          <cell r="F7" t="str">
            <v>1334</v>
          </cell>
          <cell r="G7" t="str">
            <v>RMB</v>
          </cell>
          <cell r="H7" t="str">
            <v>1</v>
          </cell>
          <cell r="I7">
            <v>1334</v>
          </cell>
        </row>
        <row r="8">
          <cell r="A8">
            <v>1381603</v>
          </cell>
          <cell r="B8" t="str">
            <v>首尔欢住江南酒店</v>
          </cell>
          <cell r="C8" t="str">
            <v>181016102541083963</v>
          </cell>
          <cell r="D8" t="str">
            <v/>
          </cell>
          <cell r="E8" t="str">
            <v/>
          </cell>
          <cell r="F8" t="str">
            <v>1135</v>
          </cell>
          <cell r="G8" t="str">
            <v>RMB</v>
          </cell>
          <cell r="H8" t="str">
            <v>1</v>
          </cell>
          <cell r="I8">
            <v>1135</v>
          </cell>
        </row>
        <row r="9">
          <cell r="A9">
            <v>1380298</v>
          </cell>
          <cell r="B9" t="str">
            <v>曼谷奔齐中心大酒店</v>
          </cell>
          <cell r="C9" t="str">
            <v>181012210719153963</v>
          </cell>
          <cell r="D9" t="str">
            <v>181012210719153963</v>
          </cell>
          <cell r="E9" t="str">
            <v/>
          </cell>
          <cell r="F9" t="str">
            <v>2445</v>
          </cell>
          <cell r="G9" t="str">
            <v>RMB</v>
          </cell>
          <cell r="H9" t="str">
            <v>1</v>
          </cell>
          <cell r="I9">
            <v>2445</v>
          </cell>
        </row>
        <row r="10">
          <cell r="A10">
            <v>1367621</v>
          </cell>
          <cell r="B10" t="str">
            <v>因特拉肯酒店</v>
          </cell>
          <cell r="C10" t="str">
            <v>180910085036673963</v>
          </cell>
          <cell r="D10" t="str">
            <v>010/26740719</v>
          </cell>
          <cell r="E10" t="str">
            <v/>
          </cell>
          <cell r="F10" t="str">
            <v>1618</v>
          </cell>
          <cell r="G10" t="str">
            <v>RMB</v>
          </cell>
          <cell r="H10" t="str">
            <v>1</v>
          </cell>
          <cell r="I10">
            <v>1618</v>
          </cell>
        </row>
        <row r="11">
          <cell r="A11">
            <v>1352731</v>
          </cell>
          <cell r="B11" t="str">
            <v>大陆公园酒店</v>
          </cell>
          <cell r="C11" t="str">
            <v>180813173053893963</v>
          </cell>
          <cell r="D11" t="str">
            <v/>
          </cell>
          <cell r="E11" t="str">
            <v/>
          </cell>
          <cell r="F11" t="str">
            <v>3285</v>
          </cell>
          <cell r="G11" t="str">
            <v>RMB</v>
          </cell>
          <cell r="H11" t="str">
            <v>1</v>
          </cell>
          <cell r="I11">
            <v>3285</v>
          </cell>
        </row>
        <row r="12">
          <cell r="A12">
            <v>1364921</v>
          </cell>
          <cell r="B12" t="str">
            <v>维多利亚少女峰温泉大酒店</v>
          </cell>
          <cell r="C12" t="str">
            <v>180906105947323963</v>
          </cell>
          <cell r="D12" t="str">
            <v/>
          </cell>
          <cell r="E12" t="str">
            <v/>
          </cell>
          <cell r="F12" t="str">
            <v>15560</v>
          </cell>
          <cell r="G12" t="str">
            <v>RMB</v>
          </cell>
          <cell r="H12" t="str">
            <v>1</v>
          </cell>
          <cell r="I12">
            <v>15560</v>
          </cell>
        </row>
        <row r="13">
          <cell r="A13">
            <v>1378588</v>
          </cell>
          <cell r="B13" t="str">
            <v>馨乐庭圣凯瑟琳布鲁塞尔公寓酒店</v>
          </cell>
          <cell r="C13" t="str">
            <v>181009074155833963</v>
          </cell>
          <cell r="D13" t="str">
            <v/>
          </cell>
          <cell r="E13" t="str">
            <v/>
          </cell>
          <cell r="F13" t="str">
            <v>1731</v>
          </cell>
          <cell r="G13" t="str">
            <v>RMB</v>
          </cell>
          <cell r="H13" t="str">
            <v>1</v>
          </cell>
          <cell r="I13">
            <v>1731</v>
          </cell>
        </row>
        <row r="14">
          <cell r="A14">
            <v>1364790</v>
          </cell>
          <cell r="B14" t="str">
            <v>中央广场酒店</v>
          </cell>
          <cell r="C14" t="str">
            <v>180905111349553963</v>
          </cell>
          <cell r="D14" t="str">
            <v/>
          </cell>
          <cell r="E14" t="str">
            <v/>
          </cell>
          <cell r="F14" t="str">
            <v>5360</v>
          </cell>
          <cell r="G14" t="str">
            <v>RMB</v>
          </cell>
          <cell r="H14" t="str">
            <v>1</v>
          </cell>
          <cell r="I14">
            <v>5360</v>
          </cell>
        </row>
        <row r="15">
          <cell r="A15">
            <v>1381368</v>
          </cell>
          <cell r="B15" t="str">
            <v>贝斯特韦斯特玛丽乡村酒店</v>
          </cell>
          <cell r="C15" t="str">
            <v>181015174400743963</v>
          </cell>
          <cell r="D15" t="str">
            <v/>
          </cell>
          <cell r="E15" t="str">
            <v/>
          </cell>
          <cell r="F15" t="str">
            <v>3178</v>
          </cell>
          <cell r="G15" t="str">
            <v>RMB</v>
          </cell>
          <cell r="H15" t="str">
            <v>1</v>
          </cell>
          <cell r="I15">
            <v>3178</v>
          </cell>
        </row>
        <row r="16">
          <cell r="A16">
            <v>1367391</v>
          </cell>
          <cell r="B16" t="str">
            <v>希尔顿多伦多酒店</v>
          </cell>
          <cell r="C16" t="str">
            <v>180909182823423963</v>
          </cell>
          <cell r="D16" t="str">
            <v>3490534618</v>
          </cell>
          <cell r="E16" t="str">
            <v/>
          </cell>
          <cell r="F16" t="str">
            <v>1109</v>
          </cell>
          <cell r="G16" t="str">
            <v>RMB</v>
          </cell>
          <cell r="H16" t="str">
            <v>1</v>
          </cell>
          <cell r="I16">
            <v>1109</v>
          </cell>
        </row>
        <row r="17">
          <cell r="A17">
            <v>1378498</v>
          </cell>
          <cell r="B17" t="str">
            <v>鲁斯饭店</v>
          </cell>
          <cell r="C17" t="str">
            <v>181008203822973963</v>
          </cell>
          <cell r="D17" t="str">
            <v/>
          </cell>
          <cell r="E17" t="str">
            <v/>
          </cell>
          <cell r="F17" t="str">
            <v>626</v>
          </cell>
          <cell r="G17" t="str">
            <v>RMB</v>
          </cell>
          <cell r="H17" t="str">
            <v>1</v>
          </cell>
          <cell r="I17">
            <v>626</v>
          </cell>
        </row>
        <row r="18">
          <cell r="A18">
            <v>1343725</v>
          </cell>
          <cell r="B18" t="str">
            <v>维也纳德沃夏克卡罗维发利酒店 </v>
          </cell>
          <cell r="C18" t="str">
            <v>180926173157003963</v>
          </cell>
          <cell r="D18" t="str">
            <v>729428</v>
          </cell>
          <cell r="E18" t="str">
            <v/>
          </cell>
          <cell r="F18" t="str">
            <v>779</v>
          </cell>
          <cell r="G18" t="str">
            <v>RMB</v>
          </cell>
          <cell r="H18" t="str">
            <v>1</v>
          </cell>
          <cell r="I18">
            <v>779</v>
          </cell>
        </row>
        <row r="19">
          <cell r="A19">
            <v>1341816</v>
          </cell>
          <cell r="B19" t="str">
            <v>怡东酒店</v>
          </cell>
          <cell r="C19" t="str">
            <v>180726121611603963</v>
          </cell>
          <cell r="D19" t="str">
            <v/>
          </cell>
          <cell r="E19" t="str">
            <v/>
          </cell>
          <cell r="F19" t="str">
            <v>410</v>
          </cell>
          <cell r="G19" t="str">
            <v>RMB</v>
          </cell>
          <cell r="H19" t="str">
            <v>1</v>
          </cell>
          <cell r="I19">
            <v>410</v>
          </cell>
        </row>
        <row r="20">
          <cell r="A20">
            <v>1377721</v>
          </cell>
          <cell r="B20" t="str">
            <v>赫马尼亚酒店</v>
          </cell>
          <cell r="C20" t="str">
            <v>181006090126193963</v>
          </cell>
          <cell r="D20" t="str">
            <v>264274</v>
          </cell>
          <cell r="E20" t="str">
            <v/>
          </cell>
          <cell r="F20" t="str">
            <v>2341</v>
          </cell>
          <cell r="G20" t="str">
            <v>RMB</v>
          </cell>
          <cell r="H20" t="str">
            <v>1</v>
          </cell>
          <cell r="I20">
            <v>2341</v>
          </cell>
        </row>
        <row r="21">
          <cell r="A21">
            <v>1379533</v>
          </cell>
          <cell r="B21" t="str">
            <v>希尔顿慕尼黑机场酒店</v>
          </cell>
          <cell r="C21" t="str">
            <v>181011122113893963</v>
          </cell>
          <cell r="D21" t="str">
            <v>3498173519</v>
          </cell>
          <cell r="E21" t="str">
            <v/>
          </cell>
          <cell r="F21" t="str">
            <v>1660</v>
          </cell>
          <cell r="G21" t="str">
            <v>RMB</v>
          </cell>
          <cell r="H21" t="str">
            <v>1</v>
          </cell>
          <cell r="I21">
            <v>1660</v>
          </cell>
        </row>
        <row r="22">
          <cell r="A22">
            <v>1379906</v>
          </cell>
          <cell r="B22" t="str">
            <v>安科纳莫酒店</v>
          </cell>
          <cell r="C22" t="str">
            <v>181012082337413963</v>
          </cell>
          <cell r="D22" t="str">
            <v/>
          </cell>
          <cell r="E22" t="str">
            <v/>
          </cell>
          <cell r="F22" t="str">
            <v>2581</v>
          </cell>
          <cell r="G22" t="str">
            <v>RMB</v>
          </cell>
          <cell r="H22" t="str">
            <v>1</v>
          </cell>
          <cell r="I22">
            <v>2581</v>
          </cell>
        </row>
        <row r="23">
          <cell r="A23">
            <v>1353257</v>
          </cell>
          <cell r="B23" t="str">
            <v>塞维利亚美洲酒店</v>
          </cell>
          <cell r="C23" t="str">
            <v>180814165454713963</v>
          </cell>
          <cell r="D23" t="str">
            <v>2335603</v>
          </cell>
          <cell r="E23" t="str">
            <v/>
          </cell>
          <cell r="F23" t="str">
            <v>2396</v>
          </cell>
          <cell r="G23" t="str">
            <v>RMB</v>
          </cell>
          <cell r="H23" t="str">
            <v>1</v>
          </cell>
          <cell r="I23">
            <v>2396</v>
          </cell>
        </row>
        <row r="24">
          <cell r="A24">
            <v>1370833</v>
          </cell>
          <cell r="B24" t="str">
            <v>塞维利亚美洲酒店</v>
          </cell>
          <cell r="C24" t="str">
            <v>180917083202763963</v>
          </cell>
          <cell r="D24" t="str">
            <v>55339</v>
          </cell>
          <cell r="E24" t="str">
            <v/>
          </cell>
          <cell r="F24" t="str">
            <v>823</v>
          </cell>
          <cell r="G24" t="str">
            <v>RMB</v>
          </cell>
          <cell r="H24" t="str">
            <v>1</v>
          </cell>
          <cell r="I24">
            <v>823</v>
          </cell>
        </row>
        <row r="25">
          <cell r="A25">
            <v>1379565</v>
          </cell>
          <cell r="B25" t="str">
            <v>巴黎阿斯托利亚酒店</v>
          </cell>
          <cell r="C25" t="str">
            <v>181011133359543963</v>
          </cell>
          <cell r="D25" t="str">
            <v/>
          </cell>
          <cell r="E25" t="str">
            <v/>
          </cell>
          <cell r="F25" t="str">
            <v>1180</v>
          </cell>
          <cell r="G25" t="str">
            <v>RMB</v>
          </cell>
          <cell r="H25" t="str">
            <v>1</v>
          </cell>
          <cell r="I25">
            <v>1180</v>
          </cell>
        </row>
        <row r="26">
          <cell r="A26">
            <v>1378762</v>
          </cell>
          <cell r="B26" t="str">
            <v>阿玛里斯帕库安茂物酒店</v>
          </cell>
          <cell r="C26" t="str">
            <v>181009164426663963</v>
          </cell>
          <cell r="D26" t="str">
            <v>109289</v>
          </cell>
          <cell r="E26" t="str">
            <v/>
          </cell>
          <cell r="F26" t="str">
            <v>2052</v>
          </cell>
          <cell r="G26" t="str">
            <v>RMB</v>
          </cell>
          <cell r="H26" t="str">
            <v>1</v>
          </cell>
          <cell r="I26">
            <v>2052</v>
          </cell>
        </row>
        <row r="27">
          <cell r="A27">
            <v>1380845</v>
          </cell>
          <cell r="B27" t="str">
            <v>雅加达哈莫尼宜必思酒店</v>
          </cell>
          <cell r="C27" t="str">
            <v>181014112240853963</v>
          </cell>
          <cell r="D27" t="str">
            <v/>
          </cell>
          <cell r="E27" t="str">
            <v/>
          </cell>
          <cell r="F27" t="str">
            <v>1045</v>
          </cell>
          <cell r="G27" t="str">
            <v>RMB</v>
          </cell>
          <cell r="H27" t="str">
            <v>1</v>
          </cell>
          <cell r="I27">
            <v>1045</v>
          </cell>
        </row>
        <row r="28">
          <cell r="A28">
            <v>1376368</v>
          </cell>
          <cell r="B28" t="str">
            <v>巴厘岛宜必思酒店风格</v>
          </cell>
          <cell r="C28" t="str">
            <v>181002091144163963</v>
          </cell>
          <cell r="D28" t="str">
            <v/>
          </cell>
          <cell r="E28" t="str">
            <v/>
          </cell>
          <cell r="F28" t="str">
            <v>565</v>
          </cell>
          <cell r="G28" t="str">
            <v>RMB</v>
          </cell>
          <cell r="H28" t="str">
            <v>1</v>
          </cell>
          <cell r="I28">
            <v>565</v>
          </cell>
        </row>
        <row r="29">
          <cell r="A29">
            <v>1376252</v>
          </cell>
          <cell r="B29" t="str">
            <v>巴厘岛沙努尔塔克苏酒店</v>
          </cell>
          <cell r="C29" t="str">
            <v>181001154316053963</v>
          </cell>
          <cell r="D29" t="str">
            <v>25531</v>
          </cell>
          <cell r="E29" t="str">
            <v/>
          </cell>
          <cell r="F29" t="str">
            <v>338</v>
          </cell>
          <cell r="G29" t="str">
            <v>RMB</v>
          </cell>
          <cell r="H29" t="str">
            <v>1</v>
          </cell>
          <cell r="I29">
            <v>338</v>
          </cell>
        </row>
        <row r="30">
          <cell r="A30">
            <v>1378791</v>
          </cell>
          <cell r="B30" t="str">
            <v>巴厘岛乌布皇家卡穆勒酒店</v>
          </cell>
          <cell r="C30" t="str">
            <v>181009190427623963</v>
          </cell>
          <cell r="D30" t="str">
            <v/>
          </cell>
          <cell r="E30" t="str">
            <v/>
          </cell>
          <cell r="F30" t="str">
            <v>1670</v>
          </cell>
          <cell r="G30" t="str">
            <v>RMB</v>
          </cell>
          <cell r="H30" t="str">
            <v>1</v>
          </cell>
          <cell r="I30">
            <v>1670</v>
          </cell>
        </row>
        <row r="31">
          <cell r="A31">
            <v>1379699</v>
          </cell>
          <cell r="B31" t="str">
            <v>新德里丽笙广场酒店</v>
          </cell>
          <cell r="C31" t="str">
            <v>181011161607783963</v>
          </cell>
          <cell r="D31" t="str">
            <v/>
          </cell>
          <cell r="E31" t="str">
            <v/>
          </cell>
          <cell r="F31" t="str">
            <v>5563</v>
          </cell>
          <cell r="G31" t="str">
            <v>RMB</v>
          </cell>
          <cell r="H31" t="str">
            <v>1</v>
          </cell>
          <cell r="I31">
            <v>5563</v>
          </cell>
        </row>
        <row r="32">
          <cell r="A32">
            <v>1357774</v>
          </cell>
          <cell r="B32" t="str">
            <v>雷克雅未克佐贺丽笙酒店</v>
          </cell>
          <cell r="C32" t="str">
            <v>180821215011653963</v>
          </cell>
          <cell r="D32" t="str">
            <v>7824138</v>
          </cell>
          <cell r="E32" t="str">
            <v/>
          </cell>
          <cell r="F32" t="str">
            <v>3108.99</v>
          </cell>
          <cell r="G32" t="str">
            <v>RMB</v>
          </cell>
          <cell r="H32" t="str">
            <v>1</v>
          </cell>
          <cell r="I32">
            <v>3108.99</v>
          </cell>
        </row>
        <row r="33">
          <cell r="A33">
            <v>1348326</v>
          </cell>
          <cell r="B33" t="str">
            <v>MYSTAYS 富士山温泉酒店</v>
          </cell>
          <cell r="C33" t="str">
            <v>180823151030993963</v>
          </cell>
          <cell r="D33" t="str">
            <v>1101199561</v>
          </cell>
          <cell r="E33" t="str">
            <v/>
          </cell>
          <cell r="F33" t="str">
            <v>1029</v>
          </cell>
          <cell r="G33" t="str">
            <v>RMB</v>
          </cell>
          <cell r="H33" t="str">
            <v>1</v>
          </cell>
          <cell r="I33">
            <v>1029</v>
          </cell>
        </row>
        <row r="34">
          <cell r="A34">
            <v>1380048</v>
          </cell>
          <cell r="B34" t="str">
            <v>泉佐野关西机场华盛顿酒店</v>
          </cell>
          <cell r="C34" t="str">
            <v>181012114455553963</v>
          </cell>
          <cell r="D34" t="str">
            <v>541057</v>
          </cell>
          <cell r="E34" t="str">
            <v/>
          </cell>
          <cell r="F34" t="str">
            <v>981</v>
          </cell>
          <cell r="G34" t="str">
            <v>RMB</v>
          </cell>
          <cell r="H34" t="str">
            <v>1</v>
          </cell>
          <cell r="I34">
            <v>981</v>
          </cell>
        </row>
        <row r="35">
          <cell r="A35">
            <v>1378299</v>
          </cell>
          <cell r="B35" t="str">
            <v>暹粒吴哥皇家温泉度假酒店</v>
          </cell>
          <cell r="C35" t="str">
            <v>181008111143643963</v>
          </cell>
          <cell r="D35" t="str">
            <v/>
          </cell>
          <cell r="E35" t="str">
            <v/>
          </cell>
          <cell r="F35" t="str">
            <v>1834</v>
          </cell>
          <cell r="G35" t="str">
            <v>RMB</v>
          </cell>
          <cell r="H35" t="str">
            <v>1</v>
          </cell>
          <cell r="I35">
            <v>1834</v>
          </cell>
        </row>
        <row r="36">
          <cell r="A36">
            <v>1357925</v>
          </cell>
          <cell r="B36" t="str">
            <v>暹粒吴哥御苑酒店</v>
          </cell>
          <cell r="C36" t="str">
            <v>180926173623083963</v>
          </cell>
          <cell r="D36" t="str">
            <v>4186412</v>
          </cell>
          <cell r="E36" t="str">
            <v/>
          </cell>
          <cell r="F36" t="str">
            <v>906</v>
          </cell>
          <cell r="G36" t="str">
            <v>RMB</v>
          </cell>
          <cell r="H36" t="str">
            <v>1</v>
          </cell>
          <cell r="I36">
            <v>906</v>
          </cell>
        </row>
        <row r="37">
          <cell r="A37">
            <v>1380188</v>
          </cell>
          <cell r="B37" t="str">
            <v>阪神住之江酒店</v>
          </cell>
          <cell r="C37" t="str">
            <v>181012171400143963</v>
          </cell>
          <cell r="D37" t="str">
            <v/>
          </cell>
          <cell r="E37" t="str">
            <v/>
          </cell>
          <cell r="F37" t="str">
            <v>1424</v>
          </cell>
          <cell r="G37" t="str">
            <v>RMB</v>
          </cell>
          <cell r="H37" t="str">
            <v>1</v>
          </cell>
          <cell r="I37">
            <v>1424</v>
          </cell>
        </row>
        <row r="38">
          <cell r="A38">
            <v>1348965</v>
          </cell>
          <cell r="B38" t="str">
            <v>东京湾喜来登大酒店</v>
          </cell>
          <cell r="C38" t="str">
            <v>11808244716941</v>
          </cell>
          <cell r="D38" t="str">
            <v>409103279</v>
          </cell>
          <cell r="E38" t="str">
            <v/>
          </cell>
          <cell r="F38" t="str">
            <v>3508.88</v>
          </cell>
          <cell r="G38" t="str">
            <v>RMB</v>
          </cell>
          <cell r="H38" t="str">
            <v>1</v>
          </cell>
          <cell r="I38">
            <v>3508.88</v>
          </cell>
        </row>
        <row r="39">
          <cell r="A39">
            <v>1378260</v>
          </cell>
          <cell r="B39" t="str">
            <v>米兰马尔彭萨宜必思酒店</v>
          </cell>
          <cell r="C39" t="str">
            <v>181008084302053963</v>
          </cell>
          <cell r="D39" t="str">
            <v>gscdbldj</v>
          </cell>
          <cell r="E39" t="str">
            <v/>
          </cell>
          <cell r="F39" t="str">
            <v>400</v>
          </cell>
          <cell r="G39" t="str">
            <v>RMB</v>
          </cell>
          <cell r="H39" t="str">
            <v>1</v>
          </cell>
          <cell r="I39">
            <v>400</v>
          </cell>
        </row>
        <row r="40">
          <cell r="A40">
            <v>1374559</v>
          </cell>
          <cell r="B40" t="str">
            <v>诺富特米兰诺德卡格兰达酒店</v>
          </cell>
          <cell r="C40" t="str">
            <v>180927110153893963</v>
          </cell>
          <cell r="D40" t="str">
            <v/>
          </cell>
          <cell r="E40" t="str">
            <v/>
          </cell>
          <cell r="F40" t="str">
            <v>537</v>
          </cell>
          <cell r="G40" t="str">
            <v>RMB</v>
          </cell>
          <cell r="H40" t="str">
            <v>1</v>
          </cell>
          <cell r="I40">
            <v>537</v>
          </cell>
        </row>
        <row r="41">
          <cell r="A41">
            <v>1368297</v>
          </cell>
          <cell r="B41" t="str">
            <v>锡吉里亚酒店</v>
          </cell>
          <cell r="C41" t="str">
            <v>181014081737313963</v>
          </cell>
          <cell r="D41" t="str">
            <v>32655067</v>
          </cell>
          <cell r="E41" t="str">
            <v/>
          </cell>
          <cell r="F41" t="str">
            <v>493</v>
          </cell>
          <cell r="G41" t="str">
            <v>RMB</v>
          </cell>
          <cell r="H41" t="str">
            <v>1</v>
          </cell>
          <cell r="I41">
            <v>493</v>
          </cell>
        </row>
        <row r="42">
          <cell r="A42">
            <v>1374964</v>
          </cell>
          <cell r="B42" t="str">
            <v>公园酒庄基督城希尔顿逸林酒店</v>
          </cell>
          <cell r="C42" t="str">
            <v>180928100417353963</v>
          </cell>
          <cell r="D42" t="str">
            <v/>
          </cell>
          <cell r="E42" t="str">
            <v/>
          </cell>
          <cell r="F42" t="str">
            <v>1311</v>
          </cell>
          <cell r="G42" t="str">
            <v>RMB</v>
          </cell>
          <cell r="H42" t="str">
            <v>1</v>
          </cell>
          <cell r="I42">
            <v>1311</v>
          </cell>
        </row>
        <row r="43">
          <cell r="A43">
            <v>1363154</v>
          </cell>
          <cell r="B43" t="str">
            <v>基督城布雷克福瑞卡瑟尔酒店</v>
          </cell>
          <cell r="C43" t="str">
            <v>180926174605553963</v>
          </cell>
          <cell r="D43" t="str">
            <v/>
          </cell>
          <cell r="E43" t="str">
            <v/>
          </cell>
          <cell r="F43" t="str">
            <v>289</v>
          </cell>
          <cell r="G43" t="str">
            <v>RMB</v>
          </cell>
          <cell r="H43" t="str">
            <v>1</v>
          </cell>
          <cell r="I43">
            <v>289</v>
          </cell>
        </row>
        <row r="44">
          <cell r="A44">
            <v>1381047</v>
          </cell>
          <cell r="B44" t="str">
            <v>特卡波湖胡椒蓝水精品度假屋</v>
          </cell>
          <cell r="C44" t="str">
            <v>181014212600523963</v>
          </cell>
          <cell r="D44" t="str">
            <v/>
          </cell>
          <cell r="E44" t="str">
            <v/>
          </cell>
          <cell r="F44" t="str">
            <v>1298</v>
          </cell>
          <cell r="G44" t="str">
            <v>RMB</v>
          </cell>
          <cell r="H44" t="str">
            <v>1</v>
          </cell>
          <cell r="I44">
            <v>1298</v>
          </cell>
        </row>
        <row r="45">
          <cell r="A45">
            <v>1337445</v>
          </cell>
          <cell r="B45" t="str">
            <v>里斯酒店&amp;豪华公寓</v>
          </cell>
          <cell r="C45" t="str">
            <v>180717212707353963</v>
          </cell>
          <cell r="D45" t="str">
            <v/>
          </cell>
          <cell r="E45" t="str">
            <v/>
          </cell>
          <cell r="F45" t="str">
            <v>7171.98</v>
          </cell>
          <cell r="G45" t="str">
            <v>RMB</v>
          </cell>
          <cell r="H45" t="str">
            <v>1</v>
          </cell>
          <cell r="I45">
            <v>7171.98</v>
          </cell>
        </row>
        <row r="46">
          <cell r="A46">
            <v>1345335</v>
          </cell>
          <cell r="B46" t="str">
            <v>斯塔利酒店</v>
          </cell>
          <cell r="C46" t="str">
            <v>180801155621033963</v>
          </cell>
          <cell r="D46" t="str">
            <v>124268</v>
          </cell>
          <cell r="E46" t="str">
            <v/>
          </cell>
          <cell r="F46" t="str">
            <v>2114</v>
          </cell>
          <cell r="G46" t="str">
            <v>RMB</v>
          </cell>
          <cell r="H46" t="str">
            <v>1</v>
          </cell>
          <cell r="I46">
            <v>2114</v>
          </cell>
        </row>
        <row r="47">
          <cell r="A47">
            <v>1377871</v>
          </cell>
          <cell r="B47" t="str">
            <v>曼谷易思廷酒店</v>
          </cell>
          <cell r="C47" t="str">
            <v>181006190024723963</v>
          </cell>
          <cell r="D47" t="str">
            <v>36401</v>
          </cell>
          <cell r="E47" t="str">
            <v/>
          </cell>
          <cell r="F47" t="str">
            <v>309</v>
          </cell>
          <cell r="G47" t="str">
            <v>RMB</v>
          </cell>
          <cell r="H47" t="str">
            <v>1</v>
          </cell>
          <cell r="I47">
            <v>309</v>
          </cell>
        </row>
        <row r="48">
          <cell r="A48">
            <v>1352348</v>
          </cell>
          <cell r="B48" t="str">
            <v>清莱拉努纳度假酒店 </v>
          </cell>
          <cell r="C48" t="str">
            <v>180813124426733963</v>
          </cell>
          <cell r="D48" t="str">
            <v>67100</v>
          </cell>
          <cell r="E48" t="str">
            <v/>
          </cell>
          <cell r="F48" t="str">
            <v>241</v>
          </cell>
          <cell r="G48" t="str">
            <v>RMB</v>
          </cell>
          <cell r="H48" t="str">
            <v>1</v>
          </cell>
          <cell r="I48">
            <v>241</v>
          </cell>
        </row>
        <row r="49">
          <cell r="A49">
            <v>1381313</v>
          </cell>
          <cell r="B49" t="str">
            <v>清迈假日花园酒店</v>
          </cell>
          <cell r="C49" t="str">
            <v>181015135847433963</v>
          </cell>
          <cell r="D49" t="str">
            <v>C02680752</v>
          </cell>
          <cell r="E49" t="str">
            <v/>
          </cell>
          <cell r="F49" t="str">
            <v>1926</v>
          </cell>
          <cell r="G49" t="str">
            <v>RMB</v>
          </cell>
          <cell r="H49" t="str">
            <v>1</v>
          </cell>
          <cell r="I49">
            <v>1926</v>
          </cell>
        </row>
        <row r="50">
          <cell r="A50">
            <v>1378722</v>
          </cell>
          <cell r="B50" t="str">
            <v>普吉岛萨瓦斯德乡村酒店</v>
          </cell>
          <cell r="C50" t="str">
            <v>181009144735953963</v>
          </cell>
          <cell r="D50" t="str">
            <v/>
          </cell>
          <cell r="E50" t="str">
            <v/>
          </cell>
          <cell r="F50" t="str">
            <v>2875</v>
          </cell>
          <cell r="G50" t="str">
            <v>RMB</v>
          </cell>
          <cell r="H50" t="str">
            <v>1</v>
          </cell>
          <cell r="I50">
            <v>2875</v>
          </cell>
        </row>
        <row r="51">
          <cell r="A51">
            <v>1350694</v>
          </cell>
          <cell r="B51" t="str">
            <v>芭堤雅都喜天丽酒店</v>
          </cell>
          <cell r="C51" t="str">
            <v>180810123741073963</v>
          </cell>
          <cell r="D51" t="str">
            <v>11828626</v>
          </cell>
          <cell r="E51" t="str">
            <v/>
          </cell>
          <cell r="F51" t="str">
            <v>3434</v>
          </cell>
          <cell r="G51" t="str">
            <v>RMB</v>
          </cell>
          <cell r="H51" t="str">
            <v>1</v>
          </cell>
          <cell r="I51">
            <v>3434</v>
          </cell>
        </row>
        <row r="52">
          <cell r="A52">
            <v>1378996</v>
          </cell>
          <cell r="B52" t="str">
            <v>普吉岛艾特齐亚酒店</v>
          </cell>
          <cell r="C52" t="str">
            <v>181010104256003963</v>
          </cell>
          <cell r="D52" t="str">
            <v>319519340</v>
          </cell>
          <cell r="E52" t="str">
            <v/>
          </cell>
          <cell r="F52" t="str">
            <v>3062.08</v>
          </cell>
          <cell r="G52" t="str">
            <v>RMB</v>
          </cell>
          <cell r="H52" t="str">
            <v>1</v>
          </cell>
          <cell r="I52">
            <v>3062.08</v>
          </cell>
        </row>
        <row r="53">
          <cell r="A53">
            <v>1377158</v>
          </cell>
          <cell r="B53" t="str">
            <v>波哥大特里波特皇家NH精选酒店</v>
          </cell>
          <cell r="C53" t="str">
            <v>181004110207933963</v>
          </cell>
          <cell r="D53" t="str">
            <v>59184426</v>
          </cell>
          <cell r="E53" t="str">
            <v/>
          </cell>
          <cell r="F53" t="str">
            <v>945</v>
          </cell>
          <cell r="G53" t="str">
            <v>RMB</v>
          </cell>
          <cell r="H53" t="str">
            <v>1</v>
          </cell>
          <cell r="I53">
            <v>945</v>
          </cell>
        </row>
        <row r="54">
          <cell r="A54">
            <v>1375655</v>
          </cell>
          <cell r="B54" t="str">
            <v>波哥大特里波特皇家NH精选酒店</v>
          </cell>
          <cell r="C54" t="str">
            <v>180930090341553963</v>
          </cell>
          <cell r="D54" t="str">
            <v/>
          </cell>
          <cell r="E54" t="str">
            <v/>
          </cell>
          <cell r="F54" t="str">
            <v>10116</v>
          </cell>
          <cell r="G54" t="str">
            <v>RMB</v>
          </cell>
          <cell r="H54" t="str">
            <v>1</v>
          </cell>
          <cell r="I54">
            <v>10116</v>
          </cell>
        </row>
        <row r="55">
          <cell r="A55">
            <v>1358975</v>
          </cell>
          <cell r="B55" t="str">
            <v>柏林滕珀尔霍夫美居酒店 </v>
          </cell>
          <cell r="C55" t="str">
            <v>180824081542613963</v>
          </cell>
          <cell r="D55" t="str">
            <v/>
          </cell>
          <cell r="E55" t="str">
            <v/>
          </cell>
          <cell r="F55" t="str">
            <v>2765</v>
          </cell>
          <cell r="G55" t="str">
            <v>RMB</v>
          </cell>
          <cell r="H55" t="str">
            <v>1</v>
          </cell>
          <cell r="I55">
            <v>2765</v>
          </cell>
        </row>
        <row r="56">
          <cell r="A56">
            <v>1371204</v>
          </cell>
          <cell r="B56" t="str">
            <v>冲绳那霸格拉斯丽酒店</v>
          </cell>
          <cell r="C56" t="str">
            <v>180918132529053963</v>
          </cell>
          <cell r="D56" t="str">
            <v>710147817</v>
          </cell>
          <cell r="E56" t="str">
            <v/>
          </cell>
          <cell r="F56" t="str">
            <v>2398</v>
          </cell>
          <cell r="G56" t="str">
            <v>RMB</v>
          </cell>
          <cell r="H56" t="str">
            <v>1</v>
          </cell>
          <cell r="I56">
            <v>2398</v>
          </cell>
        </row>
        <row r="57">
          <cell r="A57">
            <v>1367254</v>
          </cell>
          <cell r="B57" t="str">
            <v>冲绳那霸格拉斯丽酒店</v>
          </cell>
          <cell r="C57" t="str">
            <v>180909131036963963</v>
          </cell>
          <cell r="D57" t="str">
            <v/>
          </cell>
          <cell r="E57" t="str">
            <v/>
          </cell>
          <cell r="F57" t="str">
            <v>4552</v>
          </cell>
          <cell r="G57" t="str">
            <v>RMB</v>
          </cell>
          <cell r="H57" t="str">
            <v>1</v>
          </cell>
          <cell r="I57">
            <v>4552</v>
          </cell>
        </row>
        <row r="58">
          <cell r="A58">
            <v>1365975</v>
          </cell>
          <cell r="B58" t="str">
            <v>皇家花园酒店京都</v>
          </cell>
          <cell r="C58" t="str">
            <v>180907115929543963</v>
          </cell>
          <cell r="D58" t="str">
            <v/>
          </cell>
          <cell r="E58" t="str">
            <v/>
          </cell>
          <cell r="F58" t="str">
            <v>2663</v>
          </cell>
          <cell r="G58" t="str">
            <v>RMB</v>
          </cell>
          <cell r="H58" t="str">
            <v>1</v>
          </cell>
          <cell r="I58">
            <v>2663</v>
          </cell>
        </row>
        <row r="59">
          <cell r="A59">
            <v>1359707</v>
          </cell>
          <cell r="B59" t="str">
            <v>大阪洲际酒店</v>
          </cell>
          <cell r="C59" t="str">
            <v>180926174952273963</v>
          </cell>
          <cell r="D59" t="str">
            <v>44056846</v>
          </cell>
          <cell r="E59" t="str">
            <v/>
          </cell>
          <cell r="F59" t="str">
            <v>1788</v>
          </cell>
          <cell r="G59" t="str">
            <v>RMB</v>
          </cell>
          <cell r="H59" t="str">
            <v>1</v>
          </cell>
          <cell r="I59">
            <v>1788</v>
          </cell>
        </row>
        <row r="60">
          <cell r="A60">
            <v>1381163</v>
          </cell>
          <cell r="B60" t="str">
            <v>大阪洲际酒店</v>
          </cell>
          <cell r="C60" t="str">
            <v>181015100621943963</v>
          </cell>
          <cell r="D60" t="str">
            <v/>
          </cell>
          <cell r="E60" t="str">
            <v/>
          </cell>
          <cell r="F60" t="str">
            <v>3937</v>
          </cell>
          <cell r="G60" t="str">
            <v>RMB</v>
          </cell>
          <cell r="H60" t="str">
            <v>1</v>
          </cell>
          <cell r="I60">
            <v>3937</v>
          </cell>
        </row>
        <row r="61">
          <cell r="A61">
            <v>1361972</v>
          </cell>
          <cell r="B61" t="str">
            <v>大阪洲际酒店</v>
          </cell>
          <cell r="C61" t="str">
            <v>180830095427903963</v>
          </cell>
          <cell r="D61" t="str">
            <v>21966685</v>
          </cell>
          <cell r="E61" t="str">
            <v/>
          </cell>
          <cell r="F61" t="str">
            <v>1967</v>
          </cell>
          <cell r="G61" t="str">
            <v>RMB</v>
          </cell>
          <cell r="H61" t="str">
            <v>1</v>
          </cell>
          <cell r="I61">
            <v>1967</v>
          </cell>
        </row>
        <row r="62">
          <cell r="A62">
            <v>1378208</v>
          </cell>
          <cell r="B62" t="str">
            <v>大阪洲际酒店</v>
          </cell>
          <cell r="C62" t="str">
            <v>181008081033763963</v>
          </cell>
          <cell r="D62" t="str">
            <v>47177067</v>
          </cell>
          <cell r="E62" t="str">
            <v/>
          </cell>
          <cell r="F62" t="str">
            <v>5512</v>
          </cell>
          <cell r="G62" t="str">
            <v>RMB</v>
          </cell>
          <cell r="H62" t="str">
            <v>1</v>
          </cell>
          <cell r="I62">
            <v>5512</v>
          </cell>
        </row>
        <row r="63">
          <cell r="A63">
            <v>1362335</v>
          </cell>
          <cell r="B63" t="str">
            <v>大阪洲际酒店</v>
          </cell>
          <cell r="C63" t="str">
            <v>180831071216193963</v>
          </cell>
          <cell r="D63" t="str">
            <v/>
          </cell>
          <cell r="E63" t="str">
            <v/>
          </cell>
          <cell r="F63" t="str">
            <v>4263</v>
          </cell>
          <cell r="G63" t="str">
            <v>RMB</v>
          </cell>
          <cell r="H63" t="str">
            <v>1</v>
          </cell>
          <cell r="I63">
            <v>4263</v>
          </cell>
        </row>
        <row r="64">
          <cell r="A64">
            <v>1381291</v>
          </cell>
          <cell r="B64" t="str">
            <v>札幌美爵酒店</v>
          </cell>
          <cell r="C64" t="str">
            <v>181015151435203963</v>
          </cell>
          <cell r="D64" t="str">
            <v/>
          </cell>
          <cell r="E64" t="str">
            <v/>
          </cell>
          <cell r="F64" t="str">
            <v>1224</v>
          </cell>
          <cell r="G64" t="str">
            <v>RMB</v>
          </cell>
          <cell r="H64" t="str">
            <v>1</v>
          </cell>
          <cell r="I64">
            <v>1224</v>
          </cell>
        </row>
        <row r="65">
          <cell r="A65">
            <v>1351492</v>
          </cell>
          <cell r="B65" t="str">
            <v>新札幌灿路都大饭店(旧名: 太阳道大酒店）</v>
          </cell>
          <cell r="C65" t="str">
            <v>180811113638063963</v>
          </cell>
          <cell r="D65" t="str">
            <v>985942</v>
          </cell>
          <cell r="E65" t="str">
            <v/>
          </cell>
          <cell r="F65" t="str">
            <v>2315.01</v>
          </cell>
          <cell r="G65" t="str">
            <v>RMB</v>
          </cell>
          <cell r="H65" t="str">
            <v>1</v>
          </cell>
          <cell r="I65">
            <v>2315.01</v>
          </cell>
        </row>
        <row r="66">
          <cell r="A66">
            <v>1346979</v>
          </cell>
          <cell r="B66" t="str">
            <v>东京东新宿E酒店</v>
          </cell>
          <cell r="C66" t="str">
            <v>180804161942243963</v>
          </cell>
          <cell r="D66" t="str">
            <v>45241531</v>
          </cell>
          <cell r="E66" t="str">
            <v/>
          </cell>
          <cell r="F66" t="str">
            <v>3276</v>
          </cell>
          <cell r="G66" t="str">
            <v>RMB</v>
          </cell>
          <cell r="H66" t="str">
            <v>1</v>
          </cell>
          <cell r="I66">
            <v>3276</v>
          </cell>
        </row>
        <row r="67">
          <cell r="A67">
            <v>1379927</v>
          </cell>
          <cell r="B67" t="str">
            <v>日本亚洲会馆酒店</v>
          </cell>
          <cell r="C67" t="str">
            <v>181012083101843963</v>
          </cell>
          <cell r="D67" t="str">
            <v/>
          </cell>
          <cell r="E67" t="str">
            <v/>
          </cell>
          <cell r="F67" t="str">
            <v>522</v>
          </cell>
          <cell r="G67" t="str">
            <v>RMB</v>
          </cell>
          <cell r="H67" t="str">
            <v>1</v>
          </cell>
          <cell r="I67">
            <v>522</v>
          </cell>
        </row>
        <row r="68">
          <cell r="A68">
            <v>1378017</v>
          </cell>
          <cell r="B68" t="str">
            <v>公主花园酒店</v>
          </cell>
          <cell r="C68" t="str">
            <v>181007103155023963</v>
          </cell>
          <cell r="D68" t="str">
            <v/>
          </cell>
          <cell r="E68" t="str">
            <v/>
          </cell>
          <cell r="F68" t="str">
            <v>3013</v>
          </cell>
          <cell r="G68" t="str">
            <v>RMB</v>
          </cell>
          <cell r="H68" t="str">
            <v>1</v>
          </cell>
          <cell r="I68">
            <v>3013</v>
          </cell>
        </row>
        <row r="69">
          <cell r="A69">
            <v>1378468</v>
          </cell>
          <cell r="B69" t="str">
            <v>东京新宿新丽饭店</v>
          </cell>
          <cell r="C69" t="str">
            <v>181008190335283963</v>
          </cell>
          <cell r="D69" t="str">
            <v/>
          </cell>
          <cell r="E69" t="str">
            <v/>
          </cell>
          <cell r="F69" t="str">
            <v>771</v>
          </cell>
          <cell r="G69" t="str">
            <v>RMB</v>
          </cell>
          <cell r="H69" t="str">
            <v>1</v>
          </cell>
          <cell r="I69">
            <v>771</v>
          </cell>
        </row>
        <row r="70">
          <cell r="A70">
            <v>1364290</v>
          </cell>
          <cell r="B70" t="str">
            <v>东京湾有明华盛顿酒店</v>
          </cell>
          <cell r="C70" t="str">
            <v>180904115025893963</v>
          </cell>
          <cell r="D70" t="str">
            <v>260922650</v>
          </cell>
          <cell r="E70" t="str">
            <v/>
          </cell>
          <cell r="F70" t="str">
            <v>1224</v>
          </cell>
          <cell r="G70" t="str">
            <v>RMB</v>
          </cell>
          <cell r="H70" t="str">
            <v>1</v>
          </cell>
          <cell r="I70">
            <v>1224</v>
          </cell>
        </row>
        <row r="71">
          <cell r="A71">
            <v>1346286</v>
          </cell>
          <cell r="B71" t="str">
            <v>横滨伊势佐木町华盛顿酒店</v>
          </cell>
          <cell r="C71" t="str">
            <v>180803100504013963</v>
          </cell>
          <cell r="D71" t="str">
            <v/>
          </cell>
          <cell r="E71" t="str">
            <v/>
          </cell>
          <cell r="F71" t="str">
            <v>4464</v>
          </cell>
          <cell r="G71" t="str">
            <v>RMB</v>
          </cell>
          <cell r="H71" t="str">
            <v>1</v>
          </cell>
          <cell r="I71">
            <v>4464</v>
          </cell>
        </row>
        <row r="72">
          <cell r="A72">
            <v>1375907</v>
          </cell>
          <cell r="B72" t="str">
            <v>东京浅草豪景大饭店</v>
          </cell>
          <cell r="C72" t="str">
            <v>180930184659643963</v>
          </cell>
          <cell r="D72" t="str">
            <v>100667744</v>
          </cell>
          <cell r="E72" t="str">
            <v/>
          </cell>
          <cell r="F72" t="str">
            <v>1547</v>
          </cell>
          <cell r="G72" t="str">
            <v>RMB</v>
          </cell>
          <cell r="H72" t="str">
            <v>1</v>
          </cell>
          <cell r="I72">
            <v>1547</v>
          </cell>
        </row>
        <row r="73">
          <cell r="A73">
            <v>1378514</v>
          </cell>
          <cell r="B73" t="str">
            <v>东京赤坂维新酒店</v>
          </cell>
          <cell r="C73" t="str">
            <v>181008210718553963</v>
          </cell>
          <cell r="D73" t="str">
            <v>275845</v>
          </cell>
          <cell r="E73" t="str">
            <v/>
          </cell>
          <cell r="F73" t="str">
            <v>819</v>
          </cell>
          <cell r="G73" t="str">
            <v>RMB</v>
          </cell>
          <cell r="H73" t="str">
            <v>1</v>
          </cell>
          <cell r="I73">
            <v>819</v>
          </cell>
        </row>
        <row r="74">
          <cell r="A74">
            <v>1369380</v>
          </cell>
          <cell r="B74" t="str">
            <v>东京巨蛋酒店</v>
          </cell>
          <cell r="C74" t="str">
            <v>180913062516983963</v>
          </cell>
          <cell r="D74" t="str">
            <v>2279621</v>
          </cell>
          <cell r="E74" t="str">
            <v/>
          </cell>
          <cell r="F74" t="str">
            <v>6586</v>
          </cell>
          <cell r="G74" t="str">
            <v>RMB</v>
          </cell>
          <cell r="H74" t="str">
            <v>1</v>
          </cell>
          <cell r="I74">
            <v>6586</v>
          </cell>
        </row>
        <row r="75">
          <cell r="A75">
            <v>1379438</v>
          </cell>
          <cell r="B75" t="str">
            <v>东京巨蛋酒店</v>
          </cell>
          <cell r="C75" t="str">
            <v>181011103725583963</v>
          </cell>
          <cell r="D75" t="str">
            <v>2299106</v>
          </cell>
          <cell r="E75" t="str">
            <v/>
          </cell>
          <cell r="F75" t="str">
            <v>2012</v>
          </cell>
          <cell r="G75" t="str">
            <v>RMB</v>
          </cell>
          <cell r="H75" t="str">
            <v>1</v>
          </cell>
          <cell r="I75">
            <v>2012</v>
          </cell>
        </row>
        <row r="76">
          <cell r="A76">
            <v>1381379</v>
          </cell>
          <cell r="B76" t="str">
            <v>东京巨蛋酒店</v>
          </cell>
          <cell r="C76" t="str">
            <v>181015180526993963</v>
          </cell>
          <cell r="D76" t="str">
            <v>2303655</v>
          </cell>
          <cell r="E76" t="str">
            <v/>
          </cell>
          <cell r="F76" t="str">
            <v>817</v>
          </cell>
          <cell r="G76" t="str">
            <v>RMB</v>
          </cell>
          <cell r="H76" t="str">
            <v>1</v>
          </cell>
          <cell r="I76">
            <v>817</v>
          </cell>
        </row>
        <row r="77">
          <cell r="A77">
            <v>1379569</v>
          </cell>
          <cell r="B77" t="str">
            <v>东京巨蛋酒店</v>
          </cell>
          <cell r="C77" t="str">
            <v>181011133602133963</v>
          </cell>
          <cell r="D77" t="str">
            <v>2299238</v>
          </cell>
          <cell r="E77" t="str">
            <v/>
          </cell>
          <cell r="F77" t="str">
            <v>2012</v>
          </cell>
          <cell r="G77" t="str">
            <v>RMB</v>
          </cell>
          <cell r="H77" t="str">
            <v>1</v>
          </cell>
          <cell r="I77">
            <v>2012</v>
          </cell>
        </row>
        <row r="78">
          <cell r="A78">
            <v>1378716</v>
          </cell>
          <cell r="B78" t="str">
            <v>东京巨蛋酒店</v>
          </cell>
          <cell r="C78" t="str">
            <v>181009142529553963</v>
          </cell>
          <cell r="D78" t="str">
            <v>2297829</v>
          </cell>
          <cell r="E78" t="str">
            <v/>
          </cell>
          <cell r="F78" t="str">
            <v>1936</v>
          </cell>
          <cell r="G78" t="str">
            <v>RMB</v>
          </cell>
          <cell r="H78" t="str">
            <v>1</v>
          </cell>
          <cell r="I78">
            <v>1936</v>
          </cell>
        </row>
        <row r="79">
          <cell r="A79">
            <v>1381434</v>
          </cell>
          <cell r="B79" t="str">
            <v>MYSTAYS 龟户酒店</v>
          </cell>
          <cell r="C79" t="str">
            <v>181016083238593963</v>
          </cell>
          <cell r="D79" t="str">
            <v/>
          </cell>
          <cell r="E79" t="str">
            <v/>
          </cell>
          <cell r="F79" t="str">
            <v>414</v>
          </cell>
          <cell r="G79" t="str">
            <v>RMB</v>
          </cell>
          <cell r="H79" t="str">
            <v>1</v>
          </cell>
          <cell r="I79">
            <v>414</v>
          </cell>
        </row>
        <row r="80">
          <cell r="A80">
            <v>1380523</v>
          </cell>
          <cell r="B80" t="str">
            <v>MYSTAYS 神田酒店</v>
          </cell>
          <cell r="C80" t="str">
            <v>181013140308003963</v>
          </cell>
          <cell r="D80" t="str">
            <v/>
          </cell>
          <cell r="E80" t="str">
            <v/>
          </cell>
          <cell r="F80" t="str">
            <v>9598</v>
          </cell>
          <cell r="G80" t="str">
            <v>RMB</v>
          </cell>
          <cell r="H80" t="str">
            <v>1</v>
          </cell>
          <cell r="I80">
            <v>9598</v>
          </cell>
        </row>
        <row r="81">
          <cell r="A81">
            <v>1380520</v>
          </cell>
          <cell r="B81" t="str">
            <v>MYSTAYS 神田酒店</v>
          </cell>
          <cell r="C81" t="str">
            <v>181013140201213963</v>
          </cell>
          <cell r="D81" t="str">
            <v/>
          </cell>
          <cell r="E81" t="str">
            <v/>
          </cell>
          <cell r="F81" t="str">
            <v>9598</v>
          </cell>
          <cell r="G81" t="str">
            <v>RMB</v>
          </cell>
          <cell r="H81" t="str">
            <v>1</v>
          </cell>
          <cell r="I81">
            <v>9598</v>
          </cell>
        </row>
        <row r="82">
          <cell r="A82">
            <v>1352405</v>
          </cell>
          <cell r="B82" t="str">
            <v>巴黎棕榈阿斯托利亚酒店</v>
          </cell>
          <cell r="C82" t="str">
            <v>180813180217963963</v>
          </cell>
          <cell r="D82" t="str">
            <v>26061871</v>
          </cell>
          <cell r="E82" t="str">
            <v/>
          </cell>
          <cell r="F82" t="str">
            <v>1884</v>
          </cell>
          <cell r="G82" t="str">
            <v>RMB</v>
          </cell>
          <cell r="H82" t="str">
            <v>1</v>
          </cell>
          <cell r="I82">
            <v>1884</v>
          </cell>
        </row>
        <row r="83">
          <cell r="A83">
            <v>1380672</v>
          </cell>
          <cell r="B83" t="str">
            <v>巴厘岛哈珀库塔酒店</v>
          </cell>
          <cell r="C83" t="str">
            <v>181013211531943963</v>
          </cell>
          <cell r="D83" t="str">
            <v/>
          </cell>
          <cell r="E83" t="str">
            <v/>
          </cell>
          <cell r="F83" t="str">
            <v>1232</v>
          </cell>
          <cell r="G83" t="str">
            <v>RMB</v>
          </cell>
          <cell r="H83" t="str">
            <v>1</v>
          </cell>
          <cell r="I83">
            <v>1232</v>
          </cell>
        </row>
        <row r="84">
          <cell r="A84">
            <v>1362681</v>
          </cell>
          <cell r="B84" t="str">
            <v>巴鲁纳智选假日酒店</v>
          </cell>
          <cell r="C84" t="str">
            <v>180831180834553963</v>
          </cell>
          <cell r="D84" t="str">
            <v>52094</v>
          </cell>
          <cell r="E84" t="str">
            <v/>
          </cell>
          <cell r="F84" t="str">
            <v>230</v>
          </cell>
          <cell r="G84" t="str">
            <v>RMB</v>
          </cell>
          <cell r="H84" t="str">
            <v>1</v>
          </cell>
          <cell r="I84">
            <v>230</v>
          </cell>
        </row>
        <row r="85">
          <cell r="A85">
            <v>1369513</v>
          </cell>
          <cell r="B85" t="str">
            <v>雅加达威斯汀酒店</v>
          </cell>
          <cell r="C85" t="str">
            <v>180913091707653963</v>
          </cell>
          <cell r="D85" t="str">
            <v>142962</v>
          </cell>
          <cell r="E85" t="str">
            <v/>
          </cell>
          <cell r="F85" t="str">
            <v>1240</v>
          </cell>
          <cell r="G85" t="str">
            <v>RMB</v>
          </cell>
          <cell r="H85" t="str">
            <v>1</v>
          </cell>
          <cell r="I85">
            <v>1240</v>
          </cell>
        </row>
        <row r="86">
          <cell r="A86">
            <v>1368240</v>
          </cell>
          <cell r="B86" t="str">
            <v>雅加达哈莫尼美爵酒店</v>
          </cell>
          <cell r="C86" t="str">
            <v>180911083141023963</v>
          </cell>
          <cell r="D86" t="str">
            <v>2919616</v>
          </cell>
          <cell r="E86" t="str">
            <v/>
          </cell>
          <cell r="F86" t="str">
            <v>4004</v>
          </cell>
          <cell r="G86" t="str">
            <v>RMB</v>
          </cell>
          <cell r="H86" t="str">
            <v>1</v>
          </cell>
          <cell r="I86">
            <v>4004</v>
          </cell>
        </row>
        <row r="87">
          <cell r="A87">
            <v>1364398</v>
          </cell>
          <cell r="B87" t="str">
            <v>南滩万豪假日俱乐部酒店</v>
          </cell>
          <cell r="C87" t="str">
            <v>180904153747893963</v>
          </cell>
          <cell r="D87" t="str">
            <v/>
          </cell>
          <cell r="E87" t="str">
            <v/>
          </cell>
          <cell r="F87" t="str">
            <v>3910</v>
          </cell>
          <cell r="G87" t="str">
            <v>RMB</v>
          </cell>
          <cell r="H87" t="str">
            <v>1</v>
          </cell>
          <cell r="I87">
            <v>3910</v>
          </cell>
        </row>
        <row r="88">
          <cell r="A88">
            <v>1361747</v>
          </cell>
          <cell r="B88" t="str">
            <v>新德里利拉格调会议酒店</v>
          </cell>
          <cell r="C88" t="str">
            <v>180829205527353963</v>
          </cell>
          <cell r="D88" t="str">
            <v>2377863</v>
          </cell>
          <cell r="E88" t="str">
            <v/>
          </cell>
          <cell r="F88" t="str">
            <v>5003</v>
          </cell>
          <cell r="G88" t="str">
            <v>RMB</v>
          </cell>
          <cell r="H88" t="str">
            <v>1</v>
          </cell>
          <cell r="I88">
            <v>5003</v>
          </cell>
        </row>
        <row r="89">
          <cell r="A89">
            <v>1368650</v>
          </cell>
          <cell r="B89" t="str">
            <v>首尔东大门华美达酒店</v>
          </cell>
          <cell r="C89" t="str">
            <v>180921192851503963</v>
          </cell>
          <cell r="D89" t="str">
            <v>18080054</v>
          </cell>
          <cell r="E89" t="str">
            <v/>
          </cell>
          <cell r="F89" t="str">
            <v>3461</v>
          </cell>
          <cell r="G89" t="str">
            <v>RMB</v>
          </cell>
          <cell r="H89" t="str">
            <v>1</v>
          </cell>
          <cell r="I89">
            <v>3461</v>
          </cell>
        </row>
        <row r="90">
          <cell r="A90">
            <v>1380720</v>
          </cell>
          <cell r="B90" t="str">
            <v>首尔大使铂尔曼酒店</v>
          </cell>
          <cell r="C90" t="str">
            <v>181014083806863963</v>
          </cell>
          <cell r="D90" t="str">
            <v>598703</v>
          </cell>
          <cell r="E90" t="str">
            <v/>
          </cell>
          <cell r="F90" t="str">
            <v>2507</v>
          </cell>
          <cell r="G90" t="str">
            <v>RMB</v>
          </cell>
          <cell r="H90" t="str">
            <v>1</v>
          </cell>
          <cell r="I90">
            <v>2507</v>
          </cell>
        </row>
        <row r="91">
          <cell r="A91">
            <v>1374993</v>
          </cell>
          <cell r="B91" t="str">
            <v>首尔东大门通酒店</v>
          </cell>
          <cell r="C91" t="str">
            <v>180928111141953963</v>
          </cell>
          <cell r="D91" t="str">
            <v>20008388</v>
          </cell>
          <cell r="E91" t="str">
            <v/>
          </cell>
          <cell r="F91" t="str">
            <v>1322</v>
          </cell>
          <cell r="G91" t="str">
            <v>RMB</v>
          </cell>
          <cell r="H91" t="str">
            <v>1</v>
          </cell>
          <cell r="I91">
            <v>1322</v>
          </cell>
        </row>
        <row r="92">
          <cell r="A92">
            <v>1380598</v>
          </cell>
          <cell r="B92" t="str">
            <v>首尔东大门QB通酒店</v>
          </cell>
          <cell r="C92" t="str">
            <v>181013173856233963</v>
          </cell>
          <cell r="D92" t="str">
            <v/>
          </cell>
          <cell r="E92" t="str">
            <v/>
          </cell>
          <cell r="F92" t="str">
            <v>910</v>
          </cell>
          <cell r="G92" t="str">
            <v>RMB</v>
          </cell>
          <cell r="H92" t="str">
            <v>1</v>
          </cell>
          <cell r="I92">
            <v>910</v>
          </cell>
        </row>
        <row r="93">
          <cell r="A93">
            <v>1379559</v>
          </cell>
          <cell r="B93" t="str">
            <v>京都丽思卡尔顿酒店</v>
          </cell>
          <cell r="C93" t="str">
            <v>181011132107243963</v>
          </cell>
          <cell r="D93" t="str">
            <v/>
          </cell>
          <cell r="E93" t="str">
            <v/>
          </cell>
          <cell r="F93" t="str">
            <v>139695</v>
          </cell>
          <cell r="G93" t="str">
            <v>RMB</v>
          </cell>
          <cell r="H93" t="str">
            <v>1</v>
          </cell>
          <cell r="I93">
            <v>139695</v>
          </cell>
        </row>
        <row r="94">
          <cell r="A94">
            <v>1377817</v>
          </cell>
          <cell r="B94" t="str">
            <v>首尔钟路家温酒店</v>
          </cell>
          <cell r="C94" t="str">
            <v>181006143654113963</v>
          </cell>
          <cell r="D94" t="str">
            <v>5614536</v>
          </cell>
          <cell r="E94" t="str">
            <v/>
          </cell>
          <cell r="F94" t="str">
            <v>1294</v>
          </cell>
          <cell r="G94" t="str">
            <v>RMB</v>
          </cell>
          <cell r="H94" t="str">
            <v>1</v>
          </cell>
          <cell r="I94">
            <v>1294</v>
          </cell>
        </row>
        <row r="95">
          <cell r="A95">
            <v>1358509</v>
          </cell>
          <cell r="B95" t="str">
            <v>艾薇达宫殿酒店</v>
          </cell>
          <cell r="C95" t="str">
            <v>180823082911313963</v>
          </cell>
          <cell r="D95" t="str">
            <v>2359234</v>
          </cell>
          <cell r="E95" t="str">
            <v/>
          </cell>
          <cell r="F95" t="str">
            <v>6958</v>
          </cell>
          <cell r="G95" t="str">
            <v>RMB</v>
          </cell>
          <cell r="H95" t="str">
            <v>1</v>
          </cell>
          <cell r="I95">
            <v>6958</v>
          </cell>
        </row>
        <row r="96">
          <cell r="A96">
            <v>1370847</v>
          </cell>
          <cell r="B96" t="str">
            <v>MYSTAYS 堺筋本町酒店</v>
          </cell>
          <cell r="C96" t="str">
            <v>180917080851993963</v>
          </cell>
          <cell r="D96" t="str">
            <v>016154118</v>
          </cell>
          <cell r="E96" t="str">
            <v/>
          </cell>
          <cell r="F96" t="str">
            <v>1774</v>
          </cell>
          <cell r="G96" t="str">
            <v>RMB</v>
          </cell>
          <cell r="H96" t="str">
            <v>1</v>
          </cell>
          <cell r="I96">
            <v>1774</v>
          </cell>
        </row>
        <row r="97">
          <cell r="A97">
            <v>1362346</v>
          </cell>
          <cell r="B97" t="str">
            <v>贝斯特韦斯特横滨酒店</v>
          </cell>
          <cell r="C97" t="str">
            <v>180831081632513963</v>
          </cell>
          <cell r="D97" t="str">
            <v/>
          </cell>
          <cell r="E97" t="str">
            <v/>
          </cell>
          <cell r="F97" t="str">
            <v>713</v>
          </cell>
          <cell r="G97" t="str">
            <v>RMB</v>
          </cell>
          <cell r="H97" t="str">
            <v>1</v>
          </cell>
          <cell r="I97">
            <v>713</v>
          </cell>
        </row>
        <row r="98">
          <cell r="A98">
            <v>1379811</v>
          </cell>
          <cell r="B98" t="str">
            <v>迪拜龙城宜必思尚品酒店</v>
          </cell>
          <cell r="C98" t="str">
            <v>181011195531093963</v>
          </cell>
          <cell r="D98" t="str">
            <v>5966162</v>
          </cell>
          <cell r="E98" t="str">
            <v/>
          </cell>
          <cell r="F98" t="str">
            <v>1182</v>
          </cell>
          <cell r="G98" t="str">
            <v>RMB</v>
          </cell>
          <cell r="H98" t="str">
            <v>1</v>
          </cell>
          <cell r="I98">
            <v>1182</v>
          </cell>
        </row>
        <row r="99">
          <cell r="A99">
            <v>1380555</v>
          </cell>
          <cell r="B99" t="str">
            <v>迪拜龙城宜必思尚品酒店</v>
          </cell>
          <cell r="C99" t="str">
            <v>181013154248383963</v>
          </cell>
          <cell r="D99" t="str">
            <v/>
          </cell>
          <cell r="E99" t="str">
            <v/>
          </cell>
          <cell r="F99" t="str">
            <v>363</v>
          </cell>
          <cell r="G99" t="str">
            <v>RMB</v>
          </cell>
          <cell r="H99" t="str">
            <v>1</v>
          </cell>
          <cell r="I99">
            <v>363</v>
          </cell>
        </row>
        <row r="100">
          <cell r="A100">
            <v>1380673</v>
          </cell>
          <cell r="B100" t="str">
            <v>迪拜龙城宜必思尚品酒店</v>
          </cell>
          <cell r="C100" t="str">
            <v>181013211928063963</v>
          </cell>
          <cell r="D100" t="str">
            <v>6039412</v>
          </cell>
          <cell r="E100" t="str">
            <v/>
          </cell>
          <cell r="F100" t="str">
            <v>2180</v>
          </cell>
          <cell r="G100" t="str">
            <v>RMB</v>
          </cell>
          <cell r="H100" t="str">
            <v>1</v>
          </cell>
          <cell r="I100">
            <v>2180</v>
          </cell>
        </row>
        <row r="101">
          <cell r="A101">
            <v>1352509</v>
          </cell>
          <cell r="B101" t="str">
            <v>利马达兹勒酒店</v>
          </cell>
          <cell r="C101" t="str">
            <v>180905153909363963</v>
          </cell>
          <cell r="D101" t="str">
            <v>118906</v>
          </cell>
          <cell r="E101" t="str">
            <v/>
          </cell>
          <cell r="F101" t="str">
            <v>4298</v>
          </cell>
          <cell r="G101" t="str">
            <v>RMB</v>
          </cell>
          <cell r="H101" t="str">
            <v>1</v>
          </cell>
          <cell r="I101">
            <v>4298</v>
          </cell>
        </row>
        <row r="102">
          <cell r="A102">
            <v>1379650</v>
          </cell>
          <cell r="B102" t="str">
            <v>莫斯科米兰酒店</v>
          </cell>
          <cell r="C102" t="str">
            <v>181011152440253963</v>
          </cell>
          <cell r="D102" t="str">
            <v>574324</v>
          </cell>
          <cell r="E102" t="str">
            <v/>
          </cell>
          <cell r="F102" t="str">
            <v>499</v>
          </cell>
          <cell r="G102" t="str">
            <v>RMB</v>
          </cell>
          <cell r="H102" t="str">
            <v>1</v>
          </cell>
          <cell r="I102">
            <v>499</v>
          </cell>
        </row>
        <row r="103">
          <cell r="A103">
            <v>1367479</v>
          </cell>
          <cell r="B103" t="str">
            <v>墨尔本城市节奏公寓酒店</v>
          </cell>
          <cell r="C103" t="str">
            <v>180909214235353963</v>
          </cell>
          <cell r="D103" t="str">
            <v>674203</v>
          </cell>
          <cell r="E103" t="str">
            <v/>
          </cell>
          <cell r="F103" t="str">
            <v>1869</v>
          </cell>
          <cell r="G103" t="str">
            <v>RMB</v>
          </cell>
          <cell r="H103" t="str">
            <v>1</v>
          </cell>
          <cell r="I103">
            <v>1869</v>
          </cell>
        </row>
        <row r="104">
          <cell r="A104">
            <v>1350330</v>
          </cell>
          <cell r="B104" t="str">
            <v>全季凯恩斯宜必思尚品酒店</v>
          </cell>
          <cell r="C104" t="str">
            <v>180809181329233963</v>
          </cell>
          <cell r="D104" t="str">
            <v>SH6138357</v>
          </cell>
          <cell r="E104" t="str">
            <v/>
          </cell>
          <cell r="F104" t="str">
            <v>1522</v>
          </cell>
          <cell r="G104" t="str">
            <v>RMB</v>
          </cell>
          <cell r="H104" t="str">
            <v>1</v>
          </cell>
          <cell r="I104">
            <v>1522</v>
          </cell>
        </row>
        <row r="105">
          <cell r="A105">
            <v>1380295</v>
          </cell>
          <cell r="B105" t="str">
            <v>布里斯班宜必思酒店</v>
          </cell>
          <cell r="C105" t="str">
            <v>181012210120343963</v>
          </cell>
          <cell r="D105" t="str">
            <v/>
          </cell>
          <cell r="E105" t="str">
            <v/>
          </cell>
          <cell r="F105" t="str">
            <v>1247</v>
          </cell>
          <cell r="G105" t="str">
            <v>RMB</v>
          </cell>
          <cell r="H105" t="str">
            <v>1</v>
          </cell>
          <cell r="I105">
            <v>1247</v>
          </cell>
        </row>
        <row r="106">
          <cell r="A106">
            <v>1378776</v>
          </cell>
          <cell r="B106" t="str">
            <v>悉尼马克利公寓酒店</v>
          </cell>
          <cell r="C106" t="str">
            <v>181009194430193963</v>
          </cell>
          <cell r="D106" t="str">
            <v>173555</v>
          </cell>
          <cell r="E106" t="str">
            <v/>
          </cell>
          <cell r="F106" t="str">
            <v>1995</v>
          </cell>
          <cell r="G106" t="str">
            <v>RMB</v>
          </cell>
          <cell r="H106" t="str">
            <v>1</v>
          </cell>
          <cell r="I106">
            <v>1995</v>
          </cell>
        </row>
        <row r="107">
          <cell r="A107">
            <v>1377820</v>
          </cell>
          <cell r="B107" t="str">
            <v>胡志明市西贡欧式酒店</v>
          </cell>
          <cell r="C107" t="str">
            <v>181006144436923963</v>
          </cell>
          <cell r="D107" t="str">
            <v/>
          </cell>
          <cell r="E107" t="str">
            <v/>
          </cell>
          <cell r="F107" t="str">
            <v>1315</v>
          </cell>
          <cell r="G107" t="str">
            <v>RMB</v>
          </cell>
          <cell r="H107" t="str">
            <v>1</v>
          </cell>
          <cell r="I107">
            <v>1315</v>
          </cell>
        </row>
        <row r="108">
          <cell r="A108">
            <v>1381100</v>
          </cell>
          <cell r="B108" t="str">
            <v>新加坡卡通英迪格酒店</v>
          </cell>
          <cell r="C108" t="str">
            <v>181015084945153963</v>
          </cell>
          <cell r="D108" t="str">
            <v>29600499</v>
          </cell>
          <cell r="E108" t="str">
            <v/>
          </cell>
          <cell r="F108" t="str">
            <v>3022</v>
          </cell>
          <cell r="G108" t="str">
            <v>RMB</v>
          </cell>
          <cell r="H108" t="str">
            <v>1</v>
          </cell>
          <cell r="I108">
            <v>3022</v>
          </cell>
        </row>
        <row r="109">
          <cell r="A109">
            <v>1377328</v>
          </cell>
          <cell r="B109" t="str">
            <v>万豪集团吉隆坡万丽酒店</v>
          </cell>
          <cell r="C109" t="str">
            <v>181004201731603963</v>
          </cell>
          <cell r="D109" t="str">
            <v>92085851</v>
          </cell>
          <cell r="E109" t="str">
            <v/>
          </cell>
          <cell r="F109" t="str">
            <v>1817</v>
          </cell>
          <cell r="G109" t="str">
            <v>RMB</v>
          </cell>
          <cell r="H109" t="str">
            <v>1</v>
          </cell>
          <cell r="I109">
            <v>1817</v>
          </cell>
        </row>
        <row r="110">
          <cell r="A110">
            <v>1378843</v>
          </cell>
          <cell r="B110" t="str">
            <v>新加坡圣淘湾大酒店</v>
          </cell>
          <cell r="C110" t="str">
            <v>181009203918223963</v>
          </cell>
          <cell r="D110" t="str">
            <v/>
          </cell>
          <cell r="E110" t="str">
            <v/>
          </cell>
          <cell r="F110" t="str">
            <v>3295</v>
          </cell>
          <cell r="G110" t="str">
            <v>RMB</v>
          </cell>
          <cell r="H110" t="str">
            <v>1</v>
          </cell>
          <cell r="I110">
            <v>3295</v>
          </cell>
        </row>
        <row r="111">
          <cell r="A111">
            <v>1379211</v>
          </cell>
          <cell r="B111" t="str">
            <v>吉隆坡希尔顿逸林酒店</v>
          </cell>
          <cell r="C111" t="str">
            <v>181010175155403963</v>
          </cell>
          <cell r="D111" t="str">
            <v/>
          </cell>
          <cell r="E111" t="str">
            <v/>
          </cell>
          <cell r="F111" t="str">
            <v>1104</v>
          </cell>
          <cell r="G111" t="str">
            <v>RMB</v>
          </cell>
          <cell r="H111" t="str">
            <v>1</v>
          </cell>
          <cell r="I111">
            <v>1104</v>
          </cell>
        </row>
        <row r="112">
          <cell r="A112">
            <v>1376905</v>
          </cell>
          <cell r="B112" t="str">
            <v>悉尼旅行者酒店</v>
          </cell>
          <cell r="C112" t="str">
            <v>181003150500933963</v>
          </cell>
          <cell r="D112" t="str">
            <v>EXP-1124826746</v>
          </cell>
          <cell r="E112" t="str">
            <v/>
          </cell>
          <cell r="F112" t="str">
            <v>1294</v>
          </cell>
          <cell r="G112" t="str">
            <v>RMB</v>
          </cell>
          <cell r="H112" t="str">
            <v>1</v>
          </cell>
          <cell r="I112">
            <v>1294</v>
          </cell>
        </row>
        <row r="113">
          <cell r="A113">
            <v>1374642</v>
          </cell>
          <cell r="B113" t="str">
            <v>希尔顿悉尼酒店</v>
          </cell>
          <cell r="C113" t="str">
            <v>180927142019393963</v>
          </cell>
          <cell r="D113" t="str">
            <v/>
          </cell>
          <cell r="E113" t="str">
            <v/>
          </cell>
          <cell r="F113" t="str">
            <v>1766</v>
          </cell>
          <cell r="G113" t="str">
            <v>RMB</v>
          </cell>
          <cell r="H113" t="str">
            <v>1</v>
          </cell>
          <cell r="I113">
            <v>1766</v>
          </cell>
        </row>
        <row r="114">
          <cell r="A114">
            <v>1364886</v>
          </cell>
          <cell r="B114" t="str">
            <v>洛杉矶机场希尔顿酒店</v>
          </cell>
          <cell r="C114" t="str">
            <v>180905141105693963</v>
          </cell>
          <cell r="D114" t="str">
            <v>3482823671</v>
          </cell>
          <cell r="E114" t="str">
            <v/>
          </cell>
          <cell r="F114" t="str">
            <v>1728</v>
          </cell>
          <cell r="G114" t="str">
            <v>RMB</v>
          </cell>
          <cell r="H114" t="str">
            <v>1</v>
          </cell>
          <cell r="I114">
            <v>1728</v>
          </cell>
        </row>
        <row r="115">
          <cell r="A115">
            <v>1379971</v>
          </cell>
          <cell r="B115" t="str">
            <v>美高梅大酒店</v>
          </cell>
          <cell r="C115" t="str">
            <v>181012092009333963</v>
          </cell>
          <cell r="D115" t="str">
            <v/>
          </cell>
          <cell r="E115" t="str">
            <v/>
          </cell>
          <cell r="F115" t="str">
            <v>334</v>
          </cell>
          <cell r="G115" t="str">
            <v>RMB</v>
          </cell>
          <cell r="H115" t="str">
            <v>1</v>
          </cell>
          <cell r="I115">
            <v>334</v>
          </cell>
        </row>
        <row r="116">
          <cell r="A116">
            <v>1377211</v>
          </cell>
          <cell r="B116" t="str">
            <v>贝拉吉奥度假村</v>
          </cell>
          <cell r="C116" t="str">
            <v>181004140238333963</v>
          </cell>
          <cell r="D116" t="str">
            <v>509637318X</v>
          </cell>
          <cell r="E116" t="str">
            <v/>
          </cell>
          <cell r="F116" t="str">
            <v>1362</v>
          </cell>
          <cell r="G116" t="str">
            <v>RMB</v>
          </cell>
          <cell r="H116" t="str">
            <v>1</v>
          </cell>
          <cell r="I116">
            <v>1362</v>
          </cell>
        </row>
        <row r="117">
          <cell r="A117">
            <v>1353652</v>
          </cell>
          <cell r="B117" t="str">
            <v>马戏赌场主题公园度假村</v>
          </cell>
          <cell r="C117" t="str">
            <v>180815102409543963</v>
          </cell>
          <cell r="D117" t="str">
            <v/>
          </cell>
          <cell r="E117" t="str">
            <v/>
          </cell>
          <cell r="F117" t="str">
            <v>4485</v>
          </cell>
          <cell r="G117" t="str">
            <v>RMB</v>
          </cell>
          <cell r="H117" t="str">
            <v>1</v>
          </cell>
          <cell r="I117">
            <v>4485</v>
          </cell>
        </row>
        <row r="118">
          <cell r="A118">
            <v>1370162</v>
          </cell>
          <cell r="B118" t="str">
            <v>拉斯维加斯D酒店</v>
          </cell>
          <cell r="C118" t="str">
            <v>180914154905833963</v>
          </cell>
          <cell r="D118" t="str">
            <v/>
          </cell>
          <cell r="E118" t="str">
            <v/>
          </cell>
          <cell r="F118" t="str">
            <v>1974</v>
          </cell>
          <cell r="G118" t="str">
            <v>RMB</v>
          </cell>
          <cell r="H118" t="str">
            <v>1</v>
          </cell>
          <cell r="I118">
            <v>1974</v>
          </cell>
        </row>
        <row r="119">
          <cell r="A119">
            <v>1377240</v>
          </cell>
          <cell r="B119" t="str">
            <v>旧金山汉德利联合广场酒店</v>
          </cell>
          <cell r="C119" t="str">
            <v>181004152416513963</v>
          </cell>
          <cell r="D119" t="str">
            <v>654024</v>
          </cell>
          <cell r="E119" t="str">
            <v/>
          </cell>
          <cell r="F119" t="str">
            <v>2589</v>
          </cell>
          <cell r="G119" t="str">
            <v>RMB</v>
          </cell>
          <cell r="H119" t="str">
            <v>1</v>
          </cell>
          <cell r="I119">
            <v>2589</v>
          </cell>
        </row>
        <row r="120">
          <cell r="A120">
            <v>1378673</v>
          </cell>
          <cell r="B120" t="str">
            <v>曼谷瑞士大酒店</v>
          </cell>
          <cell r="C120" t="str">
            <v>181009134458223963</v>
          </cell>
          <cell r="D120" t="str">
            <v>SS361002</v>
          </cell>
          <cell r="E120" t="str">
            <v/>
          </cell>
          <cell r="F120" t="str">
            <v>875</v>
          </cell>
          <cell r="G120" t="str">
            <v>RMB</v>
          </cell>
          <cell r="H120" t="str">
            <v>1</v>
          </cell>
          <cell r="I120">
            <v>875</v>
          </cell>
        </row>
        <row r="121">
          <cell r="A121">
            <v>1368203</v>
          </cell>
          <cell r="B121" t="str">
            <v>诺富特曼谷隆齐素坤逸酒店</v>
          </cell>
          <cell r="C121" t="str">
            <v>180911075315793963</v>
          </cell>
          <cell r="D121" t="str">
            <v/>
          </cell>
          <cell r="E121" t="str">
            <v/>
          </cell>
          <cell r="F121" t="str">
            <v>5126</v>
          </cell>
          <cell r="G121" t="str">
            <v>RMB</v>
          </cell>
          <cell r="H121" t="str">
            <v>1</v>
          </cell>
          <cell r="I121">
            <v>5126</v>
          </cell>
        </row>
        <row r="122">
          <cell r="A122">
            <v>1380168</v>
          </cell>
          <cell r="B122" t="str">
            <v>清迈莲花酒店</v>
          </cell>
          <cell r="C122" t="str">
            <v>181012163832463963</v>
          </cell>
          <cell r="D122" t="str">
            <v/>
          </cell>
          <cell r="E122" t="str">
            <v/>
          </cell>
          <cell r="F122" t="str">
            <v>1063</v>
          </cell>
          <cell r="G122" t="str">
            <v>RMB</v>
          </cell>
          <cell r="H122" t="str">
            <v>1</v>
          </cell>
          <cell r="I122">
            <v>1063</v>
          </cell>
        </row>
        <row r="123">
          <cell r="A123">
            <v>1374946</v>
          </cell>
          <cell r="B123" t="str">
            <v>金边爱默德酒店</v>
          </cell>
          <cell r="C123" t="str">
            <v>180928093404973963</v>
          </cell>
          <cell r="D123" t="str">
            <v>2456753</v>
          </cell>
          <cell r="E123" t="str">
            <v/>
          </cell>
          <cell r="F123" t="str">
            <v>1505</v>
          </cell>
          <cell r="G123" t="str">
            <v>RMB</v>
          </cell>
          <cell r="H123" t="str">
            <v>1</v>
          </cell>
          <cell r="I123">
            <v>1505</v>
          </cell>
        </row>
        <row r="124">
          <cell r="A124">
            <v>1368151</v>
          </cell>
          <cell r="B124" t="str">
            <v>威斯汀博纳旺蒂尔套房酒店</v>
          </cell>
          <cell r="C124" t="str">
            <v>180911084936863963</v>
          </cell>
          <cell r="D124" t="str">
            <v/>
          </cell>
          <cell r="E124" t="str">
            <v/>
          </cell>
          <cell r="F124" t="str">
            <v>2207</v>
          </cell>
          <cell r="G124" t="str">
            <v>RMB</v>
          </cell>
          <cell r="H124" t="str">
            <v>1</v>
          </cell>
          <cell r="I124">
            <v>2207</v>
          </cell>
        </row>
        <row r="125">
          <cell r="A125">
            <v>1374242</v>
          </cell>
          <cell r="B125" t="str">
            <v>纽约宾夕法尼亚酒店</v>
          </cell>
          <cell r="C125" t="str">
            <v>181009141328483963</v>
          </cell>
          <cell r="D125" t="str">
            <v>9159877</v>
          </cell>
          <cell r="E125" t="str">
            <v/>
          </cell>
          <cell r="F125" t="str">
            <v>3618</v>
          </cell>
          <cell r="G125" t="str">
            <v>RMB</v>
          </cell>
          <cell r="H125" t="str">
            <v>1</v>
          </cell>
          <cell r="I125">
            <v>3618</v>
          </cell>
        </row>
        <row r="126">
          <cell r="A126">
            <v>1381248</v>
          </cell>
          <cell r="B126" t="str">
            <v>东京第一酒店</v>
          </cell>
          <cell r="C126" t="str">
            <v>181015143207913963</v>
          </cell>
          <cell r="D126" t="str">
            <v/>
          </cell>
          <cell r="E126" t="str">
            <v/>
          </cell>
          <cell r="F126" t="str">
            <v>7609</v>
          </cell>
          <cell r="G126" t="str">
            <v>RMB</v>
          </cell>
          <cell r="H126" t="str">
            <v>1</v>
          </cell>
          <cell r="I126">
            <v>7609</v>
          </cell>
        </row>
        <row r="127">
          <cell r="A127">
            <v>1376107</v>
          </cell>
          <cell r="B127" t="str">
            <v>蓼科酒店</v>
          </cell>
          <cell r="C127" t="str">
            <v>181009071538283963</v>
          </cell>
          <cell r="D127" t="str">
            <v>1128013499</v>
          </cell>
          <cell r="E127" t="str">
            <v/>
          </cell>
          <cell r="F127" t="str">
            <v>476</v>
          </cell>
          <cell r="G127" t="str">
            <v>RMB</v>
          </cell>
          <cell r="H127" t="str">
            <v>1</v>
          </cell>
          <cell r="I127">
            <v>476</v>
          </cell>
        </row>
        <row r="128">
          <cell r="A128">
            <v>1380677</v>
          </cell>
          <cell r="B128" t="str">
            <v>神户岐山酒店 </v>
          </cell>
          <cell r="C128" t="str">
            <v>181013212527003963</v>
          </cell>
          <cell r="D128" t="str">
            <v/>
          </cell>
          <cell r="E128" t="str">
            <v/>
          </cell>
          <cell r="F128" t="str">
            <v>203</v>
          </cell>
          <cell r="G128" t="str">
            <v>RMB</v>
          </cell>
          <cell r="H128" t="str">
            <v>1</v>
          </cell>
          <cell r="I128">
            <v>203</v>
          </cell>
        </row>
        <row r="129">
          <cell r="A129">
            <v>1362520</v>
          </cell>
          <cell r="B129" t="str">
            <v>波士顿艾姆斯希尔顿精选酒店</v>
          </cell>
          <cell r="C129" t="str">
            <v>180831122546683963</v>
          </cell>
          <cell r="D129" t="str">
            <v/>
          </cell>
          <cell r="E129" t="str">
            <v/>
          </cell>
          <cell r="F129" t="str">
            <v>3762</v>
          </cell>
          <cell r="G129" t="str">
            <v>RMB</v>
          </cell>
          <cell r="H129" t="str">
            <v>1</v>
          </cell>
          <cell r="I129">
            <v>3762</v>
          </cell>
        </row>
        <row r="130">
          <cell r="A130">
            <v>1344500</v>
          </cell>
          <cell r="B130" t="str">
            <v>弗吉尼亚洛奇饭店</v>
          </cell>
          <cell r="C130" t="str">
            <v>180731111530445963</v>
          </cell>
          <cell r="D130" t="str">
            <v>395186</v>
          </cell>
          <cell r="E130" t="str">
            <v/>
          </cell>
          <cell r="F130" t="str">
            <v>560</v>
          </cell>
          <cell r="G130" t="str">
            <v>RMB</v>
          </cell>
          <cell r="H130" t="str">
            <v>1</v>
          </cell>
          <cell r="I130">
            <v>560</v>
          </cell>
        </row>
        <row r="131">
          <cell r="A131">
            <v>1355996</v>
          </cell>
          <cell r="B131" t="str">
            <v>槟城希尔顿逸林度假酒店</v>
          </cell>
          <cell r="C131" t="str">
            <v>180818171946013963</v>
          </cell>
          <cell r="D131" t="str">
            <v>3478285607</v>
          </cell>
          <cell r="E131" t="str">
            <v/>
          </cell>
          <cell r="F131" t="str">
            <v>5631.04</v>
          </cell>
          <cell r="G131" t="str">
            <v>RMB</v>
          </cell>
          <cell r="H131" t="str">
            <v>1</v>
          </cell>
          <cell r="I131">
            <v>5631.04</v>
          </cell>
        </row>
        <row r="132">
          <cell r="A132">
            <v>1381247</v>
          </cell>
          <cell r="B132" t="str">
            <v>首尔龙山诺富特大使酒店</v>
          </cell>
          <cell r="C132" t="str">
            <v>181015135853003963</v>
          </cell>
          <cell r="D132" t="str">
            <v/>
          </cell>
          <cell r="E132" t="str">
            <v/>
          </cell>
          <cell r="F132" t="str">
            <v>1936</v>
          </cell>
          <cell r="G132" t="str">
            <v>RMB</v>
          </cell>
          <cell r="H132" t="str">
            <v>1</v>
          </cell>
          <cell r="I132">
            <v>1936</v>
          </cell>
        </row>
        <row r="133">
          <cell r="A133">
            <v>1381090</v>
          </cell>
          <cell r="B133" t="str">
            <v>新加坡乌节路优特尔酒店</v>
          </cell>
          <cell r="C133" t="str">
            <v>181015085310103963</v>
          </cell>
          <cell r="D133" t="str">
            <v/>
          </cell>
          <cell r="E133" t="str">
            <v/>
          </cell>
          <cell r="F133" t="str">
            <v>1127</v>
          </cell>
          <cell r="G133" t="str">
            <v>RMB</v>
          </cell>
          <cell r="H133" t="str">
            <v>1</v>
          </cell>
          <cell r="I133">
            <v>1127</v>
          </cell>
        </row>
        <row r="134">
          <cell r="A134">
            <v>1378476</v>
          </cell>
          <cell r="B134" t="str">
            <v>萨拉戈萨NH Collection酒店</v>
          </cell>
          <cell r="C134" t="str">
            <v>181008194303363963</v>
          </cell>
          <cell r="D134" t="str">
            <v/>
          </cell>
          <cell r="E134" t="str">
            <v/>
          </cell>
          <cell r="F134" t="str">
            <v>618</v>
          </cell>
          <cell r="G134" t="str">
            <v>RMB</v>
          </cell>
          <cell r="H134" t="str">
            <v>1</v>
          </cell>
          <cell r="I134">
            <v>618</v>
          </cell>
        </row>
        <row r="135">
          <cell r="A135">
            <v>1376984</v>
          </cell>
          <cell r="B135" t="str">
            <v>阿布扎比诺富特布斯坦酒店</v>
          </cell>
          <cell r="C135" t="str">
            <v>181003183538363963</v>
          </cell>
          <cell r="D135" t="str">
            <v>26087085</v>
          </cell>
          <cell r="E135" t="str">
            <v/>
          </cell>
          <cell r="F135" t="str">
            <v>1293</v>
          </cell>
          <cell r="G135" t="str">
            <v>RMB</v>
          </cell>
          <cell r="H135" t="str">
            <v>1</v>
          </cell>
          <cell r="I135">
            <v>1293</v>
          </cell>
        </row>
        <row r="136">
          <cell r="A136">
            <v>1346019</v>
          </cell>
          <cell r="B136" t="str">
            <v>宜必思维也纳中央火车站酒店</v>
          </cell>
          <cell r="C136" t="str">
            <v>180802185548313963</v>
          </cell>
          <cell r="D136" t="str">
            <v>352504086</v>
          </cell>
          <cell r="E136" t="str">
            <v/>
          </cell>
          <cell r="F136" t="str">
            <v>3614</v>
          </cell>
          <cell r="G136" t="str">
            <v>RMB</v>
          </cell>
          <cell r="H136" t="str">
            <v>1</v>
          </cell>
          <cell r="I136">
            <v>3614</v>
          </cell>
        </row>
        <row r="137">
          <cell r="A137">
            <v>1357598</v>
          </cell>
          <cell r="B137" t="str">
            <v>斯图加特机场/会展中心莫克西 酒店</v>
          </cell>
          <cell r="C137" t="str">
            <v>180821160405673963</v>
          </cell>
          <cell r="D137" t="str">
            <v/>
          </cell>
          <cell r="E137" t="str">
            <v/>
          </cell>
          <cell r="F137" t="str">
            <v>7812</v>
          </cell>
          <cell r="G137" t="str">
            <v>RMB</v>
          </cell>
          <cell r="H137" t="str">
            <v>1</v>
          </cell>
          <cell r="I137">
            <v>7812</v>
          </cell>
        </row>
        <row r="138">
          <cell r="A138">
            <v>1361829</v>
          </cell>
          <cell r="B138" t="str">
            <v>奥雅威基基水叮当酒店</v>
          </cell>
          <cell r="C138" t="str">
            <v>180928111407243963</v>
          </cell>
          <cell r="D138" t="str">
            <v>104393</v>
          </cell>
          <cell r="E138" t="str">
            <v/>
          </cell>
          <cell r="F138" t="str">
            <v>774</v>
          </cell>
          <cell r="G138" t="str">
            <v>RMB</v>
          </cell>
          <cell r="H138" t="str">
            <v>1</v>
          </cell>
          <cell r="I138">
            <v>774</v>
          </cell>
        </row>
        <row r="139">
          <cell r="A139">
            <v>1366325</v>
          </cell>
          <cell r="B139" t="str">
            <v>奥雅威基基水叮当酒店</v>
          </cell>
          <cell r="C139" t="str">
            <v>180907195719143963</v>
          </cell>
          <cell r="D139" t="str">
            <v/>
          </cell>
          <cell r="E139" t="str">
            <v/>
          </cell>
          <cell r="F139" t="str">
            <v>12352</v>
          </cell>
          <cell r="G139" t="str">
            <v>RMB</v>
          </cell>
          <cell r="H139" t="str">
            <v>1</v>
          </cell>
          <cell r="I139">
            <v>12352</v>
          </cell>
        </row>
        <row r="140">
          <cell r="A140">
            <v>1377296</v>
          </cell>
          <cell r="B140" t="str">
            <v>迈阿密海滩凯悦臻选酒店</v>
          </cell>
          <cell r="C140" t="str">
            <v>181004175414693963</v>
          </cell>
          <cell r="D140" t="str">
            <v/>
          </cell>
          <cell r="E140" t="str">
            <v/>
          </cell>
          <cell r="F140" t="str">
            <v>4894</v>
          </cell>
          <cell r="G140" t="str">
            <v>RMB</v>
          </cell>
          <cell r="H140" t="str">
            <v>1</v>
          </cell>
          <cell r="I140">
            <v>4894</v>
          </cell>
        </row>
        <row r="141">
          <cell r="A141">
            <v>1361475</v>
          </cell>
          <cell r="B141" t="str">
            <v>查尔顿汉姆希尔顿逸林酒店 </v>
          </cell>
          <cell r="C141" t="str">
            <v>180829100042263963</v>
          </cell>
          <cell r="D141" t="str">
            <v>3480241743；3474666826</v>
          </cell>
          <cell r="E141" t="str">
            <v/>
          </cell>
          <cell r="F141" t="str">
            <v>3320</v>
          </cell>
          <cell r="G141" t="str">
            <v>RMB</v>
          </cell>
          <cell r="H141" t="str">
            <v>1</v>
          </cell>
          <cell r="I141">
            <v>3320</v>
          </cell>
        </row>
        <row r="142">
          <cell r="A142">
            <v>1377895</v>
          </cell>
          <cell r="B142" t="str">
            <v>皇家奥林匹克酒店</v>
          </cell>
          <cell r="C142" t="str">
            <v>181006194254453963</v>
          </cell>
          <cell r="D142" t="str">
            <v/>
          </cell>
          <cell r="E142" t="str">
            <v/>
          </cell>
          <cell r="F142" t="str">
            <v>1099</v>
          </cell>
          <cell r="G142" t="str">
            <v>RMB</v>
          </cell>
          <cell r="H142" t="str">
            <v>1</v>
          </cell>
          <cell r="I142">
            <v>1099</v>
          </cell>
        </row>
        <row r="143">
          <cell r="A143">
            <v>1377833</v>
          </cell>
          <cell r="B143" t="str">
            <v>皇家奥林匹克酒店</v>
          </cell>
          <cell r="C143" t="str">
            <v>181006153851593963</v>
          </cell>
          <cell r="D143" t="str">
            <v>SH6418140</v>
          </cell>
          <cell r="E143" t="str">
            <v/>
          </cell>
          <cell r="F143" t="str">
            <v>2122</v>
          </cell>
          <cell r="G143" t="str">
            <v>RMB</v>
          </cell>
          <cell r="H143" t="str">
            <v>1</v>
          </cell>
          <cell r="I143">
            <v>2122</v>
          </cell>
        </row>
        <row r="144">
          <cell r="A144">
            <v>1367047</v>
          </cell>
          <cell r="B144" t="str">
            <v>皇家奥林匹克酒店</v>
          </cell>
          <cell r="C144" t="str">
            <v>180909082642713963</v>
          </cell>
          <cell r="D144" t="str">
            <v/>
          </cell>
          <cell r="E144" t="str">
            <v/>
          </cell>
          <cell r="F144" t="str">
            <v>2908</v>
          </cell>
          <cell r="G144" t="str">
            <v>RMB</v>
          </cell>
          <cell r="H144" t="str">
            <v>1</v>
          </cell>
          <cell r="I144">
            <v>2908</v>
          </cell>
        </row>
        <row r="145">
          <cell r="A145">
            <v>1350318</v>
          </cell>
          <cell r="B145" t="str">
            <v>拉斯维加斯城里人汽车旅馆</v>
          </cell>
          <cell r="C145" t="str">
            <v>180809175739593963</v>
          </cell>
          <cell r="D145" t="str">
            <v>2323613</v>
          </cell>
          <cell r="E145" t="str">
            <v/>
          </cell>
          <cell r="F145" t="str">
            <v>2597</v>
          </cell>
          <cell r="G145" t="str">
            <v>RMB</v>
          </cell>
          <cell r="H145" t="str">
            <v>1</v>
          </cell>
          <cell r="I145">
            <v>2597</v>
          </cell>
        </row>
        <row r="146">
          <cell r="A146">
            <v>1337920</v>
          </cell>
          <cell r="B146" t="str">
            <v>洛杉矶中心区英迪格酒店</v>
          </cell>
          <cell r="C146" t="str">
            <v>180718202627283963</v>
          </cell>
          <cell r="D146" t="str">
            <v/>
          </cell>
          <cell r="E146" t="str">
            <v/>
          </cell>
          <cell r="F146" t="str">
            <v>3032</v>
          </cell>
          <cell r="G146" t="str">
            <v>RMB</v>
          </cell>
          <cell r="H146" t="str">
            <v>1</v>
          </cell>
          <cell r="I146">
            <v>3032</v>
          </cell>
        </row>
        <row r="147">
          <cell r="A147">
            <v>1377100</v>
          </cell>
          <cell r="B147" t="str">
            <v>纽约西区青年国际旅馆</v>
          </cell>
          <cell r="C147" t="str">
            <v>181004081203913963</v>
          </cell>
          <cell r="D147" t="str">
            <v>505421</v>
          </cell>
          <cell r="E147" t="str">
            <v/>
          </cell>
          <cell r="F147" t="str">
            <v>1945</v>
          </cell>
          <cell r="G147" t="str">
            <v>RMB</v>
          </cell>
          <cell r="H147" t="str">
            <v>1</v>
          </cell>
          <cell r="I147">
            <v>1945</v>
          </cell>
        </row>
        <row r="148">
          <cell r="A148">
            <v>1360798</v>
          </cell>
          <cell r="B148" t="str">
            <v>奥罗拉之星机场酒店</v>
          </cell>
          <cell r="C148" t="str">
            <v>180827212619843963</v>
          </cell>
          <cell r="D148" t="str">
            <v>56536</v>
          </cell>
          <cell r="E148" t="str">
            <v/>
          </cell>
          <cell r="F148" t="str">
            <v>1347</v>
          </cell>
          <cell r="G148" t="str">
            <v>RMB</v>
          </cell>
          <cell r="H148" t="str">
            <v>1</v>
          </cell>
          <cell r="I148">
            <v>1347</v>
          </cell>
        </row>
        <row r="149">
          <cell r="A149">
            <v>1372387</v>
          </cell>
          <cell r="B149" t="str">
            <v>旧金山中央公园酒店</v>
          </cell>
          <cell r="C149" t="str">
            <v>180921112448943963</v>
          </cell>
          <cell r="D149" t="str">
            <v/>
          </cell>
          <cell r="E149" t="str">
            <v/>
          </cell>
          <cell r="F149" t="str">
            <v>1245</v>
          </cell>
          <cell r="G149" t="str">
            <v>RMB</v>
          </cell>
          <cell r="H149" t="str">
            <v>1</v>
          </cell>
          <cell r="I149">
            <v>1245</v>
          </cell>
        </row>
        <row r="150">
          <cell r="A150">
            <v>1351820</v>
          </cell>
          <cell r="B150" t="str">
            <v>奥斯陆松恩酒店</v>
          </cell>
          <cell r="C150" t="str">
            <v>180811195228543963</v>
          </cell>
          <cell r="D150" t="str">
            <v/>
          </cell>
          <cell r="E150" t="str">
            <v/>
          </cell>
          <cell r="F150" t="str">
            <v>742</v>
          </cell>
          <cell r="G150" t="str">
            <v>RMB</v>
          </cell>
          <cell r="H150" t="str">
            <v>1</v>
          </cell>
          <cell r="I150">
            <v>742</v>
          </cell>
        </row>
        <row r="151">
          <cell r="A151">
            <v>1369165</v>
          </cell>
          <cell r="B151" t="str">
            <v>斯德哥尔摩斯拉森希尔顿酒店</v>
          </cell>
          <cell r="C151" t="str">
            <v>180912174411383963</v>
          </cell>
          <cell r="D151" t="str">
            <v>3487396623</v>
          </cell>
          <cell r="E151" t="str">
            <v/>
          </cell>
          <cell r="F151" t="str">
            <v>1876</v>
          </cell>
          <cell r="G151" t="str">
            <v>RMB</v>
          </cell>
          <cell r="H151" t="str">
            <v>1</v>
          </cell>
          <cell r="I151">
            <v>1876</v>
          </cell>
        </row>
        <row r="152">
          <cell r="A152">
            <v>1377594</v>
          </cell>
          <cell r="B152" t="str">
            <v>温哥华瑰丽酒店</v>
          </cell>
          <cell r="C152" t="str">
            <v>181005160742303963</v>
          </cell>
          <cell r="D152" t="str">
            <v>20479926</v>
          </cell>
          <cell r="E152" t="str">
            <v/>
          </cell>
          <cell r="F152" t="str">
            <v>2521</v>
          </cell>
          <cell r="G152" t="str">
            <v>RMB</v>
          </cell>
          <cell r="H152" t="str">
            <v>1</v>
          </cell>
          <cell r="I152">
            <v>2521</v>
          </cell>
        </row>
        <row r="153">
          <cell r="A153">
            <v>1377875</v>
          </cell>
          <cell r="B153" t="str">
            <v>温哥华瑰丽酒店</v>
          </cell>
          <cell r="C153" t="str">
            <v>181006183406643963</v>
          </cell>
          <cell r="D153" t="str">
            <v/>
          </cell>
          <cell r="E153" t="str">
            <v/>
          </cell>
          <cell r="F153" t="str">
            <v>2508</v>
          </cell>
          <cell r="G153" t="str">
            <v>RMB</v>
          </cell>
          <cell r="H153" t="str">
            <v>1</v>
          </cell>
          <cell r="I153">
            <v>2508</v>
          </cell>
        </row>
        <row r="154">
          <cell r="A154">
            <v>1371458</v>
          </cell>
          <cell r="B154" t="str">
            <v>伊斯坦布尔 - 锡尔凯吉希尔顿逸林酒店</v>
          </cell>
          <cell r="C154" t="str">
            <v>180918172950433963</v>
          </cell>
          <cell r="D154" t="str">
            <v/>
          </cell>
          <cell r="E154" t="str">
            <v/>
          </cell>
          <cell r="F154" t="str">
            <v>3185</v>
          </cell>
          <cell r="G154" t="str">
            <v>RMB</v>
          </cell>
          <cell r="H154" t="str">
            <v>1</v>
          </cell>
          <cell r="I154">
            <v>3185</v>
          </cell>
        </row>
        <row r="155">
          <cell r="A155">
            <v>1355803</v>
          </cell>
          <cell r="B155" t="str">
            <v>萨尔茨堡豪普巴霍夫A&amp;O酒店</v>
          </cell>
          <cell r="C155" t="str">
            <v>180818112833013963</v>
          </cell>
          <cell r="D155" t="str">
            <v/>
          </cell>
          <cell r="E155" t="str">
            <v/>
          </cell>
          <cell r="F155" t="str">
            <v>499</v>
          </cell>
          <cell r="G155" t="str">
            <v>RMB</v>
          </cell>
          <cell r="H155" t="str">
            <v>1</v>
          </cell>
          <cell r="I155">
            <v>499</v>
          </cell>
        </row>
        <row r="156">
          <cell r="A156">
            <v>1378459</v>
          </cell>
          <cell r="B156" t="str">
            <v>基瑞纳机场萨勒酒店</v>
          </cell>
          <cell r="C156" t="str">
            <v>181008185830733963</v>
          </cell>
          <cell r="D156" t="str">
            <v>EXP-1127635502</v>
          </cell>
          <cell r="E156" t="str">
            <v/>
          </cell>
          <cell r="F156" t="str">
            <v>1406</v>
          </cell>
          <cell r="G156" t="str">
            <v>RMB</v>
          </cell>
          <cell r="H156" t="str">
            <v>1</v>
          </cell>
          <cell r="I156">
            <v>1406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29"/>
  <sheetViews>
    <sheetView tabSelected="1" topLeftCell="B88" workbookViewId="0">
      <selection activeCell="W121" sqref="W121"/>
    </sheetView>
  </sheetViews>
  <sheetFormatPr defaultColWidth="9" defaultRowHeight="13.5"/>
  <cols>
    <col min="21" max="21" width="10.375"/>
    <col min="22" max="22" width="9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1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2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4" spans="17:17">
      <c r="Q14" t="str">
        <f ca="1">PHONETIC(Y20:Y113)</f>
        <v>，1381313，1357925，1370833，1376984，1377211，1377240，1377721，1378459，1378468，1381090，1381291，1337445，1337920，1343725，1344500，1345335，1346019，1346979，1348326，1350330，1351492，1351820，1352348，1352405，1353257，1355996，1357774，1358975，1361475，1361747，1361829，1361972，1362335，1364886，1367047，1367348，1367391，1367621，1368240，1368650，1369165，1369513，1370847，1371204，1371458，1374242，1374559，1374946，1374993，1375907，1376252，1376905，1377100，1377158，1377296，1377594，1377817，1377820，1377833，1377871，1377875，1377895，1378208，1378260，1378476，1378498，1378514，1378588，1378673，1378716，1378722，1378762，1378843，1378996，1379211，1379438，1379569，1379650，1379811，1379971，1380048，1380168，1380298，1380555，1380672，1380673，1380677，1380720，1380845，1381047，1381100，1381163，1381247，1381379</v>
      </c>
    </row>
    <row r="15" spans="17:17">
      <c r="Q15" t="s">
        <v>26</v>
      </c>
    </row>
    <row r="19" spans="1:24">
      <c r="A19" t="s">
        <v>27</v>
      </c>
      <c r="B19" t="s">
        <v>28</v>
      </c>
      <c r="C19" t="s">
        <v>29</v>
      </c>
      <c r="D19" t="s">
        <v>30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  <c r="J19" t="s">
        <v>36</v>
      </c>
      <c r="K19" t="s">
        <v>37</v>
      </c>
      <c r="L19" t="s">
        <v>38</v>
      </c>
      <c r="M19" t="s">
        <v>39</v>
      </c>
      <c r="N19" t="s">
        <v>40</v>
      </c>
      <c r="O19" t="s">
        <v>41</v>
      </c>
      <c r="P19" t="s">
        <v>42</v>
      </c>
      <c r="Q19" t="s">
        <v>43</v>
      </c>
      <c r="R19" t="s">
        <v>44</v>
      </c>
      <c r="S19" t="s">
        <v>45</v>
      </c>
      <c r="T19" t="s">
        <v>46</v>
      </c>
      <c r="U19" t="s">
        <v>47</v>
      </c>
      <c r="V19" t="s">
        <v>48</v>
      </c>
      <c r="W19" t="s">
        <v>49</v>
      </c>
      <c r="X19" t="s">
        <v>50</v>
      </c>
    </row>
    <row r="20" spans="1:25">
      <c r="A20" s="7" t="s">
        <v>51</v>
      </c>
      <c r="B20" t="s">
        <v>52</v>
      </c>
      <c r="C20">
        <v>1381313</v>
      </c>
      <c r="D20" t="s">
        <v>53</v>
      </c>
      <c r="E20" t="s">
        <v>54</v>
      </c>
      <c r="F20" t="s">
        <v>55</v>
      </c>
      <c r="G20" t="s">
        <v>56</v>
      </c>
      <c r="H20" t="s">
        <v>56</v>
      </c>
      <c r="I20" t="s">
        <v>57</v>
      </c>
      <c r="J20" t="s">
        <v>58</v>
      </c>
      <c r="K20" t="s">
        <v>59</v>
      </c>
      <c r="L20" t="s">
        <v>60</v>
      </c>
      <c r="M20" t="s">
        <v>61</v>
      </c>
      <c r="N20" t="s">
        <v>62</v>
      </c>
      <c r="O20" t="s">
        <v>63</v>
      </c>
      <c r="P20">
        <v>1926</v>
      </c>
      <c r="Q20" t="s">
        <v>12</v>
      </c>
      <c r="R20" t="s">
        <v>12</v>
      </c>
      <c r="S20" t="s">
        <v>12</v>
      </c>
      <c r="T20" t="s">
        <v>12</v>
      </c>
      <c r="U20">
        <v>1926</v>
      </c>
      <c r="V20">
        <f>VLOOKUP(C20,[1]应付款管理!$A$1:$I$65536,9,0)</f>
        <v>1926</v>
      </c>
      <c r="W20">
        <f>U20-V20</f>
        <v>0</v>
      </c>
      <c r="X20" t="str">
        <f>$X$19&amp;C20</f>
        <v>，1381313</v>
      </c>
      <c r="Y20" t="s">
        <v>64</v>
      </c>
    </row>
    <row r="21" spans="1:25">
      <c r="A21" t="s">
        <v>65</v>
      </c>
      <c r="B21" t="s">
        <v>66</v>
      </c>
      <c r="C21" s="3">
        <v>1357925</v>
      </c>
      <c r="D21" t="s">
        <v>67</v>
      </c>
      <c r="E21" t="s">
        <v>68</v>
      </c>
      <c r="F21" t="s">
        <v>69</v>
      </c>
      <c r="G21" t="s">
        <v>70</v>
      </c>
      <c r="H21" t="s">
        <v>71</v>
      </c>
      <c r="I21" t="s">
        <v>72</v>
      </c>
      <c r="J21" t="s">
        <v>73</v>
      </c>
      <c r="K21" t="s">
        <v>59</v>
      </c>
      <c r="L21" t="s">
        <v>74</v>
      </c>
      <c r="M21" t="s">
        <v>75</v>
      </c>
      <c r="N21" t="s">
        <v>62</v>
      </c>
      <c r="O21" t="s">
        <v>63</v>
      </c>
      <c r="P21">
        <v>906</v>
      </c>
      <c r="Q21" t="s">
        <v>12</v>
      </c>
      <c r="R21" t="s">
        <v>12</v>
      </c>
      <c r="S21" t="s">
        <v>12</v>
      </c>
      <c r="T21" t="s">
        <v>12</v>
      </c>
      <c r="U21">
        <v>906</v>
      </c>
      <c r="V21">
        <f>VLOOKUP(C21,[1]应付款管理!$A$1:$I$65536,9,0)</f>
        <v>906</v>
      </c>
      <c r="W21">
        <f t="shared" ref="W21:W52" si="0">U21-V21</f>
        <v>0</v>
      </c>
      <c r="X21" t="str">
        <f t="shared" ref="X21:X52" si="1">$X$19&amp;C21</f>
        <v>，1357925</v>
      </c>
      <c r="Y21" t="s">
        <v>76</v>
      </c>
    </row>
    <row r="22" spans="1:25">
      <c r="A22" t="s">
        <v>77</v>
      </c>
      <c r="B22" t="s">
        <v>66</v>
      </c>
      <c r="C22" s="3">
        <v>1370833</v>
      </c>
      <c r="D22" t="s">
        <v>78</v>
      </c>
      <c r="E22" t="s">
        <v>79</v>
      </c>
      <c r="F22" t="s">
        <v>80</v>
      </c>
      <c r="G22" t="s">
        <v>81</v>
      </c>
      <c r="H22" t="s">
        <v>82</v>
      </c>
      <c r="I22" t="s">
        <v>83</v>
      </c>
      <c r="J22" t="s">
        <v>84</v>
      </c>
      <c r="K22" t="s">
        <v>59</v>
      </c>
      <c r="L22" t="s">
        <v>59</v>
      </c>
      <c r="M22" t="s">
        <v>85</v>
      </c>
      <c r="N22" t="s">
        <v>62</v>
      </c>
      <c r="O22" t="s">
        <v>63</v>
      </c>
      <c r="P22">
        <v>823</v>
      </c>
      <c r="Q22" t="s">
        <v>12</v>
      </c>
      <c r="R22" t="s">
        <v>12</v>
      </c>
      <c r="S22" t="s">
        <v>12</v>
      </c>
      <c r="T22" t="s">
        <v>12</v>
      </c>
      <c r="U22">
        <v>823</v>
      </c>
      <c r="V22">
        <f>VLOOKUP(C22,[1]应付款管理!$A$1:$I$65536,9,0)</f>
        <v>823</v>
      </c>
      <c r="W22">
        <f t="shared" si="0"/>
        <v>0</v>
      </c>
      <c r="X22" t="str">
        <f t="shared" si="1"/>
        <v>，1370833</v>
      </c>
      <c r="Y22" t="s">
        <v>86</v>
      </c>
    </row>
    <row r="23" spans="1:25">
      <c r="A23" t="s">
        <v>87</v>
      </c>
      <c r="B23" t="s">
        <v>66</v>
      </c>
      <c r="C23" s="3">
        <v>1376984</v>
      </c>
      <c r="D23" t="s">
        <v>88</v>
      </c>
      <c r="E23" t="s">
        <v>89</v>
      </c>
      <c r="F23" t="s">
        <v>90</v>
      </c>
      <c r="G23" t="s">
        <v>91</v>
      </c>
      <c r="H23" t="s">
        <v>91</v>
      </c>
      <c r="I23" t="s">
        <v>92</v>
      </c>
      <c r="J23" t="s">
        <v>93</v>
      </c>
      <c r="K23" t="s">
        <v>59</v>
      </c>
      <c r="L23" t="s">
        <v>74</v>
      </c>
      <c r="M23" t="s">
        <v>94</v>
      </c>
      <c r="N23" t="s">
        <v>62</v>
      </c>
      <c r="O23" t="s">
        <v>63</v>
      </c>
      <c r="P23">
        <v>1293</v>
      </c>
      <c r="Q23" t="s">
        <v>12</v>
      </c>
      <c r="R23" t="s">
        <v>12</v>
      </c>
      <c r="S23" t="s">
        <v>12</v>
      </c>
      <c r="T23" t="s">
        <v>12</v>
      </c>
      <c r="U23">
        <v>1293</v>
      </c>
      <c r="V23">
        <f>VLOOKUP(C23,[1]应付款管理!$A$1:$I$65536,9,0)</f>
        <v>1293</v>
      </c>
      <c r="W23">
        <f t="shared" si="0"/>
        <v>0</v>
      </c>
      <c r="X23" t="str">
        <f t="shared" si="1"/>
        <v>，1376984</v>
      </c>
      <c r="Y23" t="s">
        <v>95</v>
      </c>
    </row>
    <row r="24" spans="1:25">
      <c r="A24" t="s">
        <v>96</v>
      </c>
      <c r="B24" t="s">
        <v>66</v>
      </c>
      <c r="C24" s="3">
        <v>1377211</v>
      </c>
      <c r="D24" t="s">
        <v>97</v>
      </c>
      <c r="E24" t="s">
        <v>98</v>
      </c>
      <c r="F24" t="s">
        <v>99</v>
      </c>
      <c r="G24" t="s">
        <v>100</v>
      </c>
      <c r="H24" t="s">
        <v>100</v>
      </c>
      <c r="I24" t="s">
        <v>101</v>
      </c>
      <c r="J24" t="s">
        <v>83</v>
      </c>
      <c r="K24" t="s">
        <v>59</v>
      </c>
      <c r="L24" t="s">
        <v>59</v>
      </c>
      <c r="M24" t="s">
        <v>102</v>
      </c>
      <c r="N24" t="s">
        <v>62</v>
      </c>
      <c r="O24" t="s">
        <v>63</v>
      </c>
      <c r="P24">
        <v>1362</v>
      </c>
      <c r="Q24" t="s">
        <v>12</v>
      </c>
      <c r="R24" t="s">
        <v>12</v>
      </c>
      <c r="S24" t="s">
        <v>12</v>
      </c>
      <c r="T24" t="s">
        <v>12</v>
      </c>
      <c r="U24">
        <v>1362</v>
      </c>
      <c r="V24">
        <f>VLOOKUP(C24,[1]应付款管理!$A$1:$I$65536,9,0)</f>
        <v>1362</v>
      </c>
      <c r="W24">
        <f t="shared" si="0"/>
        <v>0</v>
      </c>
      <c r="X24" t="str">
        <f t="shared" si="1"/>
        <v>，1377211</v>
      </c>
      <c r="Y24" t="s">
        <v>103</v>
      </c>
    </row>
    <row r="25" spans="1:25">
      <c r="A25" t="s">
        <v>104</v>
      </c>
      <c r="B25" t="s">
        <v>66</v>
      </c>
      <c r="C25" s="3">
        <v>1377240</v>
      </c>
      <c r="D25" t="s">
        <v>97</v>
      </c>
      <c r="E25" t="s">
        <v>105</v>
      </c>
      <c r="F25" t="s">
        <v>106</v>
      </c>
      <c r="G25" t="s">
        <v>100</v>
      </c>
      <c r="H25" t="s">
        <v>56</v>
      </c>
      <c r="I25" t="s">
        <v>107</v>
      </c>
      <c r="J25" t="s">
        <v>92</v>
      </c>
      <c r="K25" t="s">
        <v>59</v>
      </c>
      <c r="L25" t="s">
        <v>59</v>
      </c>
      <c r="M25" t="s">
        <v>108</v>
      </c>
      <c r="N25" t="s">
        <v>62</v>
      </c>
      <c r="O25" t="s">
        <v>63</v>
      </c>
      <c r="P25">
        <v>2589</v>
      </c>
      <c r="Q25" t="s">
        <v>12</v>
      </c>
      <c r="R25" t="s">
        <v>12</v>
      </c>
      <c r="S25" t="s">
        <v>12</v>
      </c>
      <c r="T25" t="s">
        <v>12</v>
      </c>
      <c r="U25">
        <v>2589</v>
      </c>
      <c r="V25">
        <f>VLOOKUP(C25,[1]应付款管理!$A$1:$I$65536,9,0)</f>
        <v>2589</v>
      </c>
      <c r="W25">
        <f t="shared" si="0"/>
        <v>0</v>
      </c>
      <c r="X25" t="str">
        <f t="shared" si="1"/>
        <v>，1377240</v>
      </c>
      <c r="Y25" t="s">
        <v>109</v>
      </c>
    </row>
    <row r="26" spans="1:25">
      <c r="A26" t="s">
        <v>110</v>
      </c>
      <c r="B26" t="s">
        <v>66</v>
      </c>
      <c r="C26" s="3">
        <v>1377721</v>
      </c>
      <c r="D26" t="s">
        <v>111</v>
      </c>
      <c r="E26" t="s">
        <v>112</v>
      </c>
      <c r="F26" t="s">
        <v>113</v>
      </c>
      <c r="G26" t="s">
        <v>83</v>
      </c>
      <c r="H26" t="s">
        <v>83</v>
      </c>
      <c r="I26" t="s">
        <v>114</v>
      </c>
      <c r="J26" t="s">
        <v>115</v>
      </c>
      <c r="K26" t="s">
        <v>59</v>
      </c>
      <c r="L26" t="s">
        <v>116</v>
      </c>
      <c r="M26" t="s">
        <v>117</v>
      </c>
      <c r="N26" t="s">
        <v>62</v>
      </c>
      <c r="O26" t="s">
        <v>63</v>
      </c>
      <c r="P26">
        <v>2341</v>
      </c>
      <c r="Q26" t="s">
        <v>12</v>
      </c>
      <c r="R26" t="s">
        <v>12</v>
      </c>
      <c r="S26" t="s">
        <v>12</v>
      </c>
      <c r="T26" t="s">
        <v>12</v>
      </c>
      <c r="U26">
        <v>2341</v>
      </c>
      <c r="V26">
        <f>VLOOKUP(C26,[1]应付款管理!$A$1:$I$65536,9,0)</f>
        <v>2341</v>
      </c>
      <c r="W26">
        <f t="shared" si="0"/>
        <v>0</v>
      </c>
      <c r="X26" t="str">
        <f t="shared" si="1"/>
        <v>，1377721</v>
      </c>
      <c r="Y26" t="s">
        <v>118</v>
      </c>
    </row>
    <row r="27" spans="1:25">
      <c r="A27" t="s">
        <v>119</v>
      </c>
      <c r="B27" t="s">
        <v>66</v>
      </c>
      <c r="C27" s="3">
        <v>1378459</v>
      </c>
      <c r="D27" t="s">
        <v>78</v>
      </c>
      <c r="E27" t="s">
        <v>120</v>
      </c>
      <c r="F27" t="s">
        <v>121</v>
      </c>
      <c r="G27" t="s">
        <v>71</v>
      </c>
      <c r="H27" t="s">
        <v>115</v>
      </c>
      <c r="I27" t="s">
        <v>72</v>
      </c>
      <c r="J27" t="s">
        <v>73</v>
      </c>
      <c r="K27" t="s">
        <v>59</v>
      </c>
      <c r="L27" t="s">
        <v>74</v>
      </c>
      <c r="M27" t="s">
        <v>122</v>
      </c>
      <c r="N27" t="s">
        <v>62</v>
      </c>
      <c r="O27" t="s">
        <v>63</v>
      </c>
      <c r="P27">
        <v>1406</v>
      </c>
      <c r="Q27" t="s">
        <v>12</v>
      </c>
      <c r="R27" t="s">
        <v>12</v>
      </c>
      <c r="S27" t="s">
        <v>12</v>
      </c>
      <c r="T27" t="s">
        <v>12</v>
      </c>
      <c r="U27">
        <v>1406</v>
      </c>
      <c r="V27">
        <f>VLOOKUP(C27,[1]应付款管理!$A$1:$I$65536,9,0)</f>
        <v>1406</v>
      </c>
      <c r="W27">
        <f t="shared" si="0"/>
        <v>0</v>
      </c>
      <c r="X27" t="str">
        <f t="shared" si="1"/>
        <v>，1378459</v>
      </c>
      <c r="Y27" t="s">
        <v>123</v>
      </c>
    </row>
    <row r="28" spans="1:25">
      <c r="A28" t="s">
        <v>124</v>
      </c>
      <c r="B28" t="s">
        <v>66</v>
      </c>
      <c r="C28" s="3">
        <v>1378468</v>
      </c>
      <c r="D28" t="s">
        <v>125</v>
      </c>
      <c r="E28" t="s">
        <v>126</v>
      </c>
      <c r="F28" t="s">
        <v>127</v>
      </c>
      <c r="G28" t="s">
        <v>71</v>
      </c>
      <c r="H28" t="s">
        <v>71</v>
      </c>
      <c r="I28" t="s">
        <v>128</v>
      </c>
      <c r="J28" t="s">
        <v>129</v>
      </c>
      <c r="K28" t="s">
        <v>59</v>
      </c>
      <c r="L28" t="s">
        <v>116</v>
      </c>
      <c r="M28" t="s">
        <v>130</v>
      </c>
      <c r="N28" t="s">
        <v>62</v>
      </c>
      <c r="O28" t="s">
        <v>63</v>
      </c>
      <c r="P28">
        <v>771</v>
      </c>
      <c r="Q28" t="s">
        <v>12</v>
      </c>
      <c r="R28" t="s">
        <v>12</v>
      </c>
      <c r="S28" t="s">
        <v>12</v>
      </c>
      <c r="T28" t="s">
        <v>12</v>
      </c>
      <c r="U28">
        <v>771</v>
      </c>
      <c r="V28">
        <f>VLOOKUP(C28,[1]应付款管理!$A$1:$I$65536,9,0)</f>
        <v>771</v>
      </c>
      <c r="W28">
        <f t="shared" si="0"/>
        <v>0</v>
      </c>
      <c r="X28" t="str">
        <f t="shared" si="1"/>
        <v>，1378468</v>
      </c>
      <c r="Y28" t="s">
        <v>131</v>
      </c>
    </row>
    <row r="29" spans="1:25">
      <c r="A29" t="s">
        <v>132</v>
      </c>
      <c r="B29" t="s">
        <v>66</v>
      </c>
      <c r="C29" s="3">
        <v>1381090</v>
      </c>
      <c r="D29" t="s">
        <v>133</v>
      </c>
      <c r="E29" t="s">
        <v>133</v>
      </c>
      <c r="F29" t="s">
        <v>134</v>
      </c>
      <c r="G29" t="s">
        <v>56</v>
      </c>
      <c r="H29" t="s">
        <v>56</v>
      </c>
      <c r="I29" t="s">
        <v>107</v>
      </c>
      <c r="J29" t="s">
        <v>92</v>
      </c>
      <c r="K29" t="s">
        <v>59</v>
      </c>
      <c r="L29" t="s">
        <v>59</v>
      </c>
      <c r="M29" t="s">
        <v>135</v>
      </c>
      <c r="N29" t="s">
        <v>62</v>
      </c>
      <c r="O29" t="s">
        <v>63</v>
      </c>
      <c r="P29">
        <v>1127</v>
      </c>
      <c r="Q29" t="s">
        <v>12</v>
      </c>
      <c r="R29" t="s">
        <v>12</v>
      </c>
      <c r="S29" t="s">
        <v>12</v>
      </c>
      <c r="T29" t="s">
        <v>12</v>
      </c>
      <c r="U29">
        <v>1127</v>
      </c>
      <c r="V29">
        <f>VLOOKUP(C29,[1]应付款管理!$A$1:$I$65536,9,0)</f>
        <v>1127</v>
      </c>
      <c r="W29">
        <f t="shared" si="0"/>
        <v>0</v>
      </c>
      <c r="X29" t="str">
        <f t="shared" si="1"/>
        <v>，1381090</v>
      </c>
      <c r="Y29" t="s">
        <v>136</v>
      </c>
    </row>
    <row r="30" spans="1:25">
      <c r="A30" t="s">
        <v>137</v>
      </c>
      <c r="B30" t="s">
        <v>66</v>
      </c>
      <c r="C30" s="3">
        <v>1381291</v>
      </c>
      <c r="D30" t="s">
        <v>125</v>
      </c>
      <c r="E30" t="s">
        <v>138</v>
      </c>
      <c r="F30" t="s">
        <v>139</v>
      </c>
      <c r="G30" t="s">
        <v>56</v>
      </c>
      <c r="H30" t="s">
        <v>56</v>
      </c>
      <c r="I30" t="s">
        <v>140</v>
      </c>
      <c r="J30" t="s">
        <v>141</v>
      </c>
      <c r="K30" t="s">
        <v>59</v>
      </c>
      <c r="L30" t="s">
        <v>116</v>
      </c>
      <c r="M30" t="s">
        <v>142</v>
      </c>
      <c r="N30" t="s">
        <v>62</v>
      </c>
      <c r="O30" t="s">
        <v>63</v>
      </c>
      <c r="P30">
        <v>1224</v>
      </c>
      <c r="Q30" t="s">
        <v>12</v>
      </c>
      <c r="R30" t="s">
        <v>12</v>
      </c>
      <c r="S30" t="s">
        <v>12</v>
      </c>
      <c r="T30" t="s">
        <v>12</v>
      </c>
      <c r="U30">
        <v>1224</v>
      </c>
      <c r="V30">
        <f>VLOOKUP(C30,[1]应付款管理!$A$1:$I$65536,9,0)</f>
        <v>1224</v>
      </c>
      <c r="W30">
        <f t="shared" si="0"/>
        <v>0</v>
      </c>
      <c r="X30" t="str">
        <f t="shared" si="1"/>
        <v>，1381291</v>
      </c>
      <c r="Y30" t="s">
        <v>143</v>
      </c>
    </row>
    <row r="31" spans="1:25">
      <c r="A31" t="s">
        <v>144</v>
      </c>
      <c r="B31" t="s">
        <v>145</v>
      </c>
      <c r="C31" s="3">
        <v>1337445</v>
      </c>
      <c r="D31" t="s">
        <v>146</v>
      </c>
      <c r="E31" t="s">
        <v>147</v>
      </c>
      <c r="F31" t="s">
        <v>148</v>
      </c>
      <c r="G31" t="s">
        <v>149</v>
      </c>
      <c r="H31" t="s">
        <v>150</v>
      </c>
      <c r="I31" t="s">
        <v>115</v>
      </c>
      <c r="J31" t="s">
        <v>56</v>
      </c>
      <c r="K31" t="s">
        <v>59</v>
      </c>
      <c r="L31" t="s">
        <v>74</v>
      </c>
      <c r="M31" t="s">
        <v>151</v>
      </c>
      <c r="N31" t="s">
        <v>62</v>
      </c>
      <c r="O31" t="s">
        <v>63</v>
      </c>
      <c r="P31">
        <v>7172</v>
      </c>
      <c r="Q31" t="s">
        <v>12</v>
      </c>
      <c r="R31" t="s">
        <v>12</v>
      </c>
      <c r="S31" t="s">
        <v>12</v>
      </c>
      <c r="T31" t="s">
        <v>12</v>
      </c>
      <c r="U31">
        <v>7172</v>
      </c>
      <c r="V31">
        <f>VLOOKUP(C31,[1]应付款管理!$A$1:$I$65536,9,0)</f>
        <v>7171.98</v>
      </c>
      <c r="W31">
        <f t="shared" si="0"/>
        <v>0.0200000000004366</v>
      </c>
      <c r="X31" t="str">
        <f t="shared" si="1"/>
        <v>，1337445</v>
      </c>
      <c r="Y31" t="s">
        <v>152</v>
      </c>
    </row>
    <row r="32" spans="1:25">
      <c r="A32" t="s">
        <v>153</v>
      </c>
      <c r="B32" t="s">
        <v>145</v>
      </c>
      <c r="C32" s="3">
        <v>1337920</v>
      </c>
      <c r="D32" t="s">
        <v>97</v>
      </c>
      <c r="E32" t="s">
        <v>154</v>
      </c>
      <c r="F32" t="s">
        <v>155</v>
      </c>
      <c r="G32" t="s">
        <v>156</v>
      </c>
      <c r="H32" t="s">
        <v>100</v>
      </c>
      <c r="I32" t="s">
        <v>114</v>
      </c>
      <c r="J32" t="s">
        <v>115</v>
      </c>
      <c r="K32" t="s">
        <v>59</v>
      </c>
      <c r="L32" t="s">
        <v>116</v>
      </c>
      <c r="M32" t="s">
        <v>157</v>
      </c>
      <c r="N32" t="s">
        <v>62</v>
      </c>
      <c r="O32" t="s">
        <v>63</v>
      </c>
      <c r="P32">
        <v>3032</v>
      </c>
      <c r="Q32" t="s">
        <v>12</v>
      </c>
      <c r="R32" t="s">
        <v>12</v>
      </c>
      <c r="S32" t="s">
        <v>12</v>
      </c>
      <c r="T32" t="s">
        <v>12</v>
      </c>
      <c r="U32">
        <v>3032</v>
      </c>
      <c r="V32">
        <f>VLOOKUP(C32,[1]应付款管理!$A$1:$I$65536,9,0)</f>
        <v>3032</v>
      </c>
      <c r="W32">
        <f t="shared" si="0"/>
        <v>0</v>
      </c>
      <c r="X32" t="str">
        <f t="shared" si="1"/>
        <v>，1337920</v>
      </c>
      <c r="Y32" t="s">
        <v>158</v>
      </c>
    </row>
    <row r="33" spans="1:25">
      <c r="A33" t="s">
        <v>159</v>
      </c>
      <c r="B33" t="s">
        <v>66</v>
      </c>
      <c r="C33" s="3">
        <v>1343725</v>
      </c>
      <c r="D33" t="s">
        <v>160</v>
      </c>
      <c r="E33" t="s">
        <v>161</v>
      </c>
      <c r="F33" t="s">
        <v>162</v>
      </c>
      <c r="G33" t="s">
        <v>70</v>
      </c>
      <c r="H33" t="s">
        <v>100</v>
      </c>
      <c r="I33" t="s">
        <v>84</v>
      </c>
      <c r="J33" t="s">
        <v>71</v>
      </c>
      <c r="K33" t="s">
        <v>59</v>
      </c>
      <c r="L33" t="s">
        <v>59</v>
      </c>
      <c r="M33" t="s">
        <v>163</v>
      </c>
      <c r="N33" t="s">
        <v>62</v>
      </c>
      <c r="O33" t="s">
        <v>63</v>
      </c>
      <c r="P33">
        <v>779</v>
      </c>
      <c r="Q33" t="s">
        <v>12</v>
      </c>
      <c r="R33" t="s">
        <v>12</v>
      </c>
      <c r="S33" t="s">
        <v>12</v>
      </c>
      <c r="T33" t="s">
        <v>12</v>
      </c>
      <c r="U33">
        <v>779</v>
      </c>
      <c r="V33">
        <f>VLOOKUP(C33,[1]应付款管理!$A$1:$I$65536,9,0)</f>
        <v>779</v>
      </c>
      <c r="W33">
        <f t="shared" si="0"/>
        <v>0</v>
      </c>
      <c r="X33" t="str">
        <f t="shared" si="1"/>
        <v>，1343725</v>
      </c>
      <c r="Y33" t="s">
        <v>164</v>
      </c>
    </row>
    <row r="34" spans="1:25">
      <c r="A34" t="s">
        <v>165</v>
      </c>
      <c r="B34" t="s">
        <v>145</v>
      </c>
      <c r="C34" s="3">
        <v>1344500</v>
      </c>
      <c r="D34" t="s">
        <v>97</v>
      </c>
      <c r="E34" t="s">
        <v>166</v>
      </c>
      <c r="F34" t="s">
        <v>167</v>
      </c>
      <c r="G34" t="s">
        <v>168</v>
      </c>
      <c r="H34" t="s">
        <v>100</v>
      </c>
      <c r="I34" t="s">
        <v>71</v>
      </c>
      <c r="J34" t="s">
        <v>169</v>
      </c>
      <c r="K34" t="s">
        <v>59</v>
      </c>
      <c r="L34" t="s">
        <v>59</v>
      </c>
      <c r="M34" t="s">
        <v>170</v>
      </c>
      <c r="N34" t="s">
        <v>62</v>
      </c>
      <c r="O34" t="s">
        <v>63</v>
      </c>
      <c r="P34">
        <v>565</v>
      </c>
      <c r="Q34" t="s">
        <v>12</v>
      </c>
      <c r="R34" t="s">
        <v>12</v>
      </c>
      <c r="S34" t="s">
        <v>12</v>
      </c>
      <c r="T34" t="s">
        <v>12</v>
      </c>
      <c r="U34">
        <v>565</v>
      </c>
      <c r="V34">
        <f>VLOOKUP(C34,[1]应付款管理!$A$1:$I$65536,9,0)</f>
        <v>560</v>
      </c>
      <c r="W34">
        <f t="shared" si="0"/>
        <v>5</v>
      </c>
      <c r="X34" t="str">
        <f t="shared" si="1"/>
        <v>，1344500</v>
      </c>
      <c r="Y34" t="s">
        <v>171</v>
      </c>
    </row>
    <row r="35" spans="1:25">
      <c r="A35" t="s">
        <v>172</v>
      </c>
      <c r="B35" t="s">
        <v>145</v>
      </c>
      <c r="C35" s="3">
        <v>1345335</v>
      </c>
      <c r="D35" t="s">
        <v>173</v>
      </c>
      <c r="E35" t="s">
        <v>174</v>
      </c>
      <c r="F35" t="s">
        <v>175</v>
      </c>
      <c r="G35" t="s">
        <v>176</v>
      </c>
      <c r="H35" t="s">
        <v>150</v>
      </c>
      <c r="I35" t="s">
        <v>100</v>
      </c>
      <c r="J35" t="s">
        <v>83</v>
      </c>
      <c r="K35" t="s">
        <v>59</v>
      </c>
      <c r="L35" t="s">
        <v>116</v>
      </c>
      <c r="M35" t="s">
        <v>177</v>
      </c>
      <c r="N35" t="s">
        <v>62</v>
      </c>
      <c r="O35" t="s">
        <v>63</v>
      </c>
      <c r="P35">
        <v>2114</v>
      </c>
      <c r="Q35" t="s">
        <v>12</v>
      </c>
      <c r="R35" t="s">
        <v>12</v>
      </c>
      <c r="S35" t="s">
        <v>12</v>
      </c>
      <c r="T35" t="s">
        <v>12</v>
      </c>
      <c r="U35">
        <v>2114</v>
      </c>
      <c r="V35">
        <f>VLOOKUP(C35,[1]应付款管理!$A$1:$I$65536,9,0)</f>
        <v>2114</v>
      </c>
      <c r="W35">
        <f t="shared" si="0"/>
        <v>0</v>
      </c>
      <c r="X35" t="str">
        <f t="shared" si="1"/>
        <v>，1345335</v>
      </c>
      <c r="Y35" t="s">
        <v>178</v>
      </c>
    </row>
    <row r="36" spans="1:25">
      <c r="A36" t="s">
        <v>179</v>
      </c>
      <c r="B36" t="s">
        <v>66</v>
      </c>
      <c r="C36" s="3">
        <v>1346019</v>
      </c>
      <c r="D36" t="s">
        <v>180</v>
      </c>
      <c r="E36" t="s">
        <v>181</v>
      </c>
      <c r="F36" t="s">
        <v>182</v>
      </c>
      <c r="G36" t="s">
        <v>183</v>
      </c>
      <c r="H36" t="s">
        <v>100</v>
      </c>
      <c r="I36" t="s">
        <v>84</v>
      </c>
      <c r="J36" t="s">
        <v>169</v>
      </c>
      <c r="K36" t="s">
        <v>116</v>
      </c>
      <c r="L36" t="s">
        <v>116</v>
      </c>
      <c r="M36" t="s">
        <v>184</v>
      </c>
      <c r="N36" t="s">
        <v>62</v>
      </c>
      <c r="O36" t="s">
        <v>63</v>
      </c>
      <c r="P36">
        <v>3614</v>
      </c>
      <c r="Q36" t="s">
        <v>12</v>
      </c>
      <c r="R36" t="s">
        <v>12</v>
      </c>
      <c r="S36" t="s">
        <v>12</v>
      </c>
      <c r="T36" t="s">
        <v>12</v>
      </c>
      <c r="U36">
        <v>3614</v>
      </c>
      <c r="V36">
        <f>VLOOKUP(C36,[1]应付款管理!$A$1:$I$65536,9,0)</f>
        <v>3614</v>
      </c>
      <c r="W36">
        <f t="shared" si="0"/>
        <v>0</v>
      </c>
      <c r="X36" t="str">
        <f t="shared" si="1"/>
        <v>，1346019</v>
      </c>
      <c r="Y36" t="s">
        <v>185</v>
      </c>
    </row>
    <row r="37" spans="1:25">
      <c r="A37" t="s">
        <v>186</v>
      </c>
      <c r="B37" t="s">
        <v>66</v>
      </c>
      <c r="C37" s="3">
        <v>1346979</v>
      </c>
      <c r="D37" t="s">
        <v>125</v>
      </c>
      <c r="E37" t="s">
        <v>126</v>
      </c>
      <c r="F37" t="s">
        <v>187</v>
      </c>
      <c r="G37" t="s">
        <v>188</v>
      </c>
      <c r="H37" t="s">
        <v>71</v>
      </c>
      <c r="I37" t="s">
        <v>72</v>
      </c>
      <c r="J37" t="s">
        <v>189</v>
      </c>
      <c r="K37" t="s">
        <v>59</v>
      </c>
      <c r="L37" t="s">
        <v>190</v>
      </c>
      <c r="M37" t="s">
        <v>191</v>
      </c>
      <c r="N37" t="s">
        <v>62</v>
      </c>
      <c r="O37" t="s">
        <v>63</v>
      </c>
      <c r="P37">
        <v>3276</v>
      </c>
      <c r="Q37" t="s">
        <v>12</v>
      </c>
      <c r="R37" t="s">
        <v>12</v>
      </c>
      <c r="S37" t="s">
        <v>12</v>
      </c>
      <c r="T37" t="s">
        <v>12</v>
      </c>
      <c r="U37">
        <v>3276</v>
      </c>
      <c r="V37">
        <f>VLOOKUP(C37,[1]应付款管理!$A$1:$I$65536,9,0)</f>
        <v>3276</v>
      </c>
      <c r="W37">
        <f t="shared" si="0"/>
        <v>0</v>
      </c>
      <c r="X37" t="str">
        <f t="shared" si="1"/>
        <v>，1346979</v>
      </c>
      <c r="Y37" t="s">
        <v>192</v>
      </c>
    </row>
    <row r="38" spans="1:25">
      <c r="A38" t="s">
        <v>193</v>
      </c>
      <c r="B38" t="s">
        <v>66</v>
      </c>
      <c r="C38" s="3">
        <v>1348326</v>
      </c>
      <c r="D38" t="s">
        <v>125</v>
      </c>
      <c r="E38" t="s">
        <v>194</v>
      </c>
      <c r="F38" t="s">
        <v>195</v>
      </c>
      <c r="G38" t="s">
        <v>196</v>
      </c>
      <c r="H38" t="s">
        <v>115</v>
      </c>
      <c r="I38" t="s">
        <v>8</v>
      </c>
      <c r="J38" t="s">
        <v>73</v>
      </c>
      <c r="K38" t="s">
        <v>59</v>
      </c>
      <c r="L38" t="s">
        <v>59</v>
      </c>
      <c r="M38" t="s">
        <v>197</v>
      </c>
      <c r="N38" t="s">
        <v>62</v>
      </c>
      <c r="O38" t="s">
        <v>63</v>
      </c>
      <c r="P38">
        <v>1029</v>
      </c>
      <c r="Q38" t="s">
        <v>12</v>
      </c>
      <c r="R38" t="s">
        <v>12</v>
      </c>
      <c r="S38" t="s">
        <v>12</v>
      </c>
      <c r="T38" t="s">
        <v>12</v>
      </c>
      <c r="U38">
        <v>1029</v>
      </c>
      <c r="V38">
        <f>VLOOKUP(C38,[1]应付款管理!$A$1:$I$65536,9,0)</f>
        <v>1029</v>
      </c>
      <c r="W38">
        <f t="shared" si="0"/>
        <v>0</v>
      </c>
      <c r="X38" t="str">
        <f t="shared" si="1"/>
        <v>，1348326</v>
      </c>
      <c r="Y38" t="s">
        <v>198</v>
      </c>
    </row>
    <row r="39" spans="1:25">
      <c r="A39" t="s">
        <v>199</v>
      </c>
      <c r="B39" t="s">
        <v>145</v>
      </c>
      <c r="C39" s="3">
        <v>1350330</v>
      </c>
      <c r="D39" t="s">
        <v>200</v>
      </c>
      <c r="E39" t="s">
        <v>201</v>
      </c>
      <c r="F39" t="s">
        <v>202</v>
      </c>
      <c r="G39" t="s">
        <v>203</v>
      </c>
      <c r="H39" t="s">
        <v>82</v>
      </c>
      <c r="I39" t="s">
        <v>83</v>
      </c>
      <c r="J39" t="s">
        <v>169</v>
      </c>
      <c r="K39" t="s">
        <v>59</v>
      </c>
      <c r="L39" t="s">
        <v>74</v>
      </c>
      <c r="M39" t="s">
        <v>204</v>
      </c>
      <c r="N39" t="s">
        <v>62</v>
      </c>
      <c r="O39" t="s">
        <v>63</v>
      </c>
      <c r="P39">
        <v>1522</v>
      </c>
      <c r="Q39" t="s">
        <v>12</v>
      </c>
      <c r="R39" t="s">
        <v>12</v>
      </c>
      <c r="S39" t="s">
        <v>12</v>
      </c>
      <c r="T39" t="s">
        <v>12</v>
      </c>
      <c r="U39">
        <v>1522</v>
      </c>
      <c r="V39">
        <f>VLOOKUP(C39,[1]应付款管理!$A$1:$I$65536,9,0)</f>
        <v>1522</v>
      </c>
      <c r="W39">
        <f>U39-V39</f>
        <v>0</v>
      </c>
      <c r="X39" t="str">
        <f t="shared" si="1"/>
        <v>，1350330</v>
      </c>
      <c r="Y39" t="s">
        <v>205</v>
      </c>
    </row>
    <row r="40" spans="1:25">
      <c r="A40" t="s">
        <v>206</v>
      </c>
      <c r="B40" t="s">
        <v>66</v>
      </c>
      <c r="C40" s="3">
        <v>1351492</v>
      </c>
      <c r="D40" t="s">
        <v>125</v>
      </c>
      <c r="E40" t="s">
        <v>138</v>
      </c>
      <c r="F40" t="s">
        <v>207</v>
      </c>
      <c r="G40" t="s">
        <v>208</v>
      </c>
      <c r="H40" t="s">
        <v>100</v>
      </c>
      <c r="I40" t="s">
        <v>114</v>
      </c>
      <c r="J40" t="s">
        <v>209</v>
      </c>
      <c r="K40" t="s">
        <v>59</v>
      </c>
      <c r="L40" t="s">
        <v>74</v>
      </c>
      <c r="M40" t="s">
        <v>210</v>
      </c>
      <c r="N40" t="s">
        <v>62</v>
      </c>
      <c r="O40" t="s">
        <v>63</v>
      </c>
      <c r="P40">
        <v>2315</v>
      </c>
      <c r="Q40" t="s">
        <v>12</v>
      </c>
      <c r="R40" t="s">
        <v>12</v>
      </c>
      <c r="S40" t="s">
        <v>12</v>
      </c>
      <c r="T40" t="s">
        <v>12</v>
      </c>
      <c r="U40">
        <v>2315</v>
      </c>
      <c r="V40">
        <f>VLOOKUP(C40,[1]应付款管理!$A$1:$I$65536,9,0)</f>
        <v>2315.01</v>
      </c>
      <c r="W40">
        <f>U40-V40</f>
        <v>-0.0100000000002183</v>
      </c>
      <c r="X40" t="str">
        <f t="shared" si="1"/>
        <v>，1351492</v>
      </c>
      <c r="Y40" t="s">
        <v>211</v>
      </c>
    </row>
    <row r="41" spans="1:25">
      <c r="A41" t="s">
        <v>212</v>
      </c>
      <c r="B41" t="s">
        <v>145</v>
      </c>
      <c r="C41" s="3">
        <v>1351820</v>
      </c>
      <c r="D41" t="s">
        <v>213</v>
      </c>
      <c r="E41" t="s">
        <v>214</v>
      </c>
      <c r="F41" t="s">
        <v>215</v>
      </c>
      <c r="G41" t="s">
        <v>208</v>
      </c>
      <c r="H41" t="s">
        <v>150</v>
      </c>
      <c r="I41" t="s">
        <v>101</v>
      </c>
      <c r="J41" t="s">
        <v>83</v>
      </c>
      <c r="K41" t="s">
        <v>59</v>
      </c>
      <c r="L41" t="s">
        <v>59</v>
      </c>
      <c r="M41" t="s">
        <v>216</v>
      </c>
      <c r="N41" t="s">
        <v>62</v>
      </c>
      <c r="O41" t="s">
        <v>63</v>
      </c>
      <c r="P41">
        <v>742</v>
      </c>
      <c r="Q41" t="s">
        <v>12</v>
      </c>
      <c r="R41" t="s">
        <v>12</v>
      </c>
      <c r="S41" t="s">
        <v>12</v>
      </c>
      <c r="T41" t="s">
        <v>12</v>
      </c>
      <c r="U41">
        <v>742</v>
      </c>
      <c r="V41">
        <f>VLOOKUP(C41,[1]应付款管理!$A$1:$I$65536,9,0)</f>
        <v>742</v>
      </c>
      <c r="W41">
        <f>U41-V41</f>
        <v>0</v>
      </c>
      <c r="X41" t="str">
        <f t="shared" si="1"/>
        <v>，1351820</v>
      </c>
      <c r="Y41" t="s">
        <v>217</v>
      </c>
    </row>
    <row r="42" spans="1:25">
      <c r="A42" t="s">
        <v>218</v>
      </c>
      <c r="B42" t="s">
        <v>66</v>
      </c>
      <c r="C42" s="3">
        <v>1352348</v>
      </c>
      <c r="D42" t="s">
        <v>53</v>
      </c>
      <c r="E42" t="s">
        <v>219</v>
      </c>
      <c r="F42" t="s">
        <v>220</v>
      </c>
      <c r="G42" t="s">
        <v>221</v>
      </c>
      <c r="H42" t="s">
        <v>82</v>
      </c>
      <c r="I42" t="s">
        <v>222</v>
      </c>
      <c r="J42" t="s">
        <v>115</v>
      </c>
      <c r="K42" t="s">
        <v>59</v>
      </c>
      <c r="L42" t="s">
        <v>59</v>
      </c>
      <c r="M42" t="s">
        <v>223</v>
      </c>
      <c r="N42" t="s">
        <v>62</v>
      </c>
      <c r="O42" t="s">
        <v>63</v>
      </c>
      <c r="P42">
        <v>241</v>
      </c>
      <c r="Q42" t="s">
        <v>12</v>
      </c>
      <c r="R42" t="s">
        <v>12</v>
      </c>
      <c r="S42" t="s">
        <v>12</v>
      </c>
      <c r="T42" t="s">
        <v>12</v>
      </c>
      <c r="U42">
        <v>241</v>
      </c>
      <c r="V42">
        <f>VLOOKUP(C42,[1]应付款管理!$A$1:$I$65536,9,0)</f>
        <v>241</v>
      </c>
      <c r="W42">
        <f>U42-V42</f>
        <v>0</v>
      </c>
      <c r="X42" t="str">
        <f t="shared" si="1"/>
        <v>，1352348</v>
      </c>
      <c r="Y42" t="s">
        <v>224</v>
      </c>
    </row>
    <row r="43" spans="1:25">
      <c r="A43" t="s">
        <v>225</v>
      </c>
      <c r="B43" t="s">
        <v>66</v>
      </c>
      <c r="C43" s="3">
        <v>1352405</v>
      </c>
      <c r="D43" t="s">
        <v>226</v>
      </c>
      <c r="E43" t="s">
        <v>227</v>
      </c>
      <c r="F43" t="s">
        <v>228</v>
      </c>
      <c r="G43" t="s">
        <v>221</v>
      </c>
      <c r="H43" t="s">
        <v>209</v>
      </c>
      <c r="I43" t="s">
        <v>92</v>
      </c>
      <c r="J43" t="s">
        <v>229</v>
      </c>
      <c r="K43" t="s">
        <v>59</v>
      </c>
      <c r="L43" t="s">
        <v>116</v>
      </c>
      <c r="M43" t="s">
        <v>230</v>
      </c>
      <c r="N43" t="s">
        <v>62</v>
      </c>
      <c r="O43" t="s">
        <v>63</v>
      </c>
      <c r="P43">
        <v>1884</v>
      </c>
      <c r="Q43" t="s">
        <v>12</v>
      </c>
      <c r="R43" t="s">
        <v>12</v>
      </c>
      <c r="S43" t="s">
        <v>12</v>
      </c>
      <c r="T43" t="s">
        <v>12</v>
      </c>
      <c r="U43">
        <v>1884</v>
      </c>
      <c r="V43">
        <f>VLOOKUP(C43,[1]应付款管理!$A$1:$I$65536,9,0)</f>
        <v>1884</v>
      </c>
      <c r="W43">
        <f>U43-V43</f>
        <v>0</v>
      </c>
      <c r="X43" t="str">
        <f t="shared" si="1"/>
        <v>，1352405</v>
      </c>
      <c r="Y43" t="s">
        <v>231</v>
      </c>
    </row>
    <row r="44" spans="1:25">
      <c r="A44" t="s">
        <v>232</v>
      </c>
      <c r="B44" t="s">
        <v>66</v>
      </c>
      <c r="C44" s="3">
        <v>1353257</v>
      </c>
      <c r="D44" t="s">
        <v>78</v>
      </c>
      <c r="E44" t="s">
        <v>79</v>
      </c>
      <c r="F44" t="s">
        <v>80</v>
      </c>
      <c r="G44" t="s">
        <v>233</v>
      </c>
      <c r="H44" t="s">
        <v>83</v>
      </c>
      <c r="I44" t="s">
        <v>222</v>
      </c>
      <c r="J44" t="s">
        <v>72</v>
      </c>
      <c r="K44" t="s">
        <v>59</v>
      </c>
      <c r="L44" t="s">
        <v>74</v>
      </c>
      <c r="M44" t="s">
        <v>234</v>
      </c>
      <c r="N44" t="s">
        <v>62</v>
      </c>
      <c r="O44" t="s">
        <v>63</v>
      </c>
      <c r="P44">
        <v>2396</v>
      </c>
      <c r="Q44" t="s">
        <v>12</v>
      </c>
      <c r="R44" t="s">
        <v>12</v>
      </c>
      <c r="S44" t="s">
        <v>12</v>
      </c>
      <c r="T44" t="s">
        <v>12</v>
      </c>
      <c r="U44">
        <v>2396</v>
      </c>
      <c r="V44">
        <f>VLOOKUP(C44,[1]应付款管理!$A$1:$I$65536,9,0)</f>
        <v>2396</v>
      </c>
      <c r="W44">
        <f>U44-V44</f>
        <v>0</v>
      </c>
      <c r="X44" t="str">
        <f t="shared" si="1"/>
        <v>，1353257</v>
      </c>
      <c r="Y44" t="s">
        <v>235</v>
      </c>
    </row>
    <row r="45" spans="1:25">
      <c r="A45" t="s">
        <v>236</v>
      </c>
      <c r="B45" t="s">
        <v>66</v>
      </c>
      <c r="C45" s="3">
        <v>1355996</v>
      </c>
      <c r="D45" t="s">
        <v>237</v>
      </c>
      <c r="E45" t="s">
        <v>238</v>
      </c>
      <c r="F45" t="s">
        <v>239</v>
      </c>
      <c r="G45" t="s">
        <v>240</v>
      </c>
      <c r="H45" t="s">
        <v>82</v>
      </c>
      <c r="I45" t="s">
        <v>100</v>
      </c>
      <c r="J45" t="s">
        <v>83</v>
      </c>
      <c r="K45" t="s">
        <v>60</v>
      </c>
      <c r="L45" t="s">
        <v>116</v>
      </c>
      <c r="M45" t="s">
        <v>241</v>
      </c>
      <c r="N45" t="s">
        <v>62</v>
      </c>
      <c r="O45" t="s">
        <v>63</v>
      </c>
      <c r="P45">
        <v>5631</v>
      </c>
      <c r="Q45" t="s">
        <v>12</v>
      </c>
      <c r="R45" t="s">
        <v>12</v>
      </c>
      <c r="S45" t="s">
        <v>12</v>
      </c>
      <c r="T45" t="s">
        <v>12</v>
      </c>
      <c r="U45">
        <v>5631</v>
      </c>
      <c r="V45">
        <f>VLOOKUP(C45,[1]应付款管理!$A$1:$I$65536,9,0)</f>
        <v>5631.04</v>
      </c>
      <c r="W45">
        <f>U45-V45</f>
        <v>-0.0399999999999636</v>
      </c>
      <c r="X45" t="str">
        <f t="shared" si="1"/>
        <v>，1355996</v>
      </c>
      <c r="Y45" t="s">
        <v>242</v>
      </c>
    </row>
    <row r="46" spans="1:25">
      <c r="A46" t="s">
        <v>243</v>
      </c>
      <c r="B46" t="s">
        <v>66</v>
      </c>
      <c r="C46" s="3">
        <v>1357774</v>
      </c>
      <c r="D46" t="s">
        <v>244</v>
      </c>
      <c r="E46" t="s">
        <v>245</v>
      </c>
      <c r="F46" t="s">
        <v>246</v>
      </c>
      <c r="G46" t="s">
        <v>247</v>
      </c>
      <c r="H46" t="s">
        <v>100</v>
      </c>
      <c r="I46" t="s">
        <v>114</v>
      </c>
      <c r="J46" t="s">
        <v>222</v>
      </c>
      <c r="K46" t="s">
        <v>74</v>
      </c>
      <c r="L46" t="s">
        <v>59</v>
      </c>
      <c r="M46" t="s">
        <v>248</v>
      </c>
      <c r="N46" t="s">
        <v>62</v>
      </c>
      <c r="O46" t="s">
        <v>63</v>
      </c>
      <c r="P46">
        <v>3109</v>
      </c>
      <c r="Q46" t="s">
        <v>12</v>
      </c>
      <c r="R46" t="s">
        <v>12</v>
      </c>
      <c r="S46" t="s">
        <v>12</v>
      </c>
      <c r="T46" t="s">
        <v>12</v>
      </c>
      <c r="U46">
        <v>3109</v>
      </c>
      <c r="V46">
        <f>VLOOKUP(C46,[1]应付款管理!$A$1:$I$65536,9,0)</f>
        <v>3108.99</v>
      </c>
      <c r="W46">
        <f>U46-V46</f>
        <v>0.0100000000002183</v>
      </c>
      <c r="X46" t="str">
        <f t="shared" si="1"/>
        <v>，1357774</v>
      </c>
      <c r="Y46" t="s">
        <v>249</v>
      </c>
    </row>
    <row r="47" spans="1:25">
      <c r="A47" t="s">
        <v>250</v>
      </c>
      <c r="B47" t="s">
        <v>66</v>
      </c>
      <c r="C47" s="3">
        <v>1358975</v>
      </c>
      <c r="D47" t="s">
        <v>111</v>
      </c>
      <c r="E47" t="s">
        <v>251</v>
      </c>
      <c r="F47" t="s">
        <v>252</v>
      </c>
      <c r="G47" t="s">
        <v>253</v>
      </c>
      <c r="H47" t="s">
        <v>209</v>
      </c>
      <c r="I47" t="s">
        <v>73</v>
      </c>
      <c r="J47" t="s">
        <v>92</v>
      </c>
      <c r="K47" t="s">
        <v>116</v>
      </c>
      <c r="L47" t="s">
        <v>116</v>
      </c>
      <c r="M47" t="s">
        <v>254</v>
      </c>
      <c r="N47" t="s">
        <v>62</v>
      </c>
      <c r="O47" t="s">
        <v>63</v>
      </c>
      <c r="P47">
        <v>2765</v>
      </c>
      <c r="Q47" t="s">
        <v>12</v>
      </c>
      <c r="R47" t="s">
        <v>12</v>
      </c>
      <c r="S47" t="s">
        <v>12</v>
      </c>
      <c r="T47" t="s">
        <v>12</v>
      </c>
      <c r="U47">
        <v>2765</v>
      </c>
      <c r="V47">
        <f>VLOOKUP(C47,[1]应付款管理!$A$1:$I$65536,9,0)</f>
        <v>2765</v>
      </c>
      <c r="W47">
        <f>U47-V47</f>
        <v>0</v>
      </c>
      <c r="X47" t="str">
        <f t="shared" si="1"/>
        <v>，1358975</v>
      </c>
      <c r="Y47" t="s">
        <v>255</v>
      </c>
    </row>
    <row r="48" spans="1:25">
      <c r="A48" t="s">
        <v>256</v>
      </c>
      <c r="B48" t="s">
        <v>66</v>
      </c>
      <c r="C48" s="3">
        <v>1361475</v>
      </c>
      <c r="D48" t="s">
        <v>257</v>
      </c>
      <c r="E48" t="s">
        <v>258</v>
      </c>
      <c r="F48" t="s">
        <v>259</v>
      </c>
      <c r="G48" t="s">
        <v>260</v>
      </c>
      <c r="H48" t="s">
        <v>91</v>
      </c>
      <c r="I48" t="s">
        <v>83</v>
      </c>
      <c r="J48" t="s">
        <v>84</v>
      </c>
      <c r="K48" t="s">
        <v>116</v>
      </c>
      <c r="L48" t="s">
        <v>59</v>
      </c>
      <c r="M48" t="s">
        <v>261</v>
      </c>
      <c r="N48" t="s">
        <v>62</v>
      </c>
      <c r="O48" t="s">
        <v>63</v>
      </c>
      <c r="P48">
        <v>3320</v>
      </c>
      <c r="Q48" t="s">
        <v>12</v>
      </c>
      <c r="R48" t="s">
        <v>12</v>
      </c>
      <c r="S48" t="s">
        <v>12</v>
      </c>
      <c r="T48" t="s">
        <v>12</v>
      </c>
      <c r="U48">
        <v>3320</v>
      </c>
      <c r="V48">
        <f>VLOOKUP(C48,[1]应付款管理!$A$1:$I$65536,9,0)</f>
        <v>3320</v>
      </c>
      <c r="W48">
        <f>U48-V48</f>
        <v>0</v>
      </c>
      <c r="X48" t="str">
        <f t="shared" si="1"/>
        <v>，1361475</v>
      </c>
      <c r="Y48" t="s">
        <v>262</v>
      </c>
    </row>
    <row r="49" spans="1:25">
      <c r="A49" t="s">
        <v>263</v>
      </c>
      <c r="B49" t="s">
        <v>66</v>
      </c>
      <c r="C49" s="3">
        <v>1361747</v>
      </c>
      <c r="D49" t="s">
        <v>264</v>
      </c>
      <c r="E49" t="s">
        <v>265</v>
      </c>
      <c r="F49" t="s">
        <v>266</v>
      </c>
      <c r="G49" t="s">
        <v>260</v>
      </c>
      <c r="H49" t="s">
        <v>91</v>
      </c>
      <c r="I49" t="s">
        <v>83</v>
      </c>
      <c r="J49" t="s">
        <v>72</v>
      </c>
      <c r="K49" t="s">
        <v>59</v>
      </c>
      <c r="L49" t="s">
        <v>267</v>
      </c>
      <c r="M49" t="s">
        <v>268</v>
      </c>
      <c r="N49" t="s">
        <v>62</v>
      </c>
      <c r="O49" t="s">
        <v>63</v>
      </c>
      <c r="P49">
        <v>5003</v>
      </c>
      <c r="Q49" t="s">
        <v>12</v>
      </c>
      <c r="R49" t="s">
        <v>12</v>
      </c>
      <c r="S49" t="s">
        <v>12</v>
      </c>
      <c r="T49" t="s">
        <v>12</v>
      </c>
      <c r="U49">
        <v>5003</v>
      </c>
      <c r="V49">
        <f>VLOOKUP(C49,[1]应付款管理!$A$1:$I$65536,9,0)</f>
        <v>5003</v>
      </c>
      <c r="W49">
        <f>U49-V49</f>
        <v>0</v>
      </c>
      <c r="X49" t="str">
        <f t="shared" si="1"/>
        <v>，1361747</v>
      </c>
      <c r="Y49" t="s">
        <v>269</v>
      </c>
    </row>
    <row r="50" spans="1:25">
      <c r="A50" t="s">
        <v>270</v>
      </c>
      <c r="B50" t="s">
        <v>66</v>
      </c>
      <c r="C50" s="3">
        <v>1361829</v>
      </c>
      <c r="D50" t="s">
        <v>97</v>
      </c>
      <c r="E50" t="s">
        <v>271</v>
      </c>
      <c r="F50" t="s">
        <v>272</v>
      </c>
      <c r="G50" t="s">
        <v>273</v>
      </c>
      <c r="H50" t="s">
        <v>82</v>
      </c>
      <c r="I50" t="s">
        <v>84</v>
      </c>
      <c r="J50" t="s">
        <v>71</v>
      </c>
      <c r="K50" t="s">
        <v>59</v>
      </c>
      <c r="L50" t="s">
        <v>59</v>
      </c>
      <c r="M50" t="s">
        <v>274</v>
      </c>
      <c r="N50" t="s">
        <v>62</v>
      </c>
      <c r="O50" t="s">
        <v>63</v>
      </c>
      <c r="P50">
        <v>774</v>
      </c>
      <c r="Q50" t="s">
        <v>12</v>
      </c>
      <c r="R50" t="s">
        <v>12</v>
      </c>
      <c r="S50" t="s">
        <v>12</v>
      </c>
      <c r="T50" t="s">
        <v>12</v>
      </c>
      <c r="U50">
        <v>774</v>
      </c>
      <c r="V50">
        <f>VLOOKUP(C50,[1]应付款管理!$A$1:$I$65536,9,0)</f>
        <v>774</v>
      </c>
      <c r="W50">
        <f>U50-V50</f>
        <v>0</v>
      </c>
      <c r="X50" t="str">
        <f t="shared" si="1"/>
        <v>，1361829</v>
      </c>
      <c r="Y50" t="s">
        <v>275</v>
      </c>
    </row>
    <row r="51" spans="1:25">
      <c r="A51" t="s">
        <v>276</v>
      </c>
      <c r="B51" t="s">
        <v>66</v>
      </c>
      <c r="C51" s="3">
        <v>1361972</v>
      </c>
      <c r="D51" t="s">
        <v>125</v>
      </c>
      <c r="E51" t="s">
        <v>277</v>
      </c>
      <c r="F51" t="s">
        <v>278</v>
      </c>
      <c r="G51" t="s">
        <v>279</v>
      </c>
      <c r="H51" t="s">
        <v>56</v>
      </c>
      <c r="I51" t="s">
        <v>280</v>
      </c>
      <c r="J51" t="s">
        <v>14</v>
      </c>
      <c r="K51" t="s">
        <v>59</v>
      </c>
      <c r="L51" t="s">
        <v>59</v>
      </c>
      <c r="M51" t="s">
        <v>281</v>
      </c>
      <c r="N51" t="s">
        <v>62</v>
      </c>
      <c r="O51" t="s">
        <v>63</v>
      </c>
      <c r="P51">
        <v>1967</v>
      </c>
      <c r="Q51" t="s">
        <v>12</v>
      </c>
      <c r="R51" t="s">
        <v>12</v>
      </c>
      <c r="S51" t="s">
        <v>12</v>
      </c>
      <c r="T51" t="s">
        <v>12</v>
      </c>
      <c r="U51">
        <v>1967</v>
      </c>
      <c r="V51">
        <f>VLOOKUP(C51,[1]应付款管理!$A$1:$I$65536,9,0)</f>
        <v>1967</v>
      </c>
      <c r="W51">
        <f>U51-V51</f>
        <v>0</v>
      </c>
      <c r="X51" t="str">
        <f t="shared" si="1"/>
        <v>，1361972</v>
      </c>
      <c r="Y51" t="s">
        <v>282</v>
      </c>
    </row>
    <row r="52" spans="1:25">
      <c r="A52" t="s">
        <v>283</v>
      </c>
      <c r="B52" t="s">
        <v>66</v>
      </c>
      <c r="C52" s="3">
        <v>1362335</v>
      </c>
      <c r="D52" t="s">
        <v>125</v>
      </c>
      <c r="E52" t="s">
        <v>277</v>
      </c>
      <c r="F52" t="s">
        <v>278</v>
      </c>
      <c r="G52" t="s">
        <v>284</v>
      </c>
      <c r="H52" t="s">
        <v>72</v>
      </c>
      <c r="I52" t="s">
        <v>285</v>
      </c>
      <c r="J52" t="s">
        <v>286</v>
      </c>
      <c r="K52" t="s">
        <v>59</v>
      </c>
      <c r="L52" t="s">
        <v>116</v>
      </c>
      <c r="M52" t="s">
        <v>287</v>
      </c>
      <c r="N52" t="s">
        <v>62</v>
      </c>
      <c r="O52" t="s">
        <v>63</v>
      </c>
      <c r="P52">
        <v>4263</v>
      </c>
      <c r="Q52" t="s">
        <v>12</v>
      </c>
      <c r="R52" t="s">
        <v>12</v>
      </c>
      <c r="S52" t="s">
        <v>12</v>
      </c>
      <c r="T52" t="s">
        <v>12</v>
      </c>
      <c r="U52">
        <v>4263</v>
      </c>
      <c r="V52">
        <f>VLOOKUP(C52,[1]应付款管理!$A$1:$I$65536,9,0)</f>
        <v>4263</v>
      </c>
      <c r="W52">
        <f>U52-V52</f>
        <v>0</v>
      </c>
      <c r="X52" t="str">
        <f t="shared" si="1"/>
        <v>，1362335</v>
      </c>
      <c r="Y52" t="s">
        <v>288</v>
      </c>
    </row>
    <row r="53" spans="1:25">
      <c r="A53" t="s">
        <v>289</v>
      </c>
      <c r="B53" t="s">
        <v>145</v>
      </c>
      <c r="C53" s="3">
        <v>1364886</v>
      </c>
      <c r="D53" t="s">
        <v>97</v>
      </c>
      <c r="E53" t="s">
        <v>154</v>
      </c>
      <c r="F53" t="s">
        <v>290</v>
      </c>
      <c r="G53" t="s">
        <v>291</v>
      </c>
      <c r="H53" t="s">
        <v>150</v>
      </c>
      <c r="I53" t="s">
        <v>83</v>
      </c>
      <c r="J53" t="s">
        <v>71</v>
      </c>
      <c r="K53" t="s">
        <v>59</v>
      </c>
      <c r="L53" t="s">
        <v>116</v>
      </c>
      <c r="M53" t="s">
        <v>292</v>
      </c>
      <c r="N53" t="s">
        <v>62</v>
      </c>
      <c r="O53" t="s">
        <v>63</v>
      </c>
      <c r="P53">
        <v>1728</v>
      </c>
      <c r="Q53" t="s">
        <v>12</v>
      </c>
      <c r="R53" t="s">
        <v>12</v>
      </c>
      <c r="S53" t="s">
        <v>12</v>
      </c>
      <c r="T53" t="s">
        <v>12</v>
      </c>
      <c r="U53">
        <v>1728</v>
      </c>
      <c r="V53">
        <f>VLOOKUP(C53,[1]应付款管理!$A$1:$I$65536,9,0)</f>
        <v>1728</v>
      </c>
      <c r="W53">
        <f>U53-V53</f>
        <v>0</v>
      </c>
      <c r="X53" t="str">
        <f t="shared" ref="X53:X84" si="2">$X$19&amp;C53</f>
        <v>，1364886</v>
      </c>
      <c r="Y53" t="s">
        <v>293</v>
      </c>
    </row>
    <row r="54" spans="1:25">
      <c r="A54" t="s">
        <v>294</v>
      </c>
      <c r="B54" t="s">
        <v>66</v>
      </c>
      <c r="C54" s="3">
        <v>1367047</v>
      </c>
      <c r="D54" t="s">
        <v>295</v>
      </c>
      <c r="E54" t="s">
        <v>296</v>
      </c>
      <c r="F54" t="s">
        <v>297</v>
      </c>
      <c r="G54" t="s">
        <v>298</v>
      </c>
      <c r="H54" t="s">
        <v>169</v>
      </c>
      <c r="I54" t="s">
        <v>56</v>
      </c>
      <c r="J54" t="s">
        <v>73</v>
      </c>
      <c r="K54" t="s">
        <v>59</v>
      </c>
      <c r="L54" t="s">
        <v>116</v>
      </c>
      <c r="M54" t="s">
        <v>299</v>
      </c>
      <c r="N54" t="s">
        <v>62</v>
      </c>
      <c r="O54" t="s">
        <v>63</v>
      </c>
      <c r="P54">
        <v>2908</v>
      </c>
      <c r="Q54" t="s">
        <v>12</v>
      </c>
      <c r="R54" t="s">
        <v>12</v>
      </c>
      <c r="S54" t="s">
        <v>12</v>
      </c>
      <c r="T54" t="s">
        <v>12</v>
      </c>
      <c r="U54">
        <v>2908</v>
      </c>
      <c r="V54">
        <f>VLOOKUP(C54,[1]应付款管理!$A$1:$I$65536,9,0)</f>
        <v>2908</v>
      </c>
      <c r="W54">
        <f>U54-V54</f>
        <v>0</v>
      </c>
      <c r="X54" t="str">
        <f t="shared" si="2"/>
        <v>，1367047</v>
      </c>
      <c r="Y54" t="s">
        <v>300</v>
      </c>
    </row>
    <row r="55" spans="1:25">
      <c r="A55" t="s">
        <v>301</v>
      </c>
      <c r="B55" t="s">
        <v>145</v>
      </c>
      <c r="C55" s="3">
        <v>1367348</v>
      </c>
      <c r="D55" t="s">
        <v>237</v>
      </c>
      <c r="E55" t="s">
        <v>302</v>
      </c>
      <c r="F55" t="s">
        <v>303</v>
      </c>
      <c r="G55" t="s">
        <v>298</v>
      </c>
      <c r="H55" t="s">
        <v>71</v>
      </c>
      <c r="I55" t="s">
        <v>72</v>
      </c>
      <c r="J55" t="s">
        <v>8</v>
      </c>
      <c r="K55" t="s">
        <v>59</v>
      </c>
      <c r="L55" t="s">
        <v>116</v>
      </c>
      <c r="M55" t="s">
        <v>304</v>
      </c>
      <c r="N55" t="s">
        <v>62</v>
      </c>
      <c r="O55" t="s">
        <v>63</v>
      </c>
      <c r="P55">
        <v>748</v>
      </c>
      <c r="Q55" t="s">
        <v>12</v>
      </c>
      <c r="R55" t="s">
        <v>12</v>
      </c>
      <c r="S55" t="s">
        <v>12</v>
      </c>
      <c r="T55" t="s">
        <v>12</v>
      </c>
      <c r="U55">
        <v>748</v>
      </c>
      <c r="V55">
        <f>VLOOKUP(C55,[1]应付款管理!$A$1:$I$65536,9,0)</f>
        <v>748</v>
      </c>
      <c r="W55">
        <f>U55-V55</f>
        <v>0</v>
      </c>
      <c r="X55" t="str">
        <f t="shared" si="2"/>
        <v>，1367348</v>
      </c>
      <c r="Y55" t="s">
        <v>305</v>
      </c>
    </row>
    <row r="56" spans="1:25">
      <c r="A56" t="s">
        <v>306</v>
      </c>
      <c r="B56" t="s">
        <v>145</v>
      </c>
      <c r="C56" s="3">
        <v>1367391</v>
      </c>
      <c r="D56" t="s">
        <v>307</v>
      </c>
      <c r="E56" t="s">
        <v>308</v>
      </c>
      <c r="F56" t="s">
        <v>309</v>
      </c>
      <c r="G56" t="s">
        <v>298</v>
      </c>
      <c r="H56" t="s">
        <v>84</v>
      </c>
      <c r="I56" t="s">
        <v>115</v>
      </c>
      <c r="J56" t="s">
        <v>209</v>
      </c>
      <c r="K56" t="s">
        <v>59</v>
      </c>
      <c r="L56" t="s">
        <v>59</v>
      </c>
      <c r="M56" t="s">
        <v>310</v>
      </c>
      <c r="N56" t="s">
        <v>62</v>
      </c>
      <c r="O56" t="s">
        <v>63</v>
      </c>
      <c r="P56">
        <v>1109</v>
      </c>
      <c r="Q56" t="s">
        <v>12</v>
      </c>
      <c r="R56" t="s">
        <v>12</v>
      </c>
      <c r="S56" t="s">
        <v>12</v>
      </c>
      <c r="T56" t="s">
        <v>12</v>
      </c>
      <c r="U56">
        <v>1109</v>
      </c>
      <c r="V56">
        <f>VLOOKUP(C56,[1]应付款管理!$A$1:$I$65536,9,0)</f>
        <v>1109</v>
      </c>
      <c r="W56">
        <f>U56-V56</f>
        <v>0</v>
      </c>
      <c r="X56" t="str">
        <f t="shared" si="2"/>
        <v>，1367391</v>
      </c>
      <c r="Y56" t="s">
        <v>311</v>
      </c>
    </row>
    <row r="57" spans="1:25">
      <c r="A57" t="s">
        <v>312</v>
      </c>
      <c r="B57" t="s">
        <v>66</v>
      </c>
      <c r="C57" s="3">
        <v>1367621</v>
      </c>
      <c r="D57" t="s">
        <v>313</v>
      </c>
      <c r="E57" t="s">
        <v>314</v>
      </c>
      <c r="F57" t="s">
        <v>315</v>
      </c>
      <c r="G57" t="s">
        <v>316</v>
      </c>
      <c r="H57" t="s">
        <v>71</v>
      </c>
      <c r="I57" t="s">
        <v>209</v>
      </c>
      <c r="J57" t="s">
        <v>72</v>
      </c>
      <c r="K57" t="s">
        <v>59</v>
      </c>
      <c r="L57" t="s">
        <v>59</v>
      </c>
      <c r="M57" t="s">
        <v>317</v>
      </c>
      <c r="N57" t="s">
        <v>62</v>
      </c>
      <c r="O57" t="s">
        <v>63</v>
      </c>
      <c r="P57">
        <v>1618</v>
      </c>
      <c r="Q57" t="s">
        <v>12</v>
      </c>
      <c r="R57" t="s">
        <v>12</v>
      </c>
      <c r="S57" t="s">
        <v>12</v>
      </c>
      <c r="T57" t="s">
        <v>12</v>
      </c>
      <c r="U57">
        <v>1618</v>
      </c>
      <c r="V57">
        <f>VLOOKUP(C57,[1]应付款管理!$A$1:$I$65536,9,0)</f>
        <v>1618</v>
      </c>
      <c r="W57">
        <f>U57-V57</f>
        <v>0</v>
      </c>
      <c r="X57" t="str">
        <f t="shared" si="2"/>
        <v>，1367621</v>
      </c>
      <c r="Y57" t="s">
        <v>318</v>
      </c>
    </row>
    <row r="58" spans="1:25">
      <c r="A58" t="s">
        <v>319</v>
      </c>
      <c r="B58" t="s">
        <v>66</v>
      </c>
      <c r="C58" s="3">
        <v>1368240</v>
      </c>
      <c r="D58" t="s">
        <v>320</v>
      </c>
      <c r="E58" t="s">
        <v>321</v>
      </c>
      <c r="F58" t="s">
        <v>322</v>
      </c>
      <c r="G58" t="s">
        <v>323</v>
      </c>
      <c r="H58" t="s">
        <v>150</v>
      </c>
      <c r="I58" t="s">
        <v>101</v>
      </c>
      <c r="J58" t="s">
        <v>209</v>
      </c>
      <c r="K58" t="s">
        <v>59</v>
      </c>
      <c r="L58" t="s">
        <v>267</v>
      </c>
      <c r="M58" t="s">
        <v>324</v>
      </c>
      <c r="N58" t="s">
        <v>62</v>
      </c>
      <c r="O58" t="s">
        <v>63</v>
      </c>
      <c r="P58">
        <v>4004</v>
      </c>
      <c r="Q58" t="s">
        <v>12</v>
      </c>
      <c r="R58" t="s">
        <v>12</v>
      </c>
      <c r="S58" t="s">
        <v>12</v>
      </c>
      <c r="T58" t="s">
        <v>12</v>
      </c>
      <c r="U58">
        <v>4004</v>
      </c>
      <c r="V58">
        <f>VLOOKUP(C58,[1]应付款管理!$A$1:$I$65536,9,0)</f>
        <v>4004</v>
      </c>
      <c r="W58">
        <f>U58-V58</f>
        <v>0</v>
      </c>
      <c r="X58" t="str">
        <f t="shared" si="2"/>
        <v>，1368240</v>
      </c>
      <c r="Y58" t="s">
        <v>325</v>
      </c>
    </row>
    <row r="59" spans="1:25">
      <c r="A59" t="s">
        <v>326</v>
      </c>
      <c r="B59" t="s">
        <v>66</v>
      </c>
      <c r="C59" s="3">
        <v>1368650</v>
      </c>
      <c r="D59" t="s">
        <v>327</v>
      </c>
      <c r="E59" t="s">
        <v>328</v>
      </c>
      <c r="F59" t="s">
        <v>329</v>
      </c>
      <c r="G59" t="s">
        <v>330</v>
      </c>
      <c r="H59" t="s">
        <v>83</v>
      </c>
      <c r="I59" t="s">
        <v>115</v>
      </c>
      <c r="J59" t="s">
        <v>8</v>
      </c>
      <c r="K59" t="s">
        <v>59</v>
      </c>
      <c r="L59" t="s">
        <v>60</v>
      </c>
      <c r="M59" t="s">
        <v>331</v>
      </c>
      <c r="N59" t="s">
        <v>62</v>
      </c>
      <c r="O59" t="s">
        <v>63</v>
      </c>
      <c r="P59">
        <v>3461</v>
      </c>
      <c r="Q59" t="s">
        <v>12</v>
      </c>
      <c r="R59" t="s">
        <v>12</v>
      </c>
      <c r="S59" t="s">
        <v>12</v>
      </c>
      <c r="T59" t="s">
        <v>12</v>
      </c>
      <c r="U59">
        <v>3461</v>
      </c>
      <c r="V59">
        <f>VLOOKUP(C59,[1]应付款管理!$A$1:$I$65536,9,0)</f>
        <v>3461</v>
      </c>
      <c r="W59">
        <f>U59-V59</f>
        <v>0</v>
      </c>
      <c r="X59" t="str">
        <f t="shared" si="2"/>
        <v>，1368650</v>
      </c>
      <c r="Y59" t="s">
        <v>332</v>
      </c>
    </row>
    <row r="60" spans="1:25">
      <c r="A60" t="s">
        <v>333</v>
      </c>
      <c r="B60" t="s">
        <v>145</v>
      </c>
      <c r="C60" s="3">
        <v>1369165</v>
      </c>
      <c r="D60" t="s">
        <v>334</v>
      </c>
      <c r="E60" t="s">
        <v>335</v>
      </c>
      <c r="F60" t="s">
        <v>336</v>
      </c>
      <c r="G60" t="s">
        <v>337</v>
      </c>
      <c r="H60" t="s">
        <v>101</v>
      </c>
      <c r="I60" t="s">
        <v>71</v>
      </c>
      <c r="J60" t="s">
        <v>169</v>
      </c>
      <c r="K60" t="s">
        <v>59</v>
      </c>
      <c r="L60" t="s">
        <v>59</v>
      </c>
      <c r="M60" t="s">
        <v>338</v>
      </c>
      <c r="N60" t="s">
        <v>62</v>
      </c>
      <c r="O60" t="s">
        <v>63</v>
      </c>
      <c r="P60">
        <v>1876</v>
      </c>
      <c r="Q60" t="s">
        <v>12</v>
      </c>
      <c r="R60" t="s">
        <v>12</v>
      </c>
      <c r="S60" t="s">
        <v>12</v>
      </c>
      <c r="T60" t="s">
        <v>12</v>
      </c>
      <c r="U60">
        <v>1876</v>
      </c>
      <c r="V60">
        <f>VLOOKUP(C60,[1]应付款管理!$A$1:$I$65536,9,0)</f>
        <v>1876</v>
      </c>
      <c r="W60">
        <f>U60-V60</f>
        <v>0</v>
      </c>
      <c r="X60" t="str">
        <f t="shared" si="2"/>
        <v>，1369165</v>
      </c>
      <c r="Y60" t="s">
        <v>339</v>
      </c>
    </row>
    <row r="61" spans="1:25">
      <c r="A61" t="s">
        <v>340</v>
      </c>
      <c r="B61" t="s">
        <v>66</v>
      </c>
      <c r="C61" s="3">
        <v>1369513</v>
      </c>
      <c r="D61" t="s">
        <v>320</v>
      </c>
      <c r="E61" t="s">
        <v>321</v>
      </c>
      <c r="F61" t="s">
        <v>341</v>
      </c>
      <c r="G61" t="s">
        <v>342</v>
      </c>
      <c r="H61" t="s">
        <v>82</v>
      </c>
      <c r="I61" t="s">
        <v>100</v>
      </c>
      <c r="J61" t="s">
        <v>101</v>
      </c>
      <c r="K61" t="s">
        <v>59</v>
      </c>
      <c r="L61" t="s">
        <v>59</v>
      </c>
      <c r="M61" t="s">
        <v>343</v>
      </c>
      <c r="N61" t="s">
        <v>62</v>
      </c>
      <c r="O61" t="s">
        <v>63</v>
      </c>
      <c r="P61">
        <v>1240</v>
      </c>
      <c r="Q61" t="s">
        <v>12</v>
      </c>
      <c r="R61" t="s">
        <v>12</v>
      </c>
      <c r="S61" t="s">
        <v>12</v>
      </c>
      <c r="T61" t="s">
        <v>12</v>
      </c>
      <c r="U61">
        <v>1240</v>
      </c>
      <c r="V61">
        <f>VLOOKUP(C61,[1]应付款管理!$A$1:$I$65536,9,0)</f>
        <v>1240</v>
      </c>
      <c r="W61">
        <f>U61-V61</f>
        <v>0</v>
      </c>
      <c r="X61" t="str">
        <f t="shared" si="2"/>
        <v>，1369513</v>
      </c>
      <c r="Y61" t="s">
        <v>344</v>
      </c>
    </row>
    <row r="62" spans="1:25">
      <c r="A62" t="s">
        <v>345</v>
      </c>
      <c r="B62" t="s">
        <v>66</v>
      </c>
      <c r="C62" s="3">
        <v>1370847</v>
      </c>
      <c r="D62" t="s">
        <v>125</v>
      </c>
      <c r="E62" t="s">
        <v>277</v>
      </c>
      <c r="F62" t="s">
        <v>346</v>
      </c>
      <c r="G62" t="s">
        <v>81</v>
      </c>
      <c r="H62" t="s">
        <v>71</v>
      </c>
      <c r="I62" t="s">
        <v>115</v>
      </c>
      <c r="J62" t="s">
        <v>8</v>
      </c>
      <c r="K62" t="s">
        <v>59</v>
      </c>
      <c r="L62" t="s">
        <v>60</v>
      </c>
      <c r="M62" t="s">
        <v>347</v>
      </c>
      <c r="N62" t="s">
        <v>62</v>
      </c>
      <c r="O62" t="s">
        <v>63</v>
      </c>
      <c r="P62">
        <v>1774</v>
      </c>
      <c r="Q62" t="s">
        <v>12</v>
      </c>
      <c r="R62" t="s">
        <v>12</v>
      </c>
      <c r="S62" t="s">
        <v>12</v>
      </c>
      <c r="T62" t="s">
        <v>12</v>
      </c>
      <c r="U62">
        <v>1774</v>
      </c>
      <c r="V62">
        <f>VLOOKUP(C62,[1]应付款管理!$A$1:$I$65536,9,0)</f>
        <v>1774</v>
      </c>
      <c r="W62">
        <f>U62-V62</f>
        <v>0</v>
      </c>
      <c r="X62" t="str">
        <f t="shared" si="2"/>
        <v>，1370847</v>
      </c>
      <c r="Y62" t="s">
        <v>348</v>
      </c>
    </row>
    <row r="63" spans="1:25">
      <c r="A63" t="s">
        <v>349</v>
      </c>
      <c r="B63" t="s">
        <v>66</v>
      </c>
      <c r="C63" s="3">
        <v>1371204</v>
      </c>
      <c r="D63" t="s">
        <v>125</v>
      </c>
      <c r="E63" t="s">
        <v>350</v>
      </c>
      <c r="F63" t="s">
        <v>351</v>
      </c>
      <c r="G63" t="s">
        <v>352</v>
      </c>
      <c r="H63" t="s">
        <v>150</v>
      </c>
      <c r="I63" t="s">
        <v>71</v>
      </c>
      <c r="J63" t="s">
        <v>115</v>
      </c>
      <c r="K63" t="s">
        <v>59</v>
      </c>
      <c r="L63" t="s">
        <v>60</v>
      </c>
      <c r="M63" t="s">
        <v>353</v>
      </c>
      <c r="N63" t="s">
        <v>62</v>
      </c>
      <c r="O63" t="s">
        <v>63</v>
      </c>
      <c r="P63">
        <v>2398</v>
      </c>
      <c r="Q63" t="s">
        <v>12</v>
      </c>
      <c r="R63" t="s">
        <v>12</v>
      </c>
      <c r="S63" t="s">
        <v>12</v>
      </c>
      <c r="T63" t="s">
        <v>12</v>
      </c>
      <c r="U63">
        <v>2398</v>
      </c>
      <c r="V63">
        <f>VLOOKUP(C63,[1]应付款管理!$A$1:$I$65536,9,0)</f>
        <v>2398</v>
      </c>
      <c r="W63">
        <f>U63-V63</f>
        <v>0</v>
      </c>
      <c r="X63" t="str">
        <f t="shared" si="2"/>
        <v>，1371204</v>
      </c>
      <c r="Y63" t="s">
        <v>354</v>
      </c>
    </row>
    <row r="64" spans="1:25">
      <c r="A64" t="s">
        <v>355</v>
      </c>
      <c r="B64" t="s">
        <v>66</v>
      </c>
      <c r="C64" s="3">
        <v>1371458</v>
      </c>
      <c r="D64" t="s">
        <v>356</v>
      </c>
      <c r="E64" t="s">
        <v>357</v>
      </c>
      <c r="F64" t="s">
        <v>358</v>
      </c>
      <c r="G64" t="s">
        <v>352</v>
      </c>
      <c r="H64" t="s">
        <v>101</v>
      </c>
      <c r="I64" t="s">
        <v>71</v>
      </c>
      <c r="J64" t="s">
        <v>114</v>
      </c>
      <c r="K64" t="s">
        <v>59</v>
      </c>
      <c r="L64" t="s">
        <v>116</v>
      </c>
      <c r="M64" t="s">
        <v>359</v>
      </c>
      <c r="N64" t="s">
        <v>62</v>
      </c>
      <c r="O64" t="s">
        <v>63</v>
      </c>
      <c r="P64">
        <v>3185</v>
      </c>
      <c r="Q64" t="s">
        <v>12</v>
      </c>
      <c r="R64" t="s">
        <v>12</v>
      </c>
      <c r="S64" t="s">
        <v>12</v>
      </c>
      <c r="T64" t="s">
        <v>12</v>
      </c>
      <c r="U64">
        <v>3185</v>
      </c>
      <c r="V64">
        <f>VLOOKUP(C64,[1]应付款管理!$A$1:$I$65536,9,0)</f>
        <v>3185</v>
      </c>
      <c r="W64">
        <f>U64-V64</f>
        <v>0</v>
      </c>
      <c r="X64" t="str">
        <f t="shared" si="2"/>
        <v>，1371458</v>
      </c>
      <c r="Y64" t="s">
        <v>360</v>
      </c>
    </row>
    <row r="65" spans="1:25">
      <c r="A65" t="s">
        <v>361</v>
      </c>
      <c r="B65" t="s">
        <v>66</v>
      </c>
      <c r="C65" s="3">
        <v>1374242</v>
      </c>
      <c r="D65" t="s">
        <v>97</v>
      </c>
      <c r="E65" t="s">
        <v>362</v>
      </c>
      <c r="F65" t="s">
        <v>363</v>
      </c>
      <c r="G65" t="s">
        <v>169</v>
      </c>
      <c r="H65" t="s">
        <v>209</v>
      </c>
      <c r="I65" t="s">
        <v>73</v>
      </c>
      <c r="J65" t="s">
        <v>189</v>
      </c>
      <c r="K65" t="s">
        <v>59</v>
      </c>
      <c r="L65" t="s">
        <v>74</v>
      </c>
      <c r="M65" t="s">
        <v>364</v>
      </c>
      <c r="N65" t="s">
        <v>62</v>
      </c>
      <c r="O65" t="s">
        <v>63</v>
      </c>
      <c r="P65">
        <v>3618</v>
      </c>
      <c r="Q65" t="s">
        <v>12</v>
      </c>
      <c r="R65" t="s">
        <v>12</v>
      </c>
      <c r="S65" t="s">
        <v>12</v>
      </c>
      <c r="T65" t="s">
        <v>12</v>
      </c>
      <c r="U65">
        <v>3618</v>
      </c>
      <c r="V65">
        <f>VLOOKUP(C65,[1]应付款管理!$A$1:$I$65536,9,0)</f>
        <v>3618</v>
      </c>
      <c r="W65">
        <f>U65-V65</f>
        <v>0</v>
      </c>
      <c r="X65" t="str">
        <f t="shared" si="2"/>
        <v>，1374242</v>
      </c>
      <c r="Y65" t="s">
        <v>365</v>
      </c>
    </row>
    <row r="66" spans="1:25">
      <c r="A66" t="s">
        <v>366</v>
      </c>
      <c r="B66" t="s">
        <v>145</v>
      </c>
      <c r="C66" s="3">
        <v>1374559</v>
      </c>
      <c r="D66" t="s">
        <v>367</v>
      </c>
      <c r="E66" t="s">
        <v>368</v>
      </c>
      <c r="F66" t="s">
        <v>369</v>
      </c>
      <c r="G66" t="s">
        <v>370</v>
      </c>
      <c r="H66" t="s">
        <v>150</v>
      </c>
      <c r="I66" t="s">
        <v>83</v>
      </c>
      <c r="J66" t="s">
        <v>84</v>
      </c>
      <c r="K66" t="s">
        <v>59</v>
      </c>
      <c r="L66" t="s">
        <v>59</v>
      </c>
      <c r="M66" t="s">
        <v>371</v>
      </c>
      <c r="N66" t="s">
        <v>62</v>
      </c>
      <c r="O66" t="s">
        <v>63</v>
      </c>
      <c r="P66">
        <v>537</v>
      </c>
      <c r="Q66" t="s">
        <v>12</v>
      </c>
      <c r="R66" t="s">
        <v>12</v>
      </c>
      <c r="S66" t="s">
        <v>12</v>
      </c>
      <c r="T66" t="s">
        <v>12</v>
      </c>
      <c r="U66">
        <v>537</v>
      </c>
      <c r="V66">
        <f>VLOOKUP(C66,[1]应付款管理!$A$1:$I$65536,9,0)</f>
        <v>537</v>
      </c>
      <c r="W66">
        <f>U66-V66</f>
        <v>0</v>
      </c>
      <c r="X66" t="str">
        <f t="shared" si="2"/>
        <v>，1374559</v>
      </c>
      <c r="Y66" t="s">
        <v>372</v>
      </c>
    </row>
    <row r="67" spans="1:25">
      <c r="A67" t="s">
        <v>373</v>
      </c>
      <c r="B67" t="s">
        <v>66</v>
      </c>
      <c r="C67" s="3">
        <v>1374946</v>
      </c>
      <c r="D67" t="s">
        <v>67</v>
      </c>
      <c r="E67" t="s">
        <v>374</v>
      </c>
      <c r="F67" t="s">
        <v>375</v>
      </c>
      <c r="G67" t="s">
        <v>273</v>
      </c>
      <c r="H67" t="s">
        <v>150</v>
      </c>
      <c r="I67" t="s">
        <v>56</v>
      </c>
      <c r="J67" t="s">
        <v>92</v>
      </c>
      <c r="K67" t="s">
        <v>59</v>
      </c>
      <c r="L67" t="s">
        <v>60</v>
      </c>
      <c r="M67" t="s">
        <v>376</v>
      </c>
      <c r="N67" t="s">
        <v>62</v>
      </c>
      <c r="O67" t="s">
        <v>63</v>
      </c>
      <c r="P67">
        <v>1506.56</v>
      </c>
      <c r="Q67" t="s">
        <v>12</v>
      </c>
      <c r="R67" t="s">
        <v>12</v>
      </c>
      <c r="S67" t="s">
        <v>12</v>
      </c>
      <c r="T67" t="s">
        <v>12</v>
      </c>
      <c r="U67">
        <v>1506.56</v>
      </c>
      <c r="V67">
        <f>VLOOKUP(C67,[1]应付款管理!$A$1:$I$65536,9,0)</f>
        <v>1505</v>
      </c>
      <c r="W67">
        <f t="shared" ref="W67:W82" si="3">U67-V67</f>
        <v>1.55999999999995</v>
      </c>
      <c r="X67" t="str">
        <f t="shared" si="2"/>
        <v>，1374946</v>
      </c>
      <c r="Y67" t="s">
        <v>377</v>
      </c>
    </row>
    <row r="68" spans="1:25">
      <c r="A68" t="s">
        <v>378</v>
      </c>
      <c r="B68" t="s">
        <v>66</v>
      </c>
      <c r="C68" s="3">
        <v>1374993</v>
      </c>
      <c r="D68" t="s">
        <v>327</v>
      </c>
      <c r="E68" t="s">
        <v>328</v>
      </c>
      <c r="F68" t="s">
        <v>379</v>
      </c>
      <c r="G68" t="s">
        <v>273</v>
      </c>
      <c r="H68" t="s">
        <v>150</v>
      </c>
      <c r="I68" t="s">
        <v>84</v>
      </c>
      <c r="J68" t="s">
        <v>222</v>
      </c>
      <c r="K68" t="s">
        <v>59</v>
      </c>
      <c r="L68" t="s">
        <v>60</v>
      </c>
      <c r="M68" t="s">
        <v>380</v>
      </c>
      <c r="N68" t="s">
        <v>62</v>
      </c>
      <c r="O68" t="s">
        <v>63</v>
      </c>
      <c r="P68">
        <v>1322</v>
      </c>
      <c r="Q68" t="s">
        <v>12</v>
      </c>
      <c r="R68" t="s">
        <v>12</v>
      </c>
      <c r="S68" t="s">
        <v>12</v>
      </c>
      <c r="T68" t="s">
        <v>12</v>
      </c>
      <c r="U68">
        <v>1322</v>
      </c>
      <c r="V68">
        <f>VLOOKUP(C68,[1]应付款管理!$A$1:$I$65536,9,0)</f>
        <v>1322</v>
      </c>
      <c r="W68">
        <f t="shared" si="3"/>
        <v>0</v>
      </c>
      <c r="X68" t="str">
        <f t="shared" si="2"/>
        <v>，1374993</v>
      </c>
      <c r="Y68" t="s">
        <v>381</v>
      </c>
    </row>
    <row r="69" spans="1:25">
      <c r="A69" t="s">
        <v>382</v>
      </c>
      <c r="B69" t="s">
        <v>66</v>
      </c>
      <c r="C69" s="3">
        <v>1375907</v>
      </c>
      <c r="D69" t="s">
        <v>125</v>
      </c>
      <c r="E69" t="s">
        <v>126</v>
      </c>
      <c r="F69" t="s">
        <v>383</v>
      </c>
      <c r="G69" t="s">
        <v>384</v>
      </c>
      <c r="H69" t="s">
        <v>100</v>
      </c>
      <c r="I69" t="s">
        <v>71</v>
      </c>
      <c r="J69" t="s">
        <v>114</v>
      </c>
      <c r="K69" t="s">
        <v>59</v>
      </c>
      <c r="L69" t="s">
        <v>116</v>
      </c>
      <c r="M69" t="s">
        <v>385</v>
      </c>
      <c r="N69" t="s">
        <v>62</v>
      </c>
      <c r="O69" t="s">
        <v>63</v>
      </c>
      <c r="P69">
        <v>1547</v>
      </c>
      <c r="Q69" t="s">
        <v>12</v>
      </c>
      <c r="R69" t="s">
        <v>12</v>
      </c>
      <c r="S69" t="s">
        <v>12</v>
      </c>
      <c r="T69" t="s">
        <v>12</v>
      </c>
      <c r="U69">
        <v>1547</v>
      </c>
      <c r="V69">
        <f>VLOOKUP(C69,[1]应付款管理!$A$1:$I$65536,9,0)</f>
        <v>1547</v>
      </c>
      <c r="W69">
        <f t="shared" si="3"/>
        <v>0</v>
      </c>
      <c r="X69" t="str">
        <f t="shared" si="2"/>
        <v>，1375907</v>
      </c>
      <c r="Y69" t="s">
        <v>386</v>
      </c>
    </row>
    <row r="70" spans="1:25">
      <c r="A70" t="s">
        <v>387</v>
      </c>
      <c r="B70" t="s">
        <v>388</v>
      </c>
      <c r="C70" s="3">
        <v>1376252</v>
      </c>
      <c r="D70" t="s">
        <v>320</v>
      </c>
      <c r="E70" t="s">
        <v>389</v>
      </c>
      <c r="F70" t="s">
        <v>390</v>
      </c>
      <c r="G70" t="s">
        <v>82</v>
      </c>
      <c r="H70" t="s">
        <v>82</v>
      </c>
      <c r="I70" t="s">
        <v>71</v>
      </c>
      <c r="J70" t="s">
        <v>169</v>
      </c>
      <c r="K70" t="s">
        <v>59</v>
      </c>
      <c r="L70" t="s">
        <v>59</v>
      </c>
      <c r="M70" t="s">
        <v>391</v>
      </c>
      <c r="N70" t="s">
        <v>62</v>
      </c>
      <c r="O70" t="s">
        <v>63</v>
      </c>
      <c r="P70">
        <v>338</v>
      </c>
      <c r="Q70" t="s">
        <v>12</v>
      </c>
      <c r="R70" t="s">
        <v>12</v>
      </c>
      <c r="S70" t="s">
        <v>12</v>
      </c>
      <c r="T70" t="s">
        <v>12</v>
      </c>
      <c r="U70">
        <v>338</v>
      </c>
      <c r="V70">
        <f>VLOOKUP(C70,[1]应付款管理!$A$1:$I$65536,9,0)</f>
        <v>338</v>
      </c>
      <c r="W70">
        <f t="shared" si="3"/>
        <v>0</v>
      </c>
      <c r="X70" t="str">
        <f t="shared" si="2"/>
        <v>，1376252</v>
      </c>
      <c r="Y70" t="s">
        <v>392</v>
      </c>
    </row>
    <row r="71" spans="1:25">
      <c r="A71" t="s">
        <v>393</v>
      </c>
      <c r="B71" t="s">
        <v>388</v>
      </c>
      <c r="C71" s="3">
        <v>1376905</v>
      </c>
      <c r="D71" t="s">
        <v>200</v>
      </c>
      <c r="E71" t="s">
        <v>394</v>
      </c>
      <c r="F71" t="s">
        <v>395</v>
      </c>
      <c r="G71" t="s">
        <v>91</v>
      </c>
      <c r="H71" t="s">
        <v>91</v>
      </c>
      <c r="I71" t="s">
        <v>100</v>
      </c>
      <c r="J71" t="s">
        <v>83</v>
      </c>
      <c r="K71" t="s">
        <v>59</v>
      </c>
      <c r="L71" t="s">
        <v>116</v>
      </c>
      <c r="M71" t="s">
        <v>396</v>
      </c>
      <c r="N71" t="s">
        <v>62</v>
      </c>
      <c r="O71" t="s">
        <v>63</v>
      </c>
      <c r="P71">
        <v>1294</v>
      </c>
      <c r="Q71" t="s">
        <v>12</v>
      </c>
      <c r="R71" t="s">
        <v>12</v>
      </c>
      <c r="S71" t="s">
        <v>12</v>
      </c>
      <c r="T71" t="s">
        <v>12</v>
      </c>
      <c r="U71">
        <v>1294</v>
      </c>
      <c r="V71">
        <f>VLOOKUP(C71,[1]应付款管理!$A$1:$I$65536,9,0)</f>
        <v>1294</v>
      </c>
      <c r="W71">
        <f t="shared" si="3"/>
        <v>0</v>
      </c>
      <c r="X71" t="str">
        <f t="shared" si="2"/>
        <v>，1376905</v>
      </c>
      <c r="Y71" t="s">
        <v>397</v>
      </c>
    </row>
    <row r="72" spans="1:25">
      <c r="A72" t="s">
        <v>398</v>
      </c>
      <c r="B72" t="s">
        <v>66</v>
      </c>
      <c r="C72" s="3">
        <v>1377100</v>
      </c>
      <c r="D72" t="s">
        <v>97</v>
      </c>
      <c r="E72" t="s">
        <v>362</v>
      </c>
      <c r="F72" t="s">
        <v>399</v>
      </c>
      <c r="G72" t="s">
        <v>100</v>
      </c>
      <c r="H72" t="s">
        <v>100</v>
      </c>
      <c r="I72" t="s">
        <v>83</v>
      </c>
      <c r="J72" t="s">
        <v>71</v>
      </c>
      <c r="K72" t="s">
        <v>59</v>
      </c>
      <c r="L72" t="s">
        <v>116</v>
      </c>
      <c r="M72" t="s">
        <v>400</v>
      </c>
      <c r="N72" t="s">
        <v>62</v>
      </c>
      <c r="O72" t="s">
        <v>63</v>
      </c>
      <c r="P72">
        <v>1945</v>
      </c>
      <c r="Q72" t="s">
        <v>12</v>
      </c>
      <c r="R72" t="s">
        <v>12</v>
      </c>
      <c r="S72" t="s">
        <v>12</v>
      </c>
      <c r="T72" t="s">
        <v>12</v>
      </c>
      <c r="U72">
        <v>1945</v>
      </c>
      <c r="V72">
        <f>VLOOKUP(C72,[1]应付款管理!$A$1:$I$65536,9,0)</f>
        <v>1945</v>
      </c>
      <c r="W72">
        <f t="shared" si="3"/>
        <v>0</v>
      </c>
      <c r="X72" t="str">
        <f t="shared" si="2"/>
        <v>，1377100</v>
      </c>
      <c r="Y72" t="s">
        <v>401</v>
      </c>
    </row>
    <row r="73" spans="1:25">
      <c r="A73" t="s">
        <v>402</v>
      </c>
      <c r="B73" t="s">
        <v>66</v>
      </c>
      <c r="C73" s="3">
        <v>1377158</v>
      </c>
      <c r="D73" t="s">
        <v>403</v>
      </c>
      <c r="E73" t="s">
        <v>404</v>
      </c>
      <c r="F73" t="s">
        <v>405</v>
      </c>
      <c r="G73" t="s">
        <v>100</v>
      </c>
      <c r="H73" t="s">
        <v>100</v>
      </c>
      <c r="I73" t="s">
        <v>83</v>
      </c>
      <c r="J73" t="s">
        <v>71</v>
      </c>
      <c r="K73" t="s">
        <v>59</v>
      </c>
      <c r="L73" t="s">
        <v>116</v>
      </c>
      <c r="M73" t="s">
        <v>406</v>
      </c>
      <c r="N73" t="s">
        <v>62</v>
      </c>
      <c r="O73" t="s">
        <v>63</v>
      </c>
      <c r="P73">
        <v>945</v>
      </c>
      <c r="Q73" t="s">
        <v>12</v>
      </c>
      <c r="R73" t="s">
        <v>12</v>
      </c>
      <c r="S73" t="s">
        <v>12</v>
      </c>
      <c r="T73" t="s">
        <v>12</v>
      </c>
      <c r="U73">
        <v>945</v>
      </c>
      <c r="V73">
        <f>VLOOKUP(C73,[1]应付款管理!$A$1:$I$65536,9,0)</f>
        <v>945</v>
      </c>
      <c r="W73">
        <f t="shared" si="3"/>
        <v>0</v>
      </c>
      <c r="X73" t="str">
        <f t="shared" si="2"/>
        <v>，1377158</v>
      </c>
      <c r="Y73" t="s">
        <v>407</v>
      </c>
    </row>
    <row r="74" spans="1:25">
      <c r="A74" t="s">
        <v>408</v>
      </c>
      <c r="B74" t="s">
        <v>66</v>
      </c>
      <c r="C74" s="3">
        <v>1377296</v>
      </c>
      <c r="D74" t="s">
        <v>97</v>
      </c>
      <c r="E74" t="s">
        <v>409</v>
      </c>
      <c r="F74" t="s">
        <v>410</v>
      </c>
      <c r="G74" t="s">
        <v>100</v>
      </c>
      <c r="H74" t="s">
        <v>100</v>
      </c>
      <c r="I74" t="s">
        <v>56</v>
      </c>
      <c r="J74" t="s">
        <v>92</v>
      </c>
      <c r="K74" t="s">
        <v>59</v>
      </c>
      <c r="L74" t="s">
        <v>60</v>
      </c>
      <c r="M74" t="s">
        <v>411</v>
      </c>
      <c r="N74" t="s">
        <v>62</v>
      </c>
      <c r="O74" t="s">
        <v>63</v>
      </c>
      <c r="P74">
        <v>4894</v>
      </c>
      <c r="Q74" t="s">
        <v>12</v>
      </c>
      <c r="R74" t="s">
        <v>12</v>
      </c>
      <c r="S74" t="s">
        <v>12</v>
      </c>
      <c r="T74" t="s">
        <v>12</v>
      </c>
      <c r="U74">
        <v>4894</v>
      </c>
      <c r="V74">
        <f>VLOOKUP(C74,[1]应付款管理!$A$1:$I$65536,9,0)</f>
        <v>4894</v>
      </c>
      <c r="W74">
        <f t="shared" si="3"/>
        <v>0</v>
      </c>
      <c r="X74" t="str">
        <f t="shared" si="2"/>
        <v>，1377296</v>
      </c>
      <c r="Y74" t="s">
        <v>412</v>
      </c>
    </row>
    <row r="75" spans="1:25">
      <c r="A75" t="s">
        <v>413</v>
      </c>
      <c r="B75" t="s">
        <v>66</v>
      </c>
      <c r="C75" s="3">
        <v>1377594</v>
      </c>
      <c r="D75" t="s">
        <v>307</v>
      </c>
      <c r="E75" t="s">
        <v>414</v>
      </c>
      <c r="F75" t="s">
        <v>415</v>
      </c>
      <c r="G75" t="s">
        <v>101</v>
      </c>
      <c r="H75" t="s">
        <v>101</v>
      </c>
      <c r="I75" t="s">
        <v>169</v>
      </c>
      <c r="J75" t="s">
        <v>222</v>
      </c>
      <c r="K75" t="s">
        <v>59</v>
      </c>
      <c r="L75" t="s">
        <v>116</v>
      </c>
      <c r="M75" t="s">
        <v>416</v>
      </c>
      <c r="N75" t="s">
        <v>62</v>
      </c>
      <c r="O75" t="s">
        <v>63</v>
      </c>
      <c r="P75">
        <v>2521</v>
      </c>
      <c r="Q75" t="s">
        <v>12</v>
      </c>
      <c r="R75" t="s">
        <v>12</v>
      </c>
      <c r="S75" t="s">
        <v>12</v>
      </c>
      <c r="T75" t="s">
        <v>12</v>
      </c>
      <c r="U75">
        <v>2521</v>
      </c>
      <c r="V75">
        <f>VLOOKUP(C75,[1]应付款管理!$A$1:$I$65536,9,0)</f>
        <v>2521</v>
      </c>
      <c r="W75">
        <f t="shared" si="3"/>
        <v>0</v>
      </c>
      <c r="X75" t="str">
        <f t="shared" si="2"/>
        <v>，1377594</v>
      </c>
      <c r="Y75" t="s">
        <v>417</v>
      </c>
    </row>
    <row r="76" spans="1:25">
      <c r="A76" t="s">
        <v>418</v>
      </c>
      <c r="B76" t="s">
        <v>66</v>
      </c>
      <c r="C76" s="3">
        <v>1377817</v>
      </c>
      <c r="D76" t="s">
        <v>327</v>
      </c>
      <c r="E76" t="s">
        <v>328</v>
      </c>
      <c r="F76" t="s">
        <v>419</v>
      </c>
      <c r="G76" t="s">
        <v>83</v>
      </c>
      <c r="H76" t="s">
        <v>84</v>
      </c>
      <c r="I76" t="s">
        <v>115</v>
      </c>
      <c r="J76" t="s">
        <v>73</v>
      </c>
      <c r="K76" t="s">
        <v>59</v>
      </c>
      <c r="L76" t="s">
        <v>420</v>
      </c>
      <c r="M76" t="s">
        <v>421</v>
      </c>
      <c r="N76" t="s">
        <v>62</v>
      </c>
      <c r="O76" t="s">
        <v>63</v>
      </c>
      <c r="P76">
        <v>1294</v>
      </c>
      <c r="Q76" t="s">
        <v>12</v>
      </c>
      <c r="R76" t="s">
        <v>12</v>
      </c>
      <c r="S76" t="s">
        <v>12</v>
      </c>
      <c r="T76" t="s">
        <v>12</v>
      </c>
      <c r="U76">
        <v>1294</v>
      </c>
      <c r="V76">
        <f>VLOOKUP(C76,[1]应付款管理!$A$1:$I$65536,9,0)</f>
        <v>1294</v>
      </c>
      <c r="W76">
        <f t="shared" si="3"/>
        <v>0</v>
      </c>
      <c r="X76" t="str">
        <f t="shared" si="2"/>
        <v>，1377817</v>
      </c>
      <c r="Y76" t="s">
        <v>422</v>
      </c>
    </row>
    <row r="77" spans="1:25">
      <c r="A77" t="s">
        <v>423</v>
      </c>
      <c r="B77" t="s">
        <v>66</v>
      </c>
      <c r="C77" s="3">
        <v>1377820</v>
      </c>
      <c r="D77" t="s">
        <v>424</v>
      </c>
      <c r="E77" t="s">
        <v>425</v>
      </c>
      <c r="F77" t="s">
        <v>426</v>
      </c>
      <c r="G77" t="s">
        <v>83</v>
      </c>
      <c r="H77" t="s">
        <v>83</v>
      </c>
      <c r="I77" t="s">
        <v>92</v>
      </c>
      <c r="J77" t="s">
        <v>229</v>
      </c>
      <c r="K77" t="s">
        <v>59</v>
      </c>
      <c r="L77" t="s">
        <v>116</v>
      </c>
      <c r="M77" t="s">
        <v>427</v>
      </c>
      <c r="N77" t="s">
        <v>62</v>
      </c>
      <c r="O77" t="s">
        <v>63</v>
      </c>
      <c r="P77">
        <v>1315</v>
      </c>
      <c r="Q77" t="s">
        <v>12</v>
      </c>
      <c r="R77" t="s">
        <v>12</v>
      </c>
      <c r="S77" t="s">
        <v>12</v>
      </c>
      <c r="T77" t="s">
        <v>12</v>
      </c>
      <c r="U77">
        <v>1315</v>
      </c>
      <c r="V77">
        <f>VLOOKUP(C77,[1]应付款管理!$A$1:$I$65536,9,0)</f>
        <v>1315</v>
      </c>
      <c r="W77">
        <f t="shared" si="3"/>
        <v>0</v>
      </c>
      <c r="X77" t="str">
        <f t="shared" si="2"/>
        <v>，1377820</v>
      </c>
      <c r="Y77" t="s">
        <v>428</v>
      </c>
    </row>
    <row r="78" spans="1:25">
      <c r="A78" t="s">
        <v>429</v>
      </c>
      <c r="B78" t="s">
        <v>145</v>
      </c>
      <c r="C78" s="3">
        <v>1377833</v>
      </c>
      <c r="D78" t="s">
        <v>295</v>
      </c>
      <c r="E78" t="s">
        <v>296</v>
      </c>
      <c r="F78" t="s">
        <v>297</v>
      </c>
      <c r="G78" t="s">
        <v>83</v>
      </c>
      <c r="H78" t="s">
        <v>83</v>
      </c>
      <c r="I78" t="s">
        <v>71</v>
      </c>
      <c r="J78" t="s">
        <v>114</v>
      </c>
      <c r="K78" t="s">
        <v>59</v>
      </c>
      <c r="L78" t="s">
        <v>116</v>
      </c>
      <c r="M78" t="s">
        <v>430</v>
      </c>
      <c r="N78" t="s">
        <v>62</v>
      </c>
      <c r="O78" t="s">
        <v>63</v>
      </c>
      <c r="P78">
        <v>2122</v>
      </c>
      <c r="Q78" t="s">
        <v>12</v>
      </c>
      <c r="R78" t="s">
        <v>12</v>
      </c>
      <c r="S78" t="s">
        <v>12</v>
      </c>
      <c r="T78" t="s">
        <v>12</v>
      </c>
      <c r="U78">
        <v>2122</v>
      </c>
      <c r="V78">
        <f>VLOOKUP(C78,[1]应付款管理!$A$1:$I$65536,9,0)</f>
        <v>2122</v>
      </c>
      <c r="W78">
        <f t="shared" si="3"/>
        <v>0</v>
      </c>
      <c r="X78" t="str">
        <f t="shared" si="2"/>
        <v>，1377833</v>
      </c>
      <c r="Y78" t="s">
        <v>431</v>
      </c>
    </row>
    <row r="79" spans="1:25">
      <c r="A79" t="s">
        <v>432</v>
      </c>
      <c r="B79" t="s">
        <v>388</v>
      </c>
      <c r="C79" s="3">
        <v>1377871</v>
      </c>
      <c r="D79" t="s">
        <v>53</v>
      </c>
      <c r="E79" t="s">
        <v>433</v>
      </c>
      <c r="F79" t="s">
        <v>434</v>
      </c>
      <c r="G79" t="s">
        <v>83</v>
      </c>
      <c r="H79" t="s">
        <v>83</v>
      </c>
      <c r="I79" t="s">
        <v>84</v>
      </c>
      <c r="J79" t="s">
        <v>71</v>
      </c>
      <c r="K79" t="s">
        <v>59</v>
      </c>
      <c r="L79" t="s">
        <v>59</v>
      </c>
      <c r="M79" t="s">
        <v>435</v>
      </c>
      <c r="N79" t="s">
        <v>62</v>
      </c>
      <c r="O79" t="s">
        <v>63</v>
      </c>
      <c r="P79">
        <v>309</v>
      </c>
      <c r="Q79" t="s">
        <v>12</v>
      </c>
      <c r="R79" t="s">
        <v>12</v>
      </c>
      <c r="S79" t="s">
        <v>12</v>
      </c>
      <c r="T79" t="s">
        <v>12</v>
      </c>
      <c r="U79">
        <v>309</v>
      </c>
      <c r="V79">
        <f>VLOOKUP(C79,[1]应付款管理!$A$1:$I$65536,9,0)</f>
        <v>309</v>
      </c>
      <c r="W79">
        <f t="shared" si="3"/>
        <v>0</v>
      </c>
      <c r="X79" t="str">
        <f t="shared" si="2"/>
        <v>，1377871</v>
      </c>
      <c r="Y79" t="s">
        <v>436</v>
      </c>
    </row>
    <row r="80" spans="1:25">
      <c r="A80" t="s">
        <v>437</v>
      </c>
      <c r="B80" t="s">
        <v>66</v>
      </c>
      <c r="C80" s="3">
        <v>1377875</v>
      </c>
      <c r="D80" t="s">
        <v>307</v>
      </c>
      <c r="E80" t="s">
        <v>414</v>
      </c>
      <c r="F80" t="s">
        <v>415</v>
      </c>
      <c r="G80" t="s">
        <v>83</v>
      </c>
      <c r="H80" t="s">
        <v>83</v>
      </c>
      <c r="I80" t="s">
        <v>222</v>
      </c>
      <c r="J80" t="s">
        <v>209</v>
      </c>
      <c r="K80" t="s">
        <v>59</v>
      </c>
      <c r="L80" t="s">
        <v>116</v>
      </c>
      <c r="M80" t="s">
        <v>438</v>
      </c>
      <c r="N80" t="s">
        <v>62</v>
      </c>
      <c r="O80" t="s">
        <v>63</v>
      </c>
      <c r="P80">
        <v>2508</v>
      </c>
      <c r="Q80" t="s">
        <v>12</v>
      </c>
      <c r="R80" t="s">
        <v>12</v>
      </c>
      <c r="S80" t="s">
        <v>12</v>
      </c>
      <c r="T80" t="s">
        <v>12</v>
      </c>
      <c r="U80">
        <v>2508</v>
      </c>
      <c r="V80">
        <f>VLOOKUP(C80,[1]应付款管理!$A$1:$I$65536,9,0)</f>
        <v>2508</v>
      </c>
      <c r="W80">
        <f t="shared" si="3"/>
        <v>0</v>
      </c>
      <c r="X80" t="str">
        <f t="shared" si="2"/>
        <v>，1377875</v>
      </c>
      <c r="Y80" t="s">
        <v>439</v>
      </c>
    </row>
    <row r="81" spans="1:25">
      <c r="A81" t="s">
        <v>440</v>
      </c>
      <c r="B81" t="s">
        <v>66</v>
      </c>
      <c r="C81" s="3">
        <v>1377895</v>
      </c>
      <c r="D81" t="s">
        <v>295</v>
      </c>
      <c r="E81" t="s">
        <v>296</v>
      </c>
      <c r="F81" t="s">
        <v>297</v>
      </c>
      <c r="G81" t="s">
        <v>83</v>
      </c>
      <c r="H81" t="s">
        <v>83</v>
      </c>
      <c r="I81" t="s">
        <v>71</v>
      </c>
      <c r="J81" t="s">
        <v>169</v>
      </c>
      <c r="K81" t="s">
        <v>59</v>
      </c>
      <c r="L81" t="s">
        <v>59</v>
      </c>
      <c r="M81" t="s">
        <v>441</v>
      </c>
      <c r="N81" t="s">
        <v>62</v>
      </c>
      <c r="O81" t="s">
        <v>63</v>
      </c>
      <c r="P81">
        <v>1099</v>
      </c>
      <c r="Q81" t="s">
        <v>12</v>
      </c>
      <c r="R81" t="s">
        <v>12</v>
      </c>
      <c r="S81" t="s">
        <v>12</v>
      </c>
      <c r="T81" t="s">
        <v>12</v>
      </c>
      <c r="U81">
        <v>1099</v>
      </c>
      <c r="V81">
        <f>VLOOKUP(C81,[1]应付款管理!$A$1:$I$65536,9,0)</f>
        <v>1099</v>
      </c>
      <c r="W81">
        <f t="shared" si="3"/>
        <v>0</v>
      </c>
      <c r="X81" t="str">
        <f t="shared" si="2"/>
        <v>，1377895</v>
      </c>
      <c r="Y81" t="s">
        <v>442</v>
      </c>
    </row>
    <row r="82" spans="1:25">
      <c r="A82" t="s">
        <v>443</v>
      </c>
      <c r="B82" t="s">
        <v>145</v>
      </c>
      <c r="C82" s="3">
        <v>1378208</v>
      </c>
      <c r="D82" t="s">
        <v>125</v>
      </c>
      <c r="E82" t="s">
        <v>277</v>
      </c>
      <c r="F82" t="s">
        <v>278</v>
      </c>
      <c r="G82" t="s">
        <v>71</v>
      </c>
      <c r="H82" t="s">
        <v>71</v>
      </c>
      <c r="I82" t="s">
        <v>114</v>
      </c>
      <c r="J82" t="s">
        <v>209</v>
      </c>
      <c r="K82" t="s">
        <v>59</v>
      </c>
      <c r="L82" t="s">
        <v>74</v>
      </c>
      <c r="M82" t="s">
        <v>444</v>
      </c>
      <c r="N82" t="s">
        <v>62</v>
      </c>
      <c r="O82" t="s">
        <v>63</v>
      </c>
      <c r="P82">
        <v>5512</v>
      </c>
      <c r="Q82" t="s">
        <v>12</v>
      </c>
      <c r="R82" t="s">
        <v>12</v>
      </c>
      <c r="S82" t="s">
        <v>12</v>
      </c>
      <c r="T82" t="s">
        <v>12</v>
      </c>
      <c r="U82">
        <v>5512</v>
      </c>
      <c r="V82">
        <f>VLOOKUP(C82,[1]应付款管理!$A$1:$I$65536,9,0)</f>
        <v>5512</v>
      </c>
      <c r="W82">
        <f t="shared" si="3"/>
        <v>0</v>
      </c>
      <c r="X82" t="str">
        <f t="shared" si="2"/>
        <v>，1378208</v>
      </c>
      <c r="Y82" t="s">
        <v>445</v>
      </c>
    </row>
    <row r="83" spans="1:25">
      <c r="A83" t="s">
        <v>446</v>
      </c>
      <c r="B83" t="s">
        <v>145</v>
      </c>
      <c r="C83" s="3">
        <v>1378260</v>
      </c>
      <c r="D83" t="s">
        <v>367</v>
      </c>
      <c r="E83" t="s">
        <v>447</v>
      </c>
      <c r="F83" t="s">
        <v>448</v>
      </c>
      <c r="G83" t="s">
        <v>71</v>
      </c>
      <c r="H83" t="s">
        <v>71</v>
      </c>
      <c r="I83" t="s">
        <v>222</v>
      </c>
      <c r="J83" t="s">
        <v>115</v>
      </c>
      <c r="K83" t="s">
        <v>59</v>
      </c>
      <c r="L83" t="s">
        <v>59</v>
      </c>
      <c r="M83" t="s">
        <v>449</v>
      </c>
      <c r="N83" t="s">
        <v>62</v>
      </c>
      <c r="O83" t="s">
        <v>63</v>
      </c>
      <c r="P83">
        <v>400</v>
      </c>
      <c r="Q83" t="s">
        <v>12</v>
      </c>
      <c r="R83" t="s">
        <v>12</v>
      </c>
      <c r="S83" t="s">
        <v>12</v>
      </c>
      <c r="T83" t="s">
        <v>12</v>
      </c>
      <c r="U83">
        <v>400</v>
      </c>
      <c r="V83">
        <f>VLOOKUP(C83,[1]应付款管理!$A$1:$I$65536,9,0)</f>
        <v>400</v>
      </c>
      <c r="W83">
        <f t="shared" ref="W83:W113" si="4">U83-V83</f>
        <v>0</v>
      </c>
      <c r="X83" t="str">
        <f t="shared" si="2"/>
        <v>，1378260</v>
      </c>
      <c r="Y83" t="s">
        <v>450</v>
      </c>
    </row>
    <row r="84" spans="1:25">
      <c r="A84" t="s">
        <v>451</v>
      </c>
      <c r="B84" t="s">
        <v>66</v>
      </c>
      <c r="C84" s="3">
        <v>1378476</v>
      </c>
      <c r="D84" t="s">
        <v>78</v>
      </c>
      <c r="E84" t="s">
        <v>452</v>
      </c>
      <c r="F84" t="s">
        <v>453</v>
      </c>
      <c r="G84" t="s">
        <v>71</v>
      </c>
      <c r="H84" t="s">
        <v>71</v>
      </c>
      <c r="I84" t="s">
        <v>286</v>
      </c>
      <c r="J84" t="s">
        <v>454</v>
      </c>
      <c r="K84" t="s">
        <v>59</v>
      </c>
      <c r="L84" t="s">
        <v>59</v>
      </c>
      <c r="M84" t="s">
        <v>455</v>
      </c>
      <c r="N84" t="s">
        <v>62</v>
      </c>
      <c r="O84" t="s">
        <v>63</v>
      </c>
      <c r="P84">
        <v>618</v>
      </c>
      <c r="Q84" t="s">
        <v>12</v>
      </c>
      <c r="R84" t="s">
        <v>12</v>
      </c>
      <c r="S84" t="s">
        <v>12</v>
      </c>
      <c r="T84" t="s">
        <v>12</v>
      </c>
      <c r="U84">
        <v>618</v>
      </c>
      <c r="V84">
        <f>VLOOKUP(C84,[1]应付款管理!$A$1:$I$65536,9,0)</f>
        <v>618</v>
      </c>
      <c r="W84">
        <f t="shared" si="4"/>
        <v>0</v>
      </c>
      <c r="X84" t="str">
        <f t="shared" si="2"/>
        <v>，1378476</v>
      </c>
      <c r="Y84" t="s">
        <v>456</v>
      </c>
    </row>
    <row r="85" spans="1:25">
      <c r="A85" t="s">
        <v>457</v>
      </c>
      <c r="B85" t="s">
        <v>66</v>
      </c>
      <c r="C85" s="3">
        <v>1378498</v>
      </c>
      <c r="D85" t="s">
        <v>160</v>
      </c>
      <c r="E85" t="s">
        <v>458</v>
      </c>
      <c r="F85" t="s">
        <v>459</v>
      </c>
      <c r="G85" t="s">
        <v>71</v>
      </c>
      <c r="H85" t="s">
        <v>71</v>
      </c>
      <c r="I85" t="s">
        <v>454</v>
      </c>
      <c r="J85" t="s">
        <v>280</v>
      </c>
      <c r="K85" t="s">
        <v>59</v>
      </c>
      <c r="L85" t="s">
        <v>59</v>
      </c>
      <c r="M85" t="s">
        <v>460</v>
      </c>
      <c r="N85" t="s">
        <v>62</v>
      </c>
      <c r="O85" t="s">
        <v>63</v>
      </c>
      <c r="P85">
        <v>626</v>
      </c>
      <c r="Q85" t="s">
        <v>12</v>
      </c>
      <c r="R85" t="s">
        <v>12</v>
      </c>
      <c r="S85" t="s">
        <v>12</v>
      </c>
      <c r="T85" t="s">
        <v>12</v>
      </c>
      <c r="U85">
        <v>626</v>
      </c>
      <c r="V85">
        <f>VLOOKUP(C85,[1]应付款管理!$A$1:$I$65536,9,0)</f>
        <v>626</v>
      </c>
      <c r="W85">
        <f t="shared" si="4"/>
        <v>0</v>
      </c>
      <c r="X85" t="str">
        <f t="shared" ref="X85:X114" si="5">$X$19&amp;C85</f>
        <v>，1378498</v>
      </c>
      <c r="Y85" t="s">
        <v>461</v>
      </c>
    </row>
    <row r="86" spans="1:25">
      <c r="A86" t="s">
        <v>462</v>
      </c>
      <c r="B86" t="s">
        <v>66</v>
      </c>
      <c r="C86" s="3">
        <v>1378514</v>
      </c>
      <c r="D86" t="s">
        <v>125</v>
      </c>
      <c r="E86" t="s">
        <v>126</v>
      </c>
      <c r="F86" t="s">
        <v>463</v>
      </c>
      <c r="G86" t="s">
        <v>71</v>
      </c>
      <c r="H86" t="s">
        <v>71</v>
      </c>
      <c r="I86" t="s">
        <v>222</v>
      </c>
      <c r="J86" t="s">
        <v>115</v>
      </c>
      <c r="K86" t="s">
        <v>59</v>
      </c>
      <c r="L86" t="s">
        <v>59</v>
      </c>
      <c r="M86" t="s">
        <v>464</v>
      </c>
      <c r="N86" t="s">
        <v>62</v>
      </c>
      <c r="O86" t="s">
        <v>63</v>
      </c>
      <c r="P86">
        <v>819</v>
      </c>
      <c r="Q86" t="s">
        <v>12</v>
      </c>
      <c r="R86" t="s">
        <v>12</v>
      </c>
      <c r="S86" t="s">
        <v>12</v>
      </c>
      <c r="T86" t="s">
        <v>12</v>
      </c>
      <c r="U86">
        <v>819</v>
      </c>
      <c r="V86">
        <f>VLOOKUP(C86,[1]应付款管理!$A$1:$I$65536,9,0)</f>
        <v>819</v>
      </c>
      <c r="W86">
        <f t="shared" si="4"/>
        <v>0</v>
      </c>
      <c r="X86" t="str">
        <f t="shared" si="5"/>
        <v>，1378514</v>
      </c>
      <c r="Y86" t="s">
        <v>465</v>
      </c>
    </row>
    <row r="87" spans="1:25">
      <c r="A87" t="s">
        <v>466</v>
      </c>
      <c r="B87" t="s">
        <v>66</v>
      </c>
      <c r="C87" s="3">
        <v>1378588</v>
      </c>
      <c r="D87" t="s">
        <v>467</v>
      </c>
      <c r="E87" t="s">
        <v>468</v>
      </c>
      <c r="F87" t="s">
        <v>469</v>
      </c>
      <c r="G87" t="s">
        <v>169</v>
      </c>
      <c r="H87" t="s">
        <v>169</v>
      </c>
      <c r="I87" t="s">
        <v>189</v>
      </c>
      <c r="J87" t="s">
        <v>93</v>
      </c>
      <c r="K87" t="s">
        <v>59</v>
      </c>
      <c r="L87" t="s">
        <v>116</v>
      </c>
      <c r="M87" t="s">
        <v>470</v>
      </c>
      <c r="N87" t="s">
        <v>62</v>
      </c>
      <c r="O87" t="s">
        <v>63</v>
      </c>
      <c r="P87">
        <v>1731</v>
      </c>
      <c r="Q87" t="s">
        <v>12</v>
      </c>
      <c r="R87" t="s">
        <v>12</v>
      </c>
      <c r="S87" t="s">
        <v>12</v>
      </c>
      <c r="T87" t="s">
        <v>12</v>
      </c>
      <c r="U87">
        <v>1731</v>
      </c>
      <c r="V87">
        <f>VLOOKUP(C87,[1]应付款管理!$A$1:$I$65536,9,0)</f>
        <v>1731</v>
      </c>
      <c r="W87">
        <f t="shared" si="4"/>
        <v>0</v>
      </c>
      <c r="X87" t="str">
        <f t="shared" si="5"/>
        <v>，1378588</v>
      </c>
      <c r="Y87" t="s">
        <v>471</v>
      </c>
    </row>
    <row r="88" spans="1:25">
      <c r="A88" t="s">
        <v>472</v>
      </c>
      <c r="B88" t="s">
        <v>66</v>
      </c>
      <c r="C88" s="3">
        <v>1378673</v>
      </c>
      <c r="D88" t="s">
        <v>53</v>
      </c>
      <c r="E88" t="s">
        <v>433</v>
      </c>
      <c r="F88" t="s">
        <v>473</v>
      </c>
      <c r="G88" t="s">
        <v>169</v>
      </c>
      <c r="H88" t="s">
        <v>169</v>
      </c>
      <c r="I88" t="s">
        <v>114</v>
      </c>
      <c r="J88" t="s">
        <v>115</v>
      </c>
      <c r="K88" t="s">
        <v>59</v>
      </c>
      <c r="L88" t="s">
        <v>116</v>
      </c>
      <c r="M88" t="s">
        <v>474</v>
      </c>
      <c r="N88" t="s">
        <v>62</v>
      </c>
      <c r="O88" t="s">
        <v>63</v>
      </c>
      <c r="P88">
        <v>875</v>
      </c>
      <c r="Q88" t="s">
        <v>12</v>
      </c>
      <c r="R88" t="s">
        <v>12</v>
      </c>
      <c r="S88" t="s">
        <v>12</v>
      </c>
      <c r="T88" t="s">
        <v>12</v>
      </c>
      <c r="U88">
        <v>875</v>
      </c>
      <c r="V88">
        <f>VLOOKUP(C88,[1]应付款管理!$A$1:$I$65536,9,0)</f>
        <v>875</v>
      </c>
      <c r="W88">
        <f t="shared" si="4"/>
        <v>0</v>
      </c>
      <c r="X88" t="str">
        <f t="shared" si="5"/>
        <v>，1378673</v>
      </c>
      <c r="Y88" t="s">
        <v>475</v>
      </c>
    </row>
    <row r="89" spans="1:25">
      <c r="A89" t="s">
        <v>476</v>
      </c>
      <c r="B89" t="s">
        <v>66</v>
      </c>
      <c r="C89" s="3">
        <v>1378716</v>
      </c>
      <c r="D89" t="s">
        <v>125</v>
      </c>
      <c r="E89" t="s">
        <v>126</v>
      </c>
      <c r="F89" t="s">
        <v>477</v>
      </c>
      <c r="G89" t="s">
        <v>169</v>
      </c>
      <c r="H89" t="s">
        <v>169</v>
      </c>
      <c r="I89" t="s">
        <v>114</v>
      </c>
      <c r="J89" t="s">
        <v>115</v>
      </c>
      <c r="K89" t="s">
        <v>59</v>
      </c>
      <c r="L89" t="s">
        <v>116</v>
      </c>
      <c r="M89" t="s">
        <v>478</v>
      </c>
      <c r="N89" t="s">
        <v>62</v>
      </c>
      <c r="O89" t="s">
        <v>63</v>
      </c>
      <c r="P89">
        <v>1936</v>
      </c>
      <c r="Q89" t="s">
        <v>12</v>
      </c>
      <c r="R89" t="s">
        <v>12</v>
      </c>
      <c r="S89" t="s">
        <v>12</v>
      </c>
      <c r="T89" t="s">
        <v>12</v>
      </c>
      <c r="U89">
        <v>1936</v>
      </c>
      <c r="V89">
        <f>VLOOKUP(C89,[1]应付款管理!$A$1:$I$65536,9,0)</f>
        <v>1936</v>
      </c>
      <c r="W89">
        <f t="shared" si="4"/>
        <v>0</v>
      </c>
      <c r="X89" t="str">
        <f t="shared" si="5"/>
        <v>，1378716</v>
      </c>
      <c r="Y89" t="s">
        <v>479</v>
      </c>
    </row>
    <row r="90" spans="1:25">
      <c r="A90" t="s">
        <v>480</v>
      </c>
      <c r="B90" t="s">
        <v>66</v>
      </c>
      <c r="C90" s="3">
        <v>1378722</v>
      </c>
      <c r="D90" t="s">
        <v>53</v>
      </c>
      <c r="E90" t="s">
        <v>481</v>
      </c>
      <c r="F90" t="s">
        <v>482</v>
      </c>
      <c r="G90" t="s">
        <v>169</v>
      </c>
      <c r="H90" t="s">
        <v>169</v>
      </c>
      <c r="I90" t="s">
        <v>107</v>
      </c>
      <c r="J90" t="s">
        <v>285</v>
      </c>
      <c r="K90" t="s">
        <v>59</v>
      </c>
      <c r="L90" t="s">
        <v>190</v>
      </c>
      <c r="M90" t="s">
        <v>483</v>
      </c>
      <c r="N90" t="s">
        <v>62</v>
      </c>
      <c r="O90" t="s">
        <v>63</v>
      </c>
      <c r="P90">
        <v>2875</v>
      </c>
      <c r="Q90" t="s">
        <v>12</v>
      </c>
      <c r="R90" t="s">
        <v>12</v>
      </c>
      <c r="S90" t="s">
        <v>12</v>
      </c>
      <c r="T90" t="s">
        <v>12</v>
      </c>
      <c r="U90">
        <v>2875</v>
      </c>
      <c r="V90">
        <f>VLOOKUP(C90,[1]应付款管理!$A$1:$I$65536,9,0)</f>
        <v>2875</v>
      </c>
      <c r="W90">
        <f t="shared" si="4"/>
        <v>0</v>
      </c>
      <c r="X90" t="str">
        <f t="shared" si="5"/>
        <v>，1378722</v>
      </c>
      <c r="Y90" t="s">
        <v>484</v>
      </c>
    </row>
    <row r="91" spans="1:25">
      <c r="A91" t="s">
        <v>485</v>
      </c>
      <c r="B91" t="s">
        <v>66</v>
      </c>
      <c r="C91" s="3">
        <v>1378762</v>
      </c>
      <c r="D91" t="s">
        <v>320</v>
      </c>
      <c r="E91" t="s">
        <v>486</v>
      </c>
      <c r="F91" t="s">
        <v>487</v>
      </c>
      <c r="G91" t="s">
        <v>169</v>
      </c>
      <c r="H91" t="s">
        <v>115</v>
      </c>
      <c r="I91" t="s">
        <v>8</v>
      </c>
      <c r="J91" t="s">
        <v>280</v>
      </c>
      <c r="K91" t="s">
        <v>59</v>
      </c>
      <c r="L91" t="s">
        <v>488</v>
      </c>
      <c r="M91" t="s">
        <v>489</v>
      </c>
      <c r="N91" t="s">
        <v>62</v>
      </c>
      <c r="O91" t="s">
        <v>63</v>
      </c>
      <c r="P91">
        <v>2052</v>
      </c>
      <c r="Q91" t="s">
        <v>12</v>
      </c>
      <c r="R91" t="s">
        <v>12</v>
      </c>
      <c r="S91" t="s">
        <v>12</v>
      </c>
      <c r="T91" t="s">
        <v>12</v>
      </c>
      <c r="U91">
        <v>2052</v>
      </c>
      <c r="V91">
        <f>VLOOKUP(C91,[1]应付款管理!$A$1:$I$65536,9,0)</f>
        <v>2052</v>
      </c>
      <c r="W91">
        <f t="shared" si="4"/>
        <v>0</v>
      </c>
      <c r="X91" t="str">
        <f t="shared" si="5"/>
        <v>，1378762</v>
      </c>
      <c r="Y91" t="s">
        <v>490</v>
      </c>
    </row>
    <row r="92" spans="1:25">
      <c r="A92" t="s">
        <v>491</v>
      </c>
      <c r="B92" t="s">
        <v>66</v>
      </c>
      <c r="C92" s="3">
        <v>1378843</v>
      </c>
      <c r="D92" t="s">
        <v>133</v>
      </c>
      <c r="E92" t="s">
        <v>133</v>
      </c>
      <c r="F92" t="s">
        <v>492</v>
      </c>
      <c r="G92" t="s">
        <v>169</v>
      </c>
      <c r="H92" t="s">
        <v>169</v>
      </c>
      <c r="I92" t="s">
        <v>222</v>
      </c>
      <c r="J92" t="s">
        <v>56</v>
      </c>
      <c r="K92" t="s">
        <v>59</v>
      </c>
      <c r="L92" t="s">
        <v>60</v>
      </c>
      <c r="M92" t="s">
        <v>493</v>
      </c>
      <c r="N92" t="s">
        <v>62</v>
      </c>
      <c r="O92" t="s">
        <v>63</v>
      </c>
      <c r="P92">
        <v>3295</v>
      </c>
      <c r="Q92" t="s">
        <v>12</v>
      </c>
      <c r="R92" t="s">
        <v>12</v>
      </c>
      <c r="S92" t="s">
        <v>12</v>
      </c>
      <c r="T92" t="s">
        <v>12</v>
      </c>
      <c r="U92">
        <v>3295</v>
      </c>
      <c r="V92">
        <f>VLOOKUP(C92,[1]应付款管理!$A$1:$I$65536,9,0)</f>
        <v>3295</v>
      </c>
      <c r="W92">
        <f t="shared" si="4"/>
        <v>0</v>
      </c>
      <c r="X92" t="str">
        <f t="shared" si="5"/>
        <v>，1378843</v>
      </c>
      <c r="Y92" t="s">
        <v>494</v>
      </c>
    </row>
    <row r="93" spans="1:25">
      <c r="A93" t="s">
        <v>495</v>
      </c>
      <c r="B93" t="s">
        <v>145</v>
      </c>
      <c r="C93" s="3">
        <v>1378996</v>
      </c>
      <c r="D93" t="s">
        <v>53</v>
      </c>
      <c r="E93" t="s">
        <v>496</v>
      </c>
      <c r="F93" t="s">
        <v>497</v>
      </c>
      <c r="G93" t="s">
        <v>114</v>
      </c>
      <c r="H93" t="s">
        <v>114</v>
      </c>
      <c r="I93" t="s">
        <v>209</v>
      </c>
      <c r="J93" t="s">
        <v>8</v>
      </c>
      <c r="K93" t="s">
        <v>60</v>
      </c>
      <c r="L93" t="s">
        <v>74</v>
      </c>
      <c r="M93" t="s">
        <v>498</v>
      </c>
      <c r="N93" t="s">
        <v>62</v>
      </c>
      <c r="O93" t="s">
        <v>63</v>
      </c>
      <c r="P93">
        <v>3062</v>
      </c>
      <c r="Q93" t="s">
        <v>12</v>
      </c>
      <c r="R93" t="s">
        <v>12</v>
      </c>
      <c r="S93" t="s">
        <v>12</v>
      </c>
      <c r="T93" t="s">
        <v>12</v>
      </c>
      <c r="U93">
        <v>3062</v>
      </c>
      <c r="V93">
        <f>VLOOKUP(C93,[1]应付款管理!$A$1:$I$65536,9,0)</f>
        <v>3062.08</v>
      </c>
      <c r="W93">
        <f t="shared" si="4"/>
        <v>-0.0799999999999272</v>
      </c>
      <c r="X93" t="str">
        <f t="shared" si="5"/>
        <v>，1378996</v>
      </c>
      <c r="Y93" t="s">
        <v>499</v>
      </c>
    </row>
    <row r="94" spans="1:25">
      <c r="A94" t="s">
        <v>500</v>
      </c>
      <c r="B94" t="s">
        <v>66</v>
      </c>
      <c r="C94" s="3">
        <v>1379211</v>
      </c>
      <c r="D94" t="s">
        <v>237</v>
      </c>
      <c r="E94" t="s">
        <v>302</v>
      </c>
      <c r="F94" t="s">
        <v>501</v>
      </c>
      <c r="G94" t="s">
        <v>114</v>
      </c>
      <c r="H94" t="s">
        <v>114</v>
      </c>
      <c r="I94" t="s">
        <v>209</v>
      </c>
      <c r="J94" t="s">
        <v>56</v>
      </c>
      <c r="K94" t="s">
        <v>59</v>
      </c>
      <c r="L94" t="s">
        <v>116</v>
      </c>
      <c r="M94" t="s">
        <v>502</v>
      </c>
      <c r="N94" t="s">
        <v>62</v>
      </c>
      <c r="O94" t="s">
        <v>63</v>
      </c>
      <c r="P94">
        <v>1104</v>
      </c>
      <c r="Q94" t="s">
        <v>12</v>
      </c>
      <c r="R94" t="s">
        <v>12</v>
      </c>
      <c r="S94" t="s">
        <v>12</v>
      </c>
      <c r="T94" t="s">
        <v>12</v>
      </c>
      <c r="U94">
        <v>1104</v>
      </c>
      <c r="V94">
        <f>VLOOKUP(C94,[1]应付款管理!$A$1:$I$65536,9,0)</f>
        <v>1104</v>
      </c>
      <c r="W94">
        <f t="shared" si="4"/>
        <v>0</v>
      </c>
      <c r="X94" t="str">
        <f t="shared" si="5"/>
        <v>，1379211</v>
      </c>
      <c r="Y94" t="s">
        <v>503</v>
      </c>
    </row>
    <row r="95" spans="1:25">
      <c r="A95" t="s">
        <v>504</v>
      </c>
      <c r="B95" t="s">
        <v>66</v>
      </c>
      <c r="C95" s="3">
        <v>1379438</v>
      </c>
      <c r="D95" t="s">
        <v>125</v>
      </c>
      <c r="E95" t="s">
        <v>126</v>
      </c>
      <c r="F95" t="s">
        <v>477</v>
      </c>
      <c r="G95" t="s">
        <v>222</v>
      </c>
      <c r="H95" t="s">
        <v>222</v>
      </c>
      <c r="I95" t="s">
        <v>115</v>
      </c>
      <c r="J95" t="s">
        <v>72</v>
      </c>
      <c r="K95" t="s">
        <v>59</v>
      </c>
      <c r="L95" t="s">
        <v>116</v>
      </c>
      <c r="M95" t="s">
        <v>505</v>
      </c>
      <c r="N95" t="s">
        <v>62</v>
      </c>
      <c r="O95" t="s">
        <v>63</v>
      </c>
      <c r="P95">
        <v>2012</v>
      </c>
      <c r="Q95" t="s">
        <v>12</v>
      </c>
      <c r="R95" t="s">
        <v>12</v>
      </c>
      <c r="S95" t="s">
        <v>12</v>
      </c>
      <c r="T95" t="s">
        <v>12</v>
      </c>
      <c r="U95">
        <v>2012</v>
      </c>
      <c r="V95">
        <f>VLOOKUP(C95,[1]应付款管理!$A$1:$I$65536,9,0)</f>
        <v>2012</v>
      </c>
      <c r="W95">
        <f t="shared" si="4"/>
        <v>0</v>
      </c>
      <c r="X95" t="str">
        <f t="shared" si="5"/>
        <v>，1379438</v>
      </c>
      <c r="Y95" t="s">
        <v>506</v>
      </c>
    </row>
    <row r="96" spans="1:25">
      <c r="A96" t="s">
        <v>507</v>
      </c>
      <c r="B96" t="s">
        <v>66</v>
      </c>
      <c r="C96" s="3">
        <v>1379569</v>
      </c>
      <c r="D96" t="s">
        <v>125</v>
      </c>
      <c r="E96" t="s">
        <v>126</v>
      </c>
      <c r="F96" t="s">
        <v>477</v>
      </c>
      <c r="G96" t="s">
        <v>222</v>
      </c>
      <c r="H96" t="s">
        <v>222</v>
      </c>
      <c r="I96" t="s">
        <v>115</v>
      </c>
      <c r="J96" t="s">
        <v>72</v>
      </c>
      <c r="K96" t="s">
        <v>59</v>
      </c>
      <c r="L96" t="s">
        <v>116</v>
      </c>
      <c r="M96" t="s">
        <v>478</v>
      </c>
      <c r="N96" t="s">
        <v>62</v>
      </c>
      <c r="O96" t="s">
        <v>63</v>
      </c>
      <c r="P96">
        <v>2012</v>
      </c>
      <c r="Q96" t="s">
        <v>12</v>
      </c>
      <c r="R96" t="s">
        <v>12</v>
      </c>
      <c r="S96" t="s">
        <v>12</v>
      </c>
      <c r="T96" t="s">
        <v>12</v>
      </c>
      <c r="U96">
        <v>2012</v>
      </c>
      <c r="V96">
        <f>VLOOKUP(C96,[1]应付款管理!$A$1:$I$65536,9,0)</f>
        <v>2012</v>
      </c>
      <c r="W96">
        <f t="shared" si="4"/>
        <v>0</v>
      </c>
      <c r="X96" t="str">
        <f t="shared" si="5"/>
        <v>，1379569</v>
      </c>
      <c r="Y96" t="s">
        <v>508</v>
      </c>
    </row>
    <row r="97" spans="1:25">
      <c r="A97" t="s">
        <v>509</v>
      </c>
      <c r="B97" t="s">
        <v>66</v>
      </c>
      <c r="C97" s="3">
        <v>1379650</v>
      </c>
      <c r="D97" t="s">
        <v>510</v>
      </c>
      <c r="E97" t="s">
        <v>511</v>
      </c>
      <c r="F97" t="s">
        <v>512</v>
      </c>
      <c r="G97" t="s">
        <v>222</v>
      </c>
      <c r="H97" t="s">
        <v>222</v>
      </c>
      <c r="I97" t="s">
        <v>72</v>
      </c>
      <c r="J97" t="s">
        <v>8</v>
      </c>
      <c r="K97" t="s">
        <v>59</v>
      </c>
      <c r="L97" t="s">
        <v>116</v>
      </c>
      <c r="M97" t="s">
        <v>513</v>
      </c>
      <c r="N97" t="s">
        <v>62</v>
      </c>
      <c r="O97" t="s">
        <v>63</v>
      </c>
      <c r="P97">
        <v>499</v>
      </c>
      <c r="Q97" t="s">
        <v>12</v>
      </c>
      <c r="R97" t="s">
        <v>12</v>
      </c>
      <c r="S97" t="s">
        <v>12</v>
      </c>
      <c r="T97" t="s">
        <v>12</v>
      </c>
      <c r="U97">
        <v>499</v>
      </c>
      <c r="V97">
        <f>VLOOKUP(C97,[1]应付款管理!$A$1:$I$65536,9,0)</f>
        <v>499</v>
      </c>
      <c r="W97">
        <f t="shared" si="4"/>
        <v>0</v>
      </c>
      <c r="X97" t="str">
        <f t="shared" si="5"/>
        <v>，1379650</v>
      </c>
      <c r="Y97" t="s">
        <v>514</v>
      </c>
    </row>
    <row r="98" spans="1:25">
      <c r="A98" t="s">
        <v>515</v>
      </c>
      <c r="B98" t="s">
        <v>66</v>
      </c>
      <c r="C98" s="3">
        <v>1379811</v>
      </c>
      <c r="D98" t="s">
        <v>88</v>
      </c>
      <c r="E98" t="s">
        <v>516</v>
      </c>
      <c r="F98" t="s">
        <v>517</v>
      </c>
      <c r="G98" t="s">
        <v>222</v>
      </c>
      <c r="H98" t="s">
        <v>222</v>
      </c>
      <c r="I98" t="s">
        <v>209</v>
      </c>
      <c r="J98" t="s">
        <v>8</v>
      </c>
      <c r="K98" t="s">
        <v>59</v>
      </c>
      <c r="L98" t="s">
        <v>74</v>
      </c>
      <c r="M98" t="s">
        <v>518</v>
      </c>
      <c r="N98" t="s">
        <v>62</v>
      </c>
      <c r="O98" t="s">
        <v>63</v>
      </c>
      <c r="P98">
        <v>1182</v>
      </c>
      <c r="Q98" t="s">
        <v>12</v>
      </c>
      <c r="R98" t="s">
        <v>12</v>
      </c>
      <c r="S98" t="s">
        <v>12</v>
      </c>
      <c r="T98" t="s">
        <v>12</v>
      </c>
      <c r="U98">
        <v>1182</v>
      </c>
      <c r="V98">
        <f>VLOOKUP(C98,[1]应付款管理!$A$1:$I$65536,9,0)</f>
        <v>1182</v>
      </c>
      <c r="W98">
        <f t="shared" si="4"/>
        <v>0</v>
      </c>
      <c r="X98" t="str">
        <f t="shared" si="5"/>
        <v>，1379811</v>
      </c>
      <c r="Y98" t="s">
        <v>519</v>
      </c>
    </row>
    <row r="99" spans="1:25">
      <c r="A99" t="s">
        <v>520</v>
      </c>
      <c r="B99" t="s">
        <v>66</v>
      </c>
      <c r="C99" s="3">
        <v>1379971</v>
      </c>
      <c r="D99" t="s">
        <v>97</v>
      </c>
      <c r="E99" t="s">
        <v>98</v>
      </c>
      <c r="F99" t="s">
        <v>521</v>
      </c>
      <c r="G99" t="s">
        <v>115</v>
      </c>
      <c r="H99" t="s">
        <v>115</v>
      </c>
      <c r="I99" t="s">
        <v>8</v>
      </c>
      <c r="J99" t="s">
        <v>73</v>
      </c>
      <c r="K99" t="s">
        <v>59</v>
      </c>
      <c r="L99" t="s">
        <v>59</v>
      </c>
      <c r="M99" t="s">
        <v>522</v>
      </c>
      <c r="N99" t="s">
        <v>62</v>
      </c>
      <c r="O99" t="s">
        <v>63</v>
      </c>
      <c r="P99">
        <v>334</v>
      </c>
      <c r="Q99" t="s">
        <v>12</v>
      </c>
      <c r="R99" t="s">
        <v>12</v>
      </c>
      <c r="S99" t="s">
        <v>12</v>
      </c>
      <c r="T99" t="s">
        <v>12</v>
      </c>
      <c r="U99">
        <v>334</v>
      </c>
      <c r="V99">
        <f>VLOOKUP(C99,[1]应付款管理!$A$1:$I$65536,9,0)</f>
        <v>334</v>
      </c>
      <c r="W99">
        <f t="shared" si="4"/>
        <v>0</v>
      </c>
      <c r="X99" t="str">
        <f t="shared" si="5"/>
        <v>，1379971</v>
      </c>
      <c r="Y99" t="s">
        <v>523</v>
      </c>
    </row>
    <row r="100" spans="1:25">
      <c r="A100" t="s">
        <v>524</v>
      </c>
      <c r="B100" t="s">
        <v>66</v>
      </c>
      <c r="C100" s="3">
        <v>1380048</v>
      </c>
      <c r="D100" t="s">
        <v>125</v>
      </c>
      <c r="E100" t="s">
        <v>525</v>
      </c>
      <c r="F100" t="s">
        <v>526</v>
      </c>
      <c r="G100" t="s">
        <v>115</v>
      </c>
      <c r="H100" t="s">
        <v>115</v>
      </c>
      <c r="I100" t="s">
        <v>72</v>
      </c>
      <c r="J100" t="s">
        <v>56</v>
      </c>
      <c r="K100" t="s">
        <v>116</v>
      </c>
      <c r="L100" t="s">
        <v>59</v>
      </c>
      <c r="M100" t="s">
        <v>527</v>
      </c>
      <c r="N100" t="s">
        <v>62</v>
      </c>
      <c r="O100" t="s">
        <v>63</v>
      </c>
      <c r="P100">
        <v>981</v>
      </c>
      <c r="Q100" t="s">
        <v>12</v>
      </c>
      <c r="R100" t="s">
        <v>12</v>
      </c>
      <c r="S100" t="s">
        <v>12</v>
      </c>
      <c r="T100" t="s">
        <v>12</v>
      </c>
      <c r="U100">
        <v>981</v>
      </c>
      <c r="V100">
        <f>VLOOKUP(C100,[1]应付款管理!$A$1:$I$65536,9,0)</f>
        <v>981</v>
      </c>
      <c r="W100">
        <f t="shared" si="4"/>
        <v>0</v>
      </c>
      <c r="X100" t="str">
        <f t="shared" si="5"/>
        <v>，1380048</v>
      </c>
      <c r="Y100" t="s">
        <v>528</v>
      </c>
    </row>
    <row r="101" spans="1:25">
      <c r="A101" t="s">
        <v>529</v>
      </c>
      <c r="B101" t="s">
        <v>66</v>
      </c>
      <c r="C101" s="3">
        <v>1380168</v>
      </c>
      <c r="D101" t="s">
        <v>53</v>
      </c>
      <c r="E101" t="s">
        <v>54</v>
      </c>
      <c r="F101" t="s">
        <v>530</v>
      </c>
      <c r="G101" t="s">
        <v>115</v>
      </c>
      <c r="H101" t="s">
        <v>115</v>
      </c>
      <c r="I101" t="s">
        <v>14</v>
      </c>
      <c r="J101" t="s">
        <v>531</v>
      </c>
      <c r="K101" t="s">
        <v>59</v>
      </c>
      <c r="L101" t="s">
        <v>60</v>
      </c>
      <c r="M101" t="s">
        <v>532</v>
      </c>
      <c r="N101" t="s">
        <v>62</v>
      </c>
      <c r="O101" t="s">
        <v>63</v>
      </c>
      <c r="P101">
        <v>1063</v>
      </c>
      <c r="Q101" t="s">
        <v>12</v>
      </c>
      <c r="R101" t="s">
        <v>12</v>
      </c>
      <c r="S101" t="s">
        <v>12</v>
      </c>
      <c r="T101" t="s">
        <v>12</v>
      </c>
      <c r="U101">
        <v>1063</v>
      </c>
      <c r="V101">
        <f>VLOOKUP(C101,[1]应付款管理!$A$1:$I$65536,9,0)</f>
        <v>1063</v>
      </c>
      <c r="W101">
        <f t="shared" si="4"/>
        <v>0</v>
      </c>
      <c r="X101" t="str">
        <f t="shared" si="5"/>
        <v>，1380168</v>
      </c>
      <c r="Y101" t="s">
        <v>533</v>
      </c>
    </row>
    <row r="102" spans="1:25">
      <c r="A102" t="s">
        <v>534</v>
      </c>
      <c r="B102" t="s">
        <v>66</v>
      </c>
      <c r="C102" s="3">
        <v>1380298</v>
      </c>
      <c r="D102" t="s">
        <v>53</v>
      </c>
      <c r="E102" t="s">
        <v>433</v>
      </c>
      <c r="F102" t="s">
        <v>535</v>
      </c>
      <c r="G102" t="s">
        <v>115</v>
      </c>
      <c r="H102" t="s">
        <v>115</v>
      </c>
      <c r="I102" t="s">
        <v>209</v>
      </c>
      <c r="J102" t="s">
        <v>8</v>
      </c>
      <c r="K102" t="s">
        <v>59</v>
      </c>
      <c r="L102" t="s">
        <v>74</v>
      </c>
      <c r="M102" t="s">
        <v>536</v>
      </c>
      <c r="N102" t="s">
        <v>62</v>
      </c>
      <c r="O102" t="s">
        <v>63</v>
      </c>
      <c r="P102">
        <v>2445</v>
      </c>
      <c r="Q102" t="s">
        <v>12</v>
      </c>
      <c r="R102" t="s">
        <v>12</v>
      </c>
      <c r="S102" t="s">
        <v>12</v>
      </c>
      <c r="T102" t="s">
        <v>12</v>
      </c>
      <c r="U102">
        <v>2445</v>
      </c>
      <c r="V102">
        <f>VLOOKUP(C102,[1]应付款管理!$A$1:$I$65536,9,0)</f>
        <v>2445</v>
      </c>
      <c r="W102">
        <f t="shared" si="4"/>
        <v>0</v>
      </c>
      <c r="X102" t="str">
        <f t="shared" si="5"/>
        <v>，1380298</v>
      </c>
      <c r="Y102" t="s">
        <v>537</v>
      </c>
    </row>
    <row r="103" spans="1:25">
      <c r="A103" t="s">
        <v>538</v>
      </c>
      <c r="B103" t="s">
        <v>145</v>
      </c>
      <c r="C103" s="3">
        <v>1380555</v>
      </c>
      <c r="D103" t="s">
        <v>88</v>
      </c>
      <c r="E103" t="s">
        <v>516</v>
      </c>
      <c r="F103" t="s">
        <v>517</v>
      </c>
      <c r="G103" t="s">
        <v>209</v>
      </c>
      <c r="H103" t="s">
        <v>209</v>
      </c>
      <c r="I103" t="s">
        <v>229</v>
      </c>
      <c r="J103" t="s">
        <v>93</v>
      </c>
      <c r="K103" t="s">
        <v>59</v>
      </c>
      <c r="L103" t="s">
        <v>59</v>
      </c>
      <c r="M103" t="s">
        <v>539</v>
      </c>
      <c r="N103" t="s">
        <v>62</v>
      </c>
      <c r="O103" t="s">
        <v>63</v>
      </c>
      <c r="P103">
        <v>363</v>
      </c>
      <c r="Q103" t="s">
        <v>12</v>
      </c>
      <c r="R103" t="s">
        <v>12</v>
      </c>
      <c r="S103" t="s">
        <v>12</v>
      </c>
      <c r="T103" t="s">
        <v>12</v>
      </c>
      <c r="U103">
        <v>363</v>
      </c>
      <c r="V103">
        <f>VLOOKUP(C103,[1]应付款管理!$A$1:$I$65536,9,0)</f>
        <v>363</v>
      </c>
      <c r="W103">
        <f t="shared" si="4"/>
        <v>0</v>
      </c>
      <c r="X103" t="str">
        <f t="shared" si="5"/>
        <v>，1380555</v>
      </c>
      <c r="Y103" t="s">
        <v>540</v>
      </c>
    </row>
    <row r="104" spans="1:25">
      <c r="A104" t="s">
        <v>541</v>
      </c>
      <c r="B104" t="s">
        <v>145</v>
      </c>
      <c r="C104" s="3">
        <v>1380672</v>
      </c>
      <c r="D104" t="s">
        <v>320</v>
      </c>
      <c r="E104" t="s">
        <v>389</v>
      </c>
      <c r="F104" t="s">
        <v>542</v>
      </c>
      <c r="G104" t="s">
        <v>209</v>
      </c>
      <c r="H104" t="s">
        <v>209</v>
      </c>
      <c r="I104" t="s">
        <v>285</v>
      </c>
      <c r="J104" t="s">
        <v>454</v>
      </c>
      <c r="K104" t="s">
        <v>59</v>
      </c>
      <c r="L104" t="s">
        <v>74</v>
      </c>
      <c r="M104" t="s">
        <v>543</v>
      </c>
      <c r="N104" t="s">
        <v>62</v>
      </c>
      <c r="O104" t="s">
        <v>63</v>
      </c>
      <c r="P104">
        <v>1232</v>
      </c>
      <c r="Q104" t="s">
        <v>12</v>
      </c>
      <c r="R104" t="s">
        <v>12</v>
      </c>
      <c r="S104" t="s">
        <v>12</v>
      </c>
      <c r="T104" t="s">
        <v>12</v>
      </c>
      <c r="U104">
        <v>1232</v>
      </c>
      <c r="V104">
        <f>VLOOKUP(C104,[1]应付款管理!$A$1:$I$65536,9,0)</f>
        <v>1232</v>
      </c>
      <c r="W104">
        <f t="shared" si="4"/>
        <v>0</v>
      </c>
      <c r="X104" t="str">
        <f t="shared" si="5"/>
        <v>，1380672</v>
      </c>
      <c r="Y104" t="s">
        <v>544</v>
      </c>
    </row>
    <row r="105" spans="1:25">
      <c r="A105" t="s">
        <v>545</v>
      </c>
      <c r="B105" t="s">
        <v>145</v>
      </c>
      <c r="C105" s="3">
        <v>1380673</v>
      </c>
      <c r="D105" t="s">
        <v>88</v>
      </c>
      <c r="E105" t="s">
        <v>516</v>
      </c>
      <c r="F105" t="s">
        <v>517</v>
      </c>
      <c r="G105" t="s">
        <v>209</v>
      </c>
      <c r="H105" t="s">
        <v>209</v>
      </c>
      <c r="I105" t="s">
        <v>8</v>
      </c>
      <c r="J105" t="s">
        <v>93</v>
      </c>
      <c r="K105" t="s">
        <v>59</v>
      </c>
      <c r="L105" t="s">
        <v>190</v>
      </c>
      <c r="M105" t="s">
        <v>546</v>
      </c>
      <c r="N105" t="s">
        <v>62</v>
      </c>
      <c r="O105" t="s">
        <v>63</v>
      </c>
      <c r="P105">
        <v>2180</v>
      </c>
      <c r="Q105" t="s">
        <v>12</v>
      </c>
      <c r="R105" t="s">
        <v>12</v>
      </c>
      <c r="S105" t="s">
        <v>12</v>
      </c>
      <c r="T105" t="s">
        <v>12</v>
      </c>
      <c r="U105">
        <v>2180</v>
      </c>
      <c r="V105">
        <f>VLOOKUP(C105,[1]应付款管理!$A$1:$I$65536,9,0)</f>
        <v>2180</v>
      </c>
      <c r="W105">
        <f t="shared" si="4"/>
        <v>0</v>
      </c>
      <c r="X105" t="str">
        <f t="shared" si="5"/>
        <v>，1380673</v>
      </c>
      <c r="Y105" t="s">
        <v>547</v>
      </c>
    </row>
    <row r="106" spans="1:25">
      <c r="A106" t="s">
        <v>548</v>
      </c>
      <c r="B106" t="s">
        <v>145</v>
      </c>
      <c r="C106" s="3">
        <v>1380677</v>
      </c>
      <c r="D106" t="s">
        <v>125</v>
      </c>
      <c r="E106" t="s">
        <v>549</v>
      </c>
      <c r="F106" t="s">
        <v>550</v>
      </c>
      <c r="G106" t="s">
        <v>209</v>
      </c>
      <c r="H106" t="s">
        <v>209</v>
      </c>
      <c r="I106" t="s">
        <v>72</v>
      </c>
      <c r="J106" t="s">
        <v>56</v>
      </c>
      <c r="K106" t="s">
        <v>59</v>
      </c>
      <c r="L106" t="s">
        <v>59</v>
      </c>
      <c r="M106" t="s">
        <v>551</v>
      </c>
      <c r="N106" t="s">
        <v>62</v>
      </c>
      <c r="O106" t="s">
        <v>63</v>
      </c>
      <c r="P106">
        <v>203</v>
      </c>
      <c r="Q106" t="s">
        <v>12</v>
      </c>
      <c r="R106" t="s">
        <v>12</v>
      </c>
      <c r="S106" t="s">
        <v>12</v>
      </c>
      <c r="T106" t="s">
        <v>12</v>
      </c>
      <c r="U106">
        <v>203</v>
      </c>
      <c r="V106">
        <f>VLOOKUP(C106,[1]应付款管理!$A$1:$I$65536,9,0)</f>
        <v>203</v>
      </c>
      <c r="W106">
        <f t="shared" si="4"/>
        <v>0</v>
      </c>
      <c r="X106" t="str">
        <f t="shared" si="5"/>
        <v>，1380677</v>
      </c>
      <c r="Y106" t="s">
        <v>552</v>
      </c>
    </row>
    <row r="107" spans="1:25">
      <c r="A107" t="s">
        <v>553</v>
      </c>
      <c r="B107" t="s">
        <v>66</v>
      </c>
      <c r="C107" s="3">
        <v>1380720</v>
      </c>
      <c r="D107" t="s">
        <v>327</v>
      </c>
      <c r="E107" t="s">
        <v>328</v>
      </c>
      <c r="F107" t="s">
        <v>554</v>
      </c>
      <c r="G107" t="s">
        <v>72</v>
      </c>
      <c r="H107" t="s">
        <v>72</v>
      </c>
      <c r="I107" t="s">
        <v>8</v>
      </c>
      <c r="J107" t="s">
        <v>92</v>
      </c>
      <c r="K107" t="s">
        <v>59</v>
      </c>
      <c r="L107" t="s">
        <v>74</v>
      </c>
      <c r="M107" t="s">
        <v>555</v>
      </c>
      <c r="N107" t="s">
        <v>62</v>
      </c>
      <c r="O107" t="s">
        <v>63</v>
      </c>
      <c r="P107">
        <v>2507</v>
      </c>
      <c r="Q107" t="s">
        <v>12</v>
      </c>
      <c r="R107" t="s">
        <v>12</v>
      </c>
      <c r="S107" t="s">
        <v>12</v>
      </c>
      <c r="T107" t="s">
        <v>12</v>
      </c>
      <c r="U107">
        <v>2507</v>
      </c>
      <c r="V107">
        <f>VLOOKUP(C107,[1]应付款管理!$A$1:$I$65536,9,0)</f>
        <v>2507</v>
      </c>
      <c r="W107">
        <f t="shared" si="4"/>
        <v>0</v>
      </c>
      <c r="X107" t="str">
        <f t="shared" si="5"/>
        <v>，1380720</v>
      </c>
      <c r="Y107" t="s">
        <v>556</v>
      </c>
    </row>
    <row r="108" spans="1:25">
      <c r="A108" t="s">
        <v>557</v>
      </c>
      <c r="B108" t="s">
        <v>66</v>
      </c>
      <c r="C108" s="3">
        <v>1380845</v>
      </c>
      <c r="D108" t="s">
        <v>320</v>
      </c>
      <c r="E108" t="s">
        <v>321</v>
      </c>
      <c r="F108" t="s">
        <v>558</v>
      </c>
      <c r="G108" t="s">
        <v>72</v>
      </c>
      <c r="H108" t="s">
        <v>72</v>
      </c>
      <c r="I108" t="s">
        <v>56</v>
      </c>
      <c r="J108" t="s">
        <v>92</v>
      </c>
      <c r="K108" t="s">
        <v>59</v>
      </c>
      <c r="L108" t="s">
        <v>60</v>
      </c>
      <c r="M108" t="s">
        <v>559</v>
      </c>
      <c r="N108" t="s">
        <v>62</v>
      </c>
      <c r="O108" t="s">
        <v>63</v>
      </c>
      <c r="P108">
        <v>1045</v>
      </c>
      <c r="Q108" t="s">
        <v>12</v>
      </c>
      <c r="R108" t="s">
        <v>12</v>
      </c>
      <c r="S108" t="s">
        <v>12</v>
      </c>
      <c r="T108" t="s">
        <v>12</v>
      </c>
      <c r="U108">
        <v>1045</v>
      </c>
      <c r="V108">
        <f>VLOOKUP(C108,[1]应付款管理!$A$1:$I$65536,9,0)</f>
        <v>1045</v>
      </c>
      <c r="W108">
        <f t="shared" si="4"/>
        <v>0</v>
      </c>
      <c r="X108" t="str">
        <f t="shared" si="5"/>
        <v>，1380845</v>
      </c>
      <c r="Y108" t="s">
        <v>560</v>
      </c>
    </row>
    <row r="109" spans="1:25">
      <c r="A109" t="s">
        <v>561</v>
      </c>
      <c r="B109" t="s">
        <v>145</v>
      </c>
      <c r="C109" s="3">
        <v>1381047</v>
      </c>
      <c r="D109" t="s">
        <v>146</v>
      </c>
      <c r="E109" t="s">
        <v>562</v>
      </c>
      <c r="F109" t="s">
        <v>563</v>
      </c>
      <c r="G109" t="s">
        <v>72</v>
      </c>
      <c r="H109" t="s">
        <v>72</v>
      </c>
      <c r="I109" t="s">
        <v>564</v>
      </c>
      <c r="J109" t="s">
        <v>565</v>
      </c>
      <c r="K109" t="s">
        <v>59</v>
      </c>
      <c r="L109" t="s">
        <v>59</v>
      </c>
      <c r="M109" t="s">
        <v>566</v>
      </c>
      <c r="N109" t="s">
        <v>62</v>
      </c>
      <c r="O109" t="s">
        <v>63</v>
      </c>
      <c r="P109">
        <v>1298</v>
      </c>
      <c r="Q109" t="s">
        <v>12</v>
      </c>
      <c r="R109" t="s">
        <v>12</v>
      </c>
      <c r="S109" t="s">
        <v>12</v>
      </c>
      <c r="T109" t="s">
        <v>12</v>
      </c>
      <c r="U109">
        <v>1298</v>
      </c>
      <c r="V109">
        <f>VLOOKUP(C109,[1]应付款管理!$A$1:$I$65536,9,0)</f>
        <v>1298</v>
      </c>
      <c r="W109">
        <f t="shared" si="4"/>
        <v>0</v>
      </c>
      <c r="X109" t="str">
        <f t="shared" si="5"/>
        <v>，1381047</v>
      </c>
      <c r="Y109" t="s">
        <v>567</v>
      </c>
    </row>
    <row r="110" spans="1:25">
      <c r="A110" t="s">
        <v>568</v>
      </c>
      <c r="B110" t="s">
        <v>66</v>
      </c>
      <c r="C110" s="3">
        <v>1381100</v>
      </c>
      <c r="D110" t="s">
        <v>133</v>
      </c>
      <c r="E110" t="s">
        <v>133</v>
      </c>
      <c r="F110" t="s">
        <v>569</v>
      </c>
      <c r="G110" t="s">
        <v>56</v>
      </c>
      <c r="H110" t="s">
        <v>56</v>
      </c>
      <c r="I110" t="s">
        <v>93</v>
      </c>
      <c r="J110" t="s">
        <v>570</v>
      </c>
      <c r="K110" t="s">
        <v>59</v>
      </c>
      <c r="L110" t="s">
        <v>74</v>
      </c>
      <c r="M110" t="s">
        <v>571</v>
      </c>
      <c r="N110" t="s">
        <v>62</v>
      </c>
      <c r="O110" t="s">
        <v>63</v>
      </c>
      <c r="P110">
        <v>3022</v>
      </c>
      <c r="Q110" t="s">
        <v>12</v>
      </c>
      <c r="R110" t="s">
        <v>12</v>
      </c>
      <c r="S110" t="s">
        <v>12</v>
      </c>
      <c r="T110" t="s">
        <v>12</v>
      </c>
      <c r="U110">
        <v>3022</v>
      </c>
      <c r="V110">
        <f>VLOOKUP(C110,[1]应付款管理!$A$1:$I$65536,9,0)</f>
        <v>3022</v>
      </c>
      <c r="W110">
        <f t="shared" si="4"/>
        <v>0</v>
      </c>
      <c r="X110" t="str">
        <f t="shared" si="5"/>
        <v>，1381100</v>
      </c>
      <c r="Y110" t="s">
        <v>572</v>
      </c>
    </row>
    <row r="111" spans="1:25">
      <c r="A111" t="s">
        <v>573</v>
      </c>
      <c r="B111" t="s">
        <v>66</v>
      </c>
      <c r="C111" s="3">
        <v>1381163</v>
      </c>
      <c r="D111" t="s">
        <v>125</v>
      </c>
      <c r="E111" t="s">
        <v>277</v>
      </c>
      <c r="F111" t="s">
        <v>278</v>
      </c>
      <c r="G111" t="s">
        <v>56</v>
      </c>
      <c r="H111" t="s">
        <v>56</v>
      </c>
      <c r="I111" t="s">
        <v>56</v>
      </c>
      <c r="J111" t="s">
        <v>73</v>
      </c>
      <c r="K111" t="s">
        <v>59</v>
      </c>
      <c r="L111" t="s">
        <v>116</v>
      </c>
      <c r="M111" t="s">
        <v>574</v>
      </c>
      <c r="N111" t="s">
        <v>62</v>
      </c>
      <c r="O111" t="s">
        <v>63</v>
      </c>
      <c r="P111">
        <v>3937</v>
      </c>
      <c r="Q111" t="s">
        <v>12</v>
      </c>
      <c r="R111" t="s">
        <v>12</v>
      </c>
      <c r="S111" t="s">
        <v>12</v>
      </c>
      <c r="T111" t="s">
        <v>12</v>
      </c>
      <c r="U111">
        <v>3937</v>
      </c>
      <c r="V111">
        <f>VLOOKUP(C111,[1]应付款管理!$A$1:$I$65536,9,0)</f>
        <v>3937</v>
      </c>
      <c r="W111">
        <f t="shared" si="4"/>
        <v>0</v>
      </c>
      <c r="X111" t="str">
        <f t="shared" si="5"/>
        <v>，1381163</v>
      </c>
      <c r="Y111" t="s">
        <v>575</v>
      </c>
    </row>
    <row r="112" spans="1:25">
      <c r="A112" t="s">
        <v>576</v>
      </c>
      <c r="B112" t="s">
        <v>66</v>
      </c>
      <c r="C112" s="3">
        <v>1381247</v>
      </c>
      <c r="D112" t="s">
        <v>327</v>
      </c>
      <c r="E112" t="s">
        <v>328</v>
      </c>
      <c r="F112" t="s">
        <v>577</v>
      </c>
      <c r="G112" t="s">
        <v>56</v>
      </c>
      <c r="H112" t="s">
        <v>56</v>
      </c>
      <c r="I112" t="s">
        <v>578</v>
      </c>
      <c r="J112" t="s">
        <v>570</v>
      </c>
      <c r="K112" t="s">
        <v>59</v>
      </c>
      <c r="L112" t="s">
        <v>116</v>
      </c>
      <c r="M112" t="s">
        <v>579</v>
      </c>
      <c r="N112" t="s">
        <v>62</v>
      </c>
      <c r="O112" t="s">
        <v>63</v>
      </c>
      <c r="P112">
        <v>1936</v>
      </c>
      <c r="Q112" t="s">
        <v>12</v>
      </c>
      <c r="R112" t="s">
        <v>12</v>
      </c>
      <c r="S112" t="s">
        <v>12</v>
      </c>
      <c r="T112" t="s">
        <v>12</v>
      </c>
      <c r="U112">
        <v>1936</v>
      </c>
      <c r="V112">
        <f>VLOOKUP(C112,[1]应付款管理!$A$1:$I$65536,9,0)</f>
        <v>1936</v>
      </c>
      <c r="W112">
        <f t="shared" si="4"/>
        <v>0</v>
      </c>
      <c r="X112" t="str">
        <f t="shared" si="5"/>
        <v>，1381247</v>
      </c>
      <c r="Y112" t="s">
        <v>580</v>
      </c>
    </row>
    <row r="113" spans="1:25">
      <c r="A113" t="s">
        <v>581</v>
      </c>
      <c r="B113" t="s">
        <v>145</v>
      </c>
      <c r="C113" s="3">
        <v>1381379</v>
      </c>
      <c r="D113" t="s">
        <v>125</v>
      </c>
      <c r="E113" t="s">
        <v>126</v>
      </c>
      <c r="F113" t="s">
        <v>477</v>
      </c>
      <c r="G113" t="s">
        <v>56</v>
      </c>
      <c r="H113" t="s">
        <v>56</v>
      </c>
      <c r="I113" t="s">
        <v>8</v>
      </c>
      <c r="J113" t="s">
        <v>73</v>
      </c>
      <c r="K113" t="s">
        <v>59</v>
      </c>
      <c r="L113" t="s">
        <v>59</v>
      </c>
      <c r="M113" t="s">
        <v>582</v>
      </c>
      <c r="N113" t="s">
        <v>62</v>
      </c>
      <c r="O113" t="s">
        <v>63</v>
      </c>
      <c r="P113">
        <v>817</v>
      </c>
      <c r="Q113" t="s">
        <v>12</v>
      </c>
      <c r="R113" t="s">
        <v>12</v>
      </c>
      <c r="S113" t="s">
        <v>12</v>
      </c>
      <c r="T113" t="s">
        <v>12</v>
      </c>
      <c r="U113">
        <v>817</v>
      </c>
      <c r="V113">
        <f>VLOOKUP(C113,[1]应付款管理!$A$1:$I$65536,9,0)</f>
        <v>817</v>
      </c>
      <c r="W113">
        <f t="shared" si="4"/>
        <v>0</v>
      </c>
      <c r="X113" t="str">
        <f t="shared" si="5"/>
        <v>，1381379</v>
      </c>
      <c r="Y113" t="s">
        <v>583</v>
      </c>
    </row>
    <row r="114" spans="21:25">
      <c r="U114">
        <f>SUM(U20:U113)</f>
        <v>182417.56</v>
      </c>
      <c r="V114">
        <f>SUM(V20:V113)</f>
        <v>182411.1</v>
      </c>
      <c r="W114">
        <f>SUM(W20:W113)</f>
        <v>6.46000000000049</v>
      </c>
      <c r="X114" t="str">
        <f t="shared" si="5"/>
        <v>，</v>
      </c>
      <c r="Y114" t="s">
        <v>50</v>
      </c>
    </row>
    <row r="115" spans="21:22">
      <c r="U115">
        <v>-904</v>
      </c>
      <c r="V115">
        <v>-904</v>
      </c>
    </row>
    <row r="116" spans="21:22">
      <c r="U116">
        <f>SUM(U114:U115)</f>
        <v>181513.56</v>
      </c>
      <c r="V116">
        <f>SUM(V114:V115)</f>
        <v>181507.1</v>
      </c>
    </row>
    <row r="117" spans="13:18">
      <c r="M117" s="4"/>
      <c r="N117" s="4"/>
      <c r="O117" s="4"/>
      <c r="P117" s="4"/>
      <c r="Q117" s="4"/>
      <c r="R117" s="4"/>
    </row>
    <row r="118" ht="14.25" spans="13:18">
      <c r="M118" s="4"/>
      <c r="N118" s="6" t="s">
        <v>584</v>
      </c>
      <c r="O118" s="4"/>
      <c r="P118" s="4"/>
      <c r="Q118" s="4"/>
      <c r="R118" s="4"/>
    </row>
    <row r="119" ht="14.25" spans="13:18">
      <c r="M119" s="4"/>
      <c r="N119" s="6" t="s">
        <v>585</v>
      </c>
      <c r="O119" s="4"/>
      <c r="P119" s="4"/>
      <c r="Q119" s="4"/>
      <c r="R119" s="4"/>
    </row>
    <row r="120" ht="14.25" spans="13:18">
      <c r="M120" s="4"/>
      <c r="N120" s="6" t="s">
        <v>586</v>
      </c>
      <c r="O120" s="4"/>
      <c r="P120" s="4"/>
      <c r="Q120" s="4"/>
      <c r="R120" s="4"/>
    </row>
    <row r="121" spans="13:18">
      <c r="M121" s="4"/>
      <c r="N121" s="4"/>
      <c r="O121" s="4"/>
      <c r="P121" s="4"/>
      <c r="Q121" s="4"/>
      <c r="R121" s="4"/>
    </row>
    <row r="128" spans="1:21">
      <c r="A128" s="4" t="s">
        <v>587</v>
      </c>
      <c r="B128" s="4" t="s">
        <v>66</v>
      </c>
      <c r="C128" s="5">
        <v>1374781</v>
      </c>
      <c r="D128" s="4" t="s">
        <v>78</v>
      </c>
      <c r="E128" s="4" t="s">
        <v>588</v>
      </c>
      <c r="F128" s="4" t="s">
        <v>589</v>
      </c>
      <c r="G128" s="4" t="s">
        <v>370</v>
      </c>
      <c r="H128" s="4" t="s">
        <v>370</v>
      </c>
      <c r="I128" s="4" t="s">
        <v>71</v>
      </c>
      <c r="J128" s="4" t="s">
        <v>169</v>
      </c>
      <c r="K128" s="4" t="s">
        <v>59</v>
      </c>
      <c r="L128" s="4" t="s">
        <v>59</v>
      </c>
      <c r="M128" s="4" t="s">
        <v>590</v>
      </c>
      <c r="N128" s="4" t="s">
        <v>591</v>
      </c>
      <c r="O128" s="4" t="s">
        <v>63</v>
      </c>
      <c r="P128" s="4">
        <v>817</v>
      </c>
      <c r="Q128" s="4">
        <v>0</v>
      </c>
      <c r="R128" s="4" t="s">
        <v>12</v>
      </c>
      <c r="S128" s="4" t="s">
        <v>12</v>
      </c>
      <c r="T128" s="4" t="s">
        <v>12</v>
      </c>
      <c r="U128" s="4">
        <v>0</v>
      </c>
    </row>
    <row r="129" spans="1:21">
      <c r="A129" s="4" t="s">
        <v>592</v>
      </c>
      <c r="B129" s="4" t="s">
        <v>145</v>
      </c>
      <c r="C129" s="5">
        <v>1350318</v>
      </c>
      <c r="D129" s="4" t="s">
        <v>97</v>
      </c>
      <c r="E129" s="4" t="s">
        <v>98</v>
      </c>
      <c r="F129" s="4" t="s">
        <v>593</v>
      </c>
      <c r="G129" s="4" t="s">
        <v>203</v>
      </c>
      <c r="H129" s="4" t="s">
        <v>150</v>
      </c>
      <c r="I129" s="4" t="s">
        <v>83</v>
      </c>
      <c r="J129" s="4" t="s">
        <v>92</v>
      </c>
      <c r="K129" s="4" t="s">
        <v>59</v>
      </c>
      <c r="L129" s="4" t="s">
        <v>594</v>
      </c>
      <c r="M129" s="4" t="s">
        <v>595</v>
      </c>
      <c r="N129" s="4" t="s">
        <v>591</v>
      </c>
      <c r="O129" s="4" t="s">
        <v>63</v>
      </c>
      <c r="P129" s="4">
        <v>2597</v>
      </c>
      <c r="Q129" s="4">
        <v>0</v>
      </c>
      <c r="R129" s="4" t="s">
        <v>12</v>
      </c>
      <c r="S129" s="4" t="s">
        <v>12</v>
      </c>
      <c r="T129" s="4" t="s">
        <v>12</v>
      </c>
      <c r="U129" s="4">
        <v>0</v>
      </c>
    </row>
  </sheetData>
  <autoFilter ref="A19:W113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2018-10-16T01:02:00Z</dcterms:created>
  <dcterms:modified xsi:type="dcterms:W3CDTF">2018-10-16T07:02:05Z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