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Hoja1" sheetId="1" r:id="rId1"/>
    <sheet name="Hoja2" sheetId="2" r:id="rId2"/>
    <sheet name="Hoja3" sheetId="3" r:id="rId3"/>
  </sheets>
  <externalReferences>
    <externalReference r:id="rId5"/>
  </externalReferences>
  <definedNames>
    <definedName name="SO183740." localSheetId="0">Hoja1!$A$1:$W$65</definedName>
  </definedNames>
  <calcPr calcId="144525"/>
</workbook>
</file>

<file path=xl/connections.xml><?xml version="1.0" encoding="utf-8"?>
<connections xmlns="http://schemas.openxmlformats.org/spreadsheetml/2006/main">
  <connection id="1" name="SO183740" type="6" background="1" refreshedVersion="2" saveData="1">
    <textPr sourceFile="C:\externos\SO183740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<sst xmlns="http://schemas.openxmlformats.org/spreadsheetml/2006/main" count="218">
  <si>
    <t>AGENCY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</si>
  <si>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</si>
  <si>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</si>
  <si>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</si>
  <si>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</si>
  <si>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</si>
  <si>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</si>
  <si>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</si>
  <si>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GUEST</t>
  </si>
  <si>
    <t>CREATION DATE</t>
  </si>
  <si>
    <t>CHECK-IN</t>
  </si>
  <si>
    <t>CHECK-OUT</t>
  </si>
  <si>
    <t>CURRENCY</t>
  </si>
  <si>
    <t>HOTEL</t>
  </si>
  <si>
    <t>系统金额</t>
  </si>
  <si>
    <t>差异</t>
  </si>
  <si>
    <t>，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</si>
  <si>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</si>
  <si>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</si>
  <si>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</si>
  <si>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XINYAN CHEN                   </t>
  </si>
  <si>
    <t xml:space="preserve">DO </t>
  </si>
  <si>
    <t xml:space="preserve">EUROSTARS PATIOS DE CORDOBA             </t>
  </si>
  <si>
    <t>，1356384</t>
  </si>
  <si>
    <t xml:space="preserve">                                               </t>
  </si>
  <si>
    <t xml:space="preserve">Tingting Geng                 </t>
  </si>
  <si>
    <t>，1358318</t>
  </si>
  <si>
    <t>，1356384，1358318，1367747，1369280，1372308，1351980，1365128，1370897，1362486，1371485，1354248，1357180，1362405，1357667，1376447，1354946，1368332，1376454，1337517，1358589，1359814，1376981，1364647，1376128，1377101，1377591，1363395，1377102，1377621，1367788，1377632，1358033，1378536，1377142，1377423，1353304，1377882，1377104，1379119，1379670，1377933，1379116，1369528，1376052，1380725，1369555，1380952，1356216，1381023，1381370，1350292，1376263，1378570，1382847，1382853，1346740，1383726，1355603，1384457，1355977，1367957，1380857，1381761，1384528</t>
  </si>
  <si>
    <t xml:space="preserve">HAN HYESU                     </t>
  </si>
  <si>
    <t xml:space="preserve">EUROSTARS MUSEUM                        </t>
  </si>
  <si>
    <t>，1367747</t>
  </si>
  <si>
    <t xml:space="preserve">YILIN GAO                     </t>
  </si>
  <si>
    <t xml:space="preserve">HOTEL DEAR MADRID                       </t>
  </si>
  <si>
    <t>，1369280</t>
  </si>
  <si>
    <t xml:space="preserve">KE LIU                        </t>
  </si>
  <si>
    <t xml:space="preserve">HILTON LONDON HYDE PARK HOTEL           </t>
  </si>
  <si>
    <t>，1372308</t>
  </si>
  <si>
    <t xml:space="preserve">Songjiang tang                </t>
  </si>
  <si>
    <t xml:space="preserve">MORGANA HOTEL                           </t>
  </si>
  <si>
    <t>，1351980</t>
  </si>
  <si>
    <t xml:space="preserve">LIN TANG                      </t>
  </si>
  <si>
    <t xml:space="preserve">WALDORF TROCADERO                       </t>
  </si>
  <si>
    <t>，1365128</t>
  </si>
  <si>
    <t xml:space="preserve">FEI LANG                      </t>
  </si>
  <si>
    <t xml:space="preserve">HILTON SAN FRANCISCO UNION SQU          </t>
  </si>
  <si>
    <t>，1370897</t>
  </si>
  <si>
    <t xml:space="preserve">NAIQIAN DING                  </t>
  </si>
  <si>
    <t xml:space="preserve">DOUBLETREE BY HILTON KUSADASI           </t>
  </si>
  <si>
    <t>，1362486</t>
  </si>
  <si>
    <t xml:space="preserve">TAO XU                        </t>
  </si>
  <si>
    <t xml:space="preserve">DOUBLETREE EDIMBURGH CITY/HL            </t>
  </si>
  <si>
    <t>，1371485</t>
  </si>
  <si>
    <t xml:space="preserve">ZHIGUANG YANG                 </t>
  </si>
  <si>
    <t xml:space="preserve">HILTON GARDEN INN FRANKFURT AP          </t>
  </si>
  <si>
    <t>，1354248</t>
  </si>
  <si>
    <t xml:space="preserve">YUNYUN FENG                   </t>
  </si>
  <si>
    <t>，1357180</t>
  </si>
  <si>
    <t xml:space="preserve">YING PAN                      </t>
  </si>
  <si>
    <t xml:space="preserve">EUROSTARS GRAND CENTRAL                 </t>
  </si>
  <si>
    <t>，1362405</t>
  </si>
  <si>
    <t xml:space="preserve">WEI DENG                      </t>
  </si>
  <si>
    <t xml:space="preserve">EXE VILA D'OBIDOS                       </t>
  </si>
  <si>
    <t>，1357667</t>
  </si>
  <si>
    <t xml:space="preserve">YUHONG FANG                   </t>
  </si>
  <si>
    <t xml:space="preserve">EUROSTARS BOOK HOTEL                    </t>
  </si>
  <si>
    <t>，1376447</t>
  </si>
  <si>
    <t xml:space="preserve">HONG CHEN                     </t>
  </si>
  <si>
    <t>，1354946</t>
  </si>
  <si>
    <t xml:space="preserve">Anqi Jiang                    </t>
  </si>
  <si>
    <t>，1368332</t>
  </si>
  <si>
    <t xml:space="preserve">Jin Zhang                     </t>
  </si>
  <si>
    <t xml:space="preserve">LE GRIMALDI BY HAPPYCULTURE             </t>
  </si>
  <si>
    <t>，1376454</t>
  </si>
  <si>
    <t xml:space="preserve">Qiang Wei                     </t>
  </si>
  <si>
    <t xml:space="preserve">HILTON TOKYO ODAIBA /HL                 </t>
  </si>
  <si>
    <t>，1337517</t>
  </si>
  <si>
    <t xml:space="preserve">YUJING CHEN                   </t>
  </si>
  <si>
    <t xml:space="preserve">HILTON GARDEN INN HEATHROW/HL           </t>
  </si>
  <si>
    <t>，1358589</t>
  </si>
  <si>
    <t xml:space="preserve">MEI HUANG                     </t>
  </si>
  <si>
    <t xml:space="preserve">EUROSTARS CENTRALE PALACE               </t>
  </si>
  <si>
    <t>，1359814</t>
  </si>
  <si>
    <t xml:space="preserve">Tongyu Shao                   </t>
  </si>
  <si>
    <t xml:space="preserve">EUROSTARS MADRID FORO                   </t>
  </si>
  <si>
    <t>，1376981</t>
  </si>
  <si>
    <t xml:space="preserve">Bifan Xu                      </t>
  </si>
  <si>
    <t>，1364647</t>
  </si>
  <si>
    <t xml:space="preserve">WENQI SHAN                    </t>
  </si>
  <si>
    <t>，1376128</t>
  </si>
  <si>
    <t xml:space="preserve">ZHANG YAQI                    </t>
  </si>
  <si>
    <t>，1377101</t>
  </si>
  <si>
    <t xml:space="preserve">Rong Cheng                    </t>
  </si>
  <si>
    <t xml:space="preserve">HOTEL LAUTREC OPERA                     </t>
  </si>
  <si>
    <t>，1377591</t>
  </si>
  <si>
    <t xml:space="preserve">Lingyun Chen                  </t>
  </si>
  <si>
    <t xml:space="preserve">EUROSTARS PALACIO BUENAVISTA            </t>
  </si>
  <si>
    <t>，1363395</t>
  </si>
  <si>
    <t xml:space="preserve">DIHU WU                       </t>
  </si>
  <si>
    <t xml:space="preserve">THE WATSON HOTEL                        </t>
  </si>
  <si>
    <t>，1377102</t>
  </si>
  <si>
    <t xml:space="preserve">Ge Bai                        </t>
  </si>
  <si>
    <t xml:space="preserve">UNAHOTELS BOLOGNA CENTRO                </t>
  </si>
  <si>
    <t>，1377621</t>
  </si>
  <si>
    <t xml:space="preserve">QING YE                       </t>
  </si>
  <si>
    <t xml:space="preserve">PARAMOUNT HOTEL                         </t>
  </si>
  <si>
    <t>，1367788</t>
  </si>
  <si>
    <t xml:space="preserve">JING CAI                      </t>
  </si>
  <si>
    <t xml:space="preserve">EUROSTARS PANAMA CITY                   </t>
  </si>
  <si>
    <t>，1377632</t>
  </si>
  <si>
    <t xml:space="preserve">YAOWEI JIANG                  </t>
  </si>
  <si>
    <t xml:space="preserve">EUROSTARS ANGLI                         </t>
  </si>
  <si>
    <t>，1358033</t>
  </si>
  <si>
    <t xml:space="preserve">Peng Liu                      </t>
  </si>
  <si>
    <t>，1378536</t>
  </si>
  <si>
    <t xml:space="preserve">Meng Li                       </t>
  </si>
  <si>
    <t xml:space="preserve">AYODYA RESORT BALI                      </t>
  </si>
  <si>
    <t>，1377142</t>
  </si>
  <si>
    <t xml:space="preserve">XIAOYANG GAO                  </t>
  </si>
  <si>
    <t>，1377423</t>
  </si>
  <si>
    <t xml:space="preserve">JINMING XU                    </t>
  </si>
  <si>
    <t xml:space="preserve">BALMORAL CHAMPS ELYSEES                 </t>
  </si>
  <si>
    <t>，1353304</t>
  </si>
  <si>
    <t xml:space="preserve">JINYU LU                      </t>
  </si>
  <si>
    <t>，1377882</t>
  </si>
  <si>
    <t xml:space="preserve">JING YANG                     </t>
  </si>
  <si>
    <t>，1377104</t>
  </si>
  <si>
    <t xml:space="preserve">TIANBIN CHEN                  </t>
  </si>
  <si>
    <t xml:space="preserve">WYNDHAM GARDEN D.METTMANN/KP            </t>
  </si>
  <si>
    <t>，1379119</t>
  </si>
  <si>
    <t xml:space="preserve">Alice Wu                      </t>
  </si>
  <si>
    <t xml:space="preserve">SILKEN PUERTA DE MADRID                 </t>
  </si>
  <si>
    <t>，1379670</t>
  </si>
  <si>
    <t xml:space="preserve">Shan Qiao                     </t>
  </si>
  <si>
    <t xml:space="preserve">EUROSTARS I-HOTEL MADRID                </t>
  </si>
  <si>
    <t>，1377933</t>
  </si>
  <si>
    <t xml:space="preserve">CHENGLONG XU                  </t>
  </si>
  <si>
    <t>，1379116</t>
  </si>
  <si>
    <t xml:space="preserve">HONGXU CHEN                   </t>
  </si>
  <si>
    <t xml:space="preserve">VILLA OPERA DROUOT                      </t>
  </si>
  <si>
    <t>，1369528</t>
  </si>
  <si>
    <t xml:space="preserve">LI PAN                        </t>
  </si>
  <si>
    <t>，1376052</t>
  </si>
  <si>
    <t xml:space="preserve">Sheng Bingyan                 </t>
  </si>
  <si>
    <t xml:space="preserve">PARK INN BY RADISSON BERLIN AL          </t>
  </si>
  <si>
    <t>，1380725</t>
  </si>
  <si>
    <t xml:space="preserve">RONG LIU                      </t>
  </si>
  <si>
    <t>，1369555</t>
  </si>
  <si>
    <t xml:space="preserve">Jie Wang                      </t>
  </si>
  <si>
    <t xml:space="preserve">AZIMUT HOTEL KURFURSTENDAMM BE          </t>
  </si>
  <si>
    <t>，1380952</t>
  </si>
  <si>
    <t xml:space="preserve">Shuang Geng                   </t>
  </si>
  <si>
    <t>，1356216</t>
  </si>
  <si>
    <t xml:space="preserve">YU GE                         </t>
  </si>
  <si>
    <t xml:space="preserve">DOMUS SELECTA MENINAS - BOUTIQ          </t>
  </si>
  <si>
    <t>，1381023</t>
  </si>
  <si>
    <t xml:space="preserve">Xinyu Chen                    </t>
  </si>
  <si>
    <t xml:space="preserve">NH KOLN ALTSTADT                        </t>
  </si>
  <si>
    <t>，1381370</t>
  </si>
  <si>
    <t xml:space="preserve">CHENGCHENG ZHENG              </t>
  </si>
  <si>
    <t xml:space="preserve">HOTEL MASCAGNI                          </t>
  </si>
  <si>
    <t>，1350292</t>
  </si>
  <si>
    <t xml:space="preserve">LIMIN GUO                     </t>
  </si>
  <si>
    <t xml:space="preserve">SORELL HOTEL SEIDENHOF                  </t>
  </si>
  <si>
    <t>，1376263</t>
  </si>
  <si>
    <t xml:space="preserve">YUNJIAN LI                    </t>
  </si>
  <si>
    <t xml:space="preserve">LA BOURDONNAIS                          </t>
  </si>
  <si>
    <t>，1378570</t>
  </si>
  <si>
    <t xml:space="preserve">xiangxiang su                 </t>
  </si>
  <si>
    <t xml:space="preserve">RETAJ AL RAYYAN                         </t>
  </si>
  <si>
    <t>，1382847</t>
  </si>
  <si>
    <t xml:space="preserve">yinghai li                    </t>
  </si>
  <si>
    <t>，1382853</t>
  </si>
  <si>
    <t xml:space="preserve">XUAN CHE                      </t>
  </si>
  <si>
    <t xml:space="preserve">IBIS BARCELONA PLAZA GLORIES 2          </t>
  </si>
  <si>
    <t>，1346740</t>
  </si>
  <si>
    <t xml:space="preserve">YILING LU                     </t>
  </si>
  <si>
    <t>，1383726</t>
  </si>
  <si>
    <t xml:space="preserve">PENGCHENG ZHANG               </t>
  </si>
  <si>
    <t xml:space="preserve">HILTON HELSINKI AIRPORT HOTEL           </t>
  </si>
  <si>
    <t>，1355603</t>
  </si>
  <si>
    <t xml:space="preserve">YUTA KASAHARA                 </t>
  </si>
  <si>
    <t>，1384457</t>
  </si>
  <si>
    <t>，1355977</t>
  </si>
  <si>
    <t xml:space="preserve">Yifan Zhang                   </t>
  </si>
  <si>
    <t>，1367957</t>
  </si>
  <si>
    <t xml:space="preserve">Haocheng Zhang                </t>
  </si>
  <si>
    <t>，1380857</t>
  </si>
  <si>
    <t xml:space="preserve">LILI GAO                      </t>
  </si>
  <si>
    <t xml:space="preserve">WORLDHOTEL CRISTOFORO COLOMBO           </t>
  </si>
  <si>
    <t>，1381761</t>
  </si>
  <si>
    <t xml:space="preserve">Pesa Miroslav                 </t>
  </si>
  <si>
    <t>，1384528</t>
  </si>
  <si>
    <t>DO</t>
  </si>
  <si>
    <t>our reference</t>
  </si>
  <si>
    <t>check-in</t>
  </si>
  <si>
    <t>check-out</t>
  </si>
  <si>
    <t>creation date</t>
  </si>
  <si>
    <t>guest</t>
  </si>
  <si>
    <t>amount</t>
  </si>
  <si>
    <t>currency</t>
  </si>
  <si>
    <t xml:space="preserve">WEISONG TANG                  </t>
  </si>
  <si>
    <t>，1377754</t>
  </si>
  <si>
    <t xml:space="preserve">PEIMIN ZHU                    </t>
  </si>
  <si>
    <t>，1378639</t>
  </si>
  <si>
    <t>，1377754，1378639，1379374，1380313，1380752，1382606，1382688，1385736</t>
  </si>
  <si>
    <t xml:space="preserve">Shengjie Zhou                 </t>
  </si>
  <si>
    <t>，1379374</t>
  </si>
  <si>
    <t xml:space="preserve">CHANGLE JIN                   </t>
  </si>
  <si>
    <t>，1380313</t>
  </si>
  <si>
    <t xml:space="preserve">YUTONG GUO                    </t>
  </si>
  <si>
    <t>，1380752</t>
  </si>
  <si>
    <t xml:space="preserve">JIANING ZHENG                 </t>
  </si>
  <si>
    <t>，1382606</t>
  </si>
  <si>
    <t xml:space="preserve">WENBO FAN                     </t>
  </si>
  <si>
    <t>，1382688</t>
  </si>
  <si>
    <t xml:space="preserve">WEIZHONG GE                   </t>
  </si>
  <si>
    <t>，1385736</t>
  </si>
  <si>
    <t>确定应付：4172.34+17085.48=21257.82   付款编号：P181026113830322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</si>
</sst>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9.75"/>
      <color rgb="FF23527C"/>
      <name val="Helvetica"/>
      <charset val="134"/>
    </font>
    <font>
      <sz val="9.75"/>
      <color rgb="FF337AB7"/>
      <name val="Helvetica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0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27" borderId="2" applyNumberFormat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left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left"/>
    </xf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left"/>
    </xf>
    <xf numFmtId="4" fontId="0" fillId="4" borderId="0" xfId="0" applyNumberFormat="1" applyFill="1" applyAlignment="1">
      <alignment horizontal="left"/>
    </xf>
    <xf numFmtId="0" fontId="2" fillId="0" borderId="0" xfId="0" applyFont="1"/>
    <xf numFmtId="0" fontId="3" fillId="0" borderId="0" xfId="0" applyFont="1"/>
    <xf numFmtId="0" fontId="4" fillId="4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102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1382688</v>
          </cell>
          <cell r="B2" t="str">
            <v>新加坡庄家大酒店</v>
          </cell>
          <cell r="C2">
            <v>31315157</v>
          </cell>
          <cell r="D2" t="str">
            <v/>
          </cell>
          <cell r="E2" t="str">
            <v/>
          </cell>
          <cell r="F2" t="str">
            <v>10928.86</v>
          </cell>
          <cell r="G2" t="str">
            <v>RMB</v>
          </cell>
          <cell r="H2" t="str">
            <v>1</v>
          </cell>
          <cell r="I2">
            <v>1580.8</v>
          </cell>
        </row>
        <row r="3">
          <cell r="A3">
            <v>1382606</v>
          </cell>
          <cell r="B3" t="str">
            <v>新加坡庄家大酒店</v>
          </cell>
          <cell r="C3">
            <v>31314273</v>
          </cell>
          <cell r="D3" t="str">
            <v/>
          </cell>
          <cell r="E3" t="str">
            <v/>
          </cell>
          <cell r="F3" t="str">
            <v>4622.78</v>
          </cell>
          <cell r="G3" t="str">
            <v>RMB</v>
          </cell>
          <cell r="H3" t="str">
            <v>1</v>
          </cell>
          <cell r="I3">
            <v>668.66</v>
          </cell>
        </row>
        <row r="4">
          <cell r="A4">
            <v>1376263</v>
          </cell>
          <cell r="B4" t="str">
            <v>苏黎世赛顿霍夫索雷尔酒店</v>
          </cell>
          <cell r="C4">
            <v>31160753</v>
          </cell>
          <cell r="D4" t="str">
            <v>31160753</v>
          </cell>
          <cell r="E4" t="str">
            <v/>
          </cell>
          <cell r="F4" t="str">
            <v>884.91</v>
          </cell>
          <cell r="G4" t="str">
            <v>RMB</v>
          </cell>
          <cell r="H4" t="str">
            <v>1</v>
          </cell>
          <cell r="I4">
            <v>129.06</v>
          </cell>
        </row>
        <row r="5">
          <cell r="A5">
            <v>1380952</v>
          </cell>
          <cell r="B5" t="str">
            <v>柏林库坦大街阿兹姆酒店</v>
          </cell>
          <cell r="C5">
            <v>31277026</v>
          </cell>
          <cell r="D5" t="str">
            <v>12039625</v>
          </cell>
          <cell r="E5" t="str">
            <v/>
          </cell>
          <cell r="F5" t="str">
            <v>518.26</v>
          </cell>
          <cell r="G5" t="str">
            <v>RMB</v>
          </cell>
          <cell r="H5" t="str">
            <v>1</v>
          </cell>
          <cell r="I5">
            <v>74.99</v>
          </cell>
        </row>
        <row r="6">
          <cell r="A6">
            <v>1384528</v>
          </cell>
          <cell r="B6" t="str">
            <v>杜塞尔多夫梅特曼温德姆花园酒店</v>
          </cell>
          <cell r="C6">
            <v>31353324</v>
          </cell>
          <cell r="D6" t="str">
            <v/>
          </cell>
          <cell r="E6" t="str">
            <v/>
          </cell>
          <cell r="F6" t="str">
            <v>683.23</v>
          </cell>
          <cell r="G6" t="str">
            <v>RMB</v>
          </cell>
          <cell r="H6" t="str">
            <v>1</v>
          </cell>
          <cell r="I6">
            <v>98.52</v>
          </cell>
        </row>
        <row r="7">
          <cell r="A7">
            <v>1379119</v>
          </cell>
          <cell r="B7" t="str">
            <v>杜塞尔多夫梅特曼温德姆花园酒店</v>
          </cell>
          <cell r="C7">
            <v>31245461</v>
          </cell>
          <cell r="D7" t="str">
            <v/>
          </cell>
          <cell r="E7" t="str">
            <v/>
          </cell>
          <cell r="F7" t="str">
            <v>289.16</v>
          </cell>
          <cell r="G7" t="str">
            <v>RMB</v>
          </cell>
          <cell r="H7" t="str">
            <v>1</v>
          </cell>
          <cell r="I7">
            <v>41.85</v>
          </cell>
        </row>
        <row r="8">
          <cell r="A8">
            <v>1379116</v>
          </cell>
          <cell r="B8" t="str">
            <v>杜塞尔多夫梅特曼温德姆花园酒店</v>
          </cell>
          <cell r="C8">
            <v>31245460</v>
          </cell>
          <cell r="D8" t="str">
            <v>31245460</v>
          </cell>
          <cell r="E8" t="str">
            <v/>
          </cell>
          <cell r="F8" t="str">
            <v>755.28</v>
          </cell>
          <cell r="G8" t="str">
            <v>RMB</v>
          </cell>
          <cell r="H8" t="str">
            <v>1</v>
          </cell>
          <cell r="I8">
            <v>109.31</v>
          </cell>
        </row>
        <row r="9">
          <cell r="A9">
            <v>1381845</v>
          </cell>
          <cell r="B9" t="str">
            <v>毕尔巴鄂伊鲁宁酒店</v>
          </cell>
          <cell r="C9">
            <v>31296502</v>
          </cell>
          <cell r="D9" t="str">
            <v/>
          </cell>
          <cell r="E9" t="str">
            <v/>
          </cell>
          <cell r="F9" t="str">
            <v>1108.24</v>
          </cell>
          <cell r="G9" t="str">
            <v>RMB</v>
          </cell>
          <cell r="H9" t="str">
            <v>1</v>
          </cell>
          <cell r="I9">
            <v>160.51</v>
          </cell>
        </row>
        <row r="10">
          <cell r="A10">
            <v>1379386</v>
          </cell>
          <cell r="B10" t="str">
            <v>坎普酒店</v>
          </cell>
          <cell r="C10">
            <v>31255692</v>
          </cell>
          <cell r="D10" t="str">
            <v/>
          </cell>
          <cell r="E10" t="str">
            <v/>
          </cell>
          <cell r="F10" t="str">
            <v>4798.45</v>
          </cell>
          <cell r="G10" t="str">
            <v>RMB</v>
          </cell>
          <cell r="H10" t="str">
            <v>1</v>
          </cell>
          <cell r="I10">
            <v>694.32</v>
          </cell>
        </row>
        <row r="11">
          <cell r="A11">
            <v>1381495</v>
          </cell>
          <cell r="B11" t="str">
            <v>纽沃波斯顿酒店</v>
          </cell>
          <cell r="C11">
            <v>31287478</v>
          </cell>
          <cell r="D11" t="str">
            <v/>
          </cell>
          <cell r="E11" t="str">
            <v/>
          </cell>
          <cell r="F11" t="str">
            <v>440.51</v>
          </cell>
          <cell r="G11" t="str">
            <v>RMB</v>
          </cell>
          <cell r="H11" t="str">
            <v>1</v>
          </cell>
          <cell r="I11">
            <v>63.74</v>
          </cell>
        </row>
        <row r="12">
          <cell r="A12">
            <v>1380752</v>
          </cell>
          <cell r="B12" t="str">
            <v>纽沃波斯顿酒店</v>
          </cell>
          <cell r="C12">
            <v>31276059</v>
          </cell>
          <cell r="D12" t="str">
            <v/>
          </cell>
          <cell r="E12" t="str">
            <v/>
          </cell>
          <cell r="F12" t="str">
            <v>581.91</v>
          </cell>
          <cell r="G12" t="str">
            <v>RMB</v>
          </cell>
          <cell r="H12" t="str">
            <v>1</v>
          </cell>
          <cell r="I12">
            <v>84.2</v>
          </cell>
        </row>
        <row r="13">
          <cell r="A13">
            <v>1371287</v>
          </cell>
          <cell r="B13" t="str">
            <v>马德里卡尔顿万豪AC酒店</v>
          </cell>
          <cell r="C13">
            <v>31048957</v>
          </cell>
          <cell r="D13" t="str">
            <v/>
          </cell>
          <cell r="E13" t="str">
            <v/>
          </cell>
          <cell r="F13" t="str">
            <v>3517.01</v>
          </cell>
          <cell r="G13" t="str">
            <v>RMB</v>
          </cell>
          <cell r="H13" t="str">
            <v>1</v>
          </cell>
          <cell r="I13">
            <v>513.8</v>
          </cell>
        </row>
        <row r="14">
          <cell r="A14">
            <v>1379848</v>
          </cell>
          <cell r="B14" t="str">
            <v>新马德里酒店</v>
          </cell>
          <cell r="C14">
            <v>31261902</v>
          </cell>
          <cell r="D14" t="str">
            <v/>
          </cell>
          <cell r="E14" t="str">
            <v/>
          </cell>
          <cell r="F14" t="str">
            <v>445.83</v>
          </cell>
          <cell r="G14" t="str">
            <v>RMB</v>
          </cell>
          <cell r="H14" t="str">
            <v>1</v>
          </cell>
          <cell r="I14">
            <v>64.51</v>
          </cell>
        </row>
        <row r="15">
          <cell r="A15">
            <v>1377669</v>
          </cell>
          <cell r="B15" t="str">
            <v>塞维利亚NH典藏酒店</v>
          </cell>
          <cell r="C15">
            <v>31211829</v>
          </cell>
          <cell r="D15" t="str">
            <v/>
          </cell>
          <cell r="E15" t="str">
            <v/>
          </cell>
          <cell r="F15" t="str">
            <v>1453.38</v>
          </cell>
          <cell r="G15" t="str">
            <v>RMB</v>
          </cell>
          <cell r="H15" t="str">
            <v>1</v>
          </cell>
          <cell r="I15">
            <v>211.86</v>
          </cell>
        </row>
        <row r="16">
          <cell r="A16">
            <v>1358589</v>
          </cell>
          <cell r="B16" t="str">
            <v>伦敦希思罗机场希尔顿花园酒店</v>
          </cell>
          <cell r="C16">
            <v>30852227</v>
          </cell>
          <cell r="D16" t="str">
            <v>30852227</v>
          </cell>
          <cell r="E16" t="str">
            <v/>
          </cell>
          <cell r="F16" t="str">
            <v>549.92</v>
          </cell>
          <cell r="G16" t="str">
            <v>RMB</v>
          </cell>
          <cell r="H16" t="str">
            <v>1</v>
          </cell>
          <cell r="I16">
            <v>80.41</v>
          </cell>
        </row>
        <row r="17">
          <cell r="A17">
            <v>1372308</v>
          </cell>
          <cell r="B17" t="str">
            <v>伦敦海德公园希尔顿酒店</v>
          </cell>
          <cell r="C17">
            <v>31080479</v>
          </cell>
          <cell r="D17" t="str">
            <v/>
          </cell>
          <cell r="E17" t="str">
            <v/>
          </cell>
          <cell r="F17" t="str">
            <v>985.14</v>
          </cell>
          <cell r="G17" t="str">
            <v>RMB</v>
          </cell>
          <cell r="H17" t="str">
            <v>1</v>
          </cell>
          <cell r="I17">
            <v>144.15</v>
          </cell>
        </row>
        <row r="18">
          <cell r="A18">
            <v>1353304</v>
          </cell>
          <cell r="B18" t="str">
            <v>香榭丽舍大街巴尔莫勒尔酒店</v>
          </cell>
          <cell r="C18">
            <v>30793791</v>
          </cell>
          <cell r="D18" t="str">
            <v>180801582</v>
          </cell>
          <cell r="E18" t="str">
            <v/>
          </cell>
          <cell r="F18" t="str">
            <v>1881.41</v>
          </cell>
          <cell r="G18" t="str">
            <v>RMB</v>
          </cell>
          <cell r="H18" t="str">
            <v>1</v>
          </cell>
          <cell r="I18">
            <v>275.1</v>
          </cell>
        </row>
        <row r="19">
          <cell r="A19">
            <v>1377142</v>
          </cell>
          <cell r="B19" t="str">
            <v>巴厘岛阿优达度假村</v>
          </cell>
          <cell r="C19">
            <v>31194735</v>
          </cell>
          <cell r="D19" t="str">
            <v/>
          </cell>
          <cell r="E19" t="str">
            <v/>
          </cell>
          <cell r="F19" t="str">
            <v>1781.06</v>
          </cell>
          <cell r="G19" t="str">
            <v>RMB</v>
          </cell>
          <cell r="H19" t="str">
            <v>1</v>
          </cell>
          <cell r="I19">
            <v>259.72</v>
          </cell>
        </row>
        <row r="20">
          <cell r="A20">
            <v>1384930</v>
          </cell>
          <cell r="B20" t="str">
            <v>巴厘岛阿优达度假村</v>
          </cell>
          <cell r="C20">
            <v>31359166</v>
          </cell>
          <cell r="D20" t="str">
            <v/>
          </cell>
          <cell r="E20" t="str">
            <v/>
          </cell>
          <cell r="F20" t="str">
            <v>1045.71</v>
          </cell>
          <cell r="G20" t="str">
            <v>RMB</v>
          </cell>
          <cell r="H20" t="str">
            <v>1</v>
          </cell>
          <cell r="I20">
            <v>150.79</v>
          </cell>
        </row>
        <row r="21">
          <cell r="A21">
            <v>1377621</v>
          </cell>
          <cell r="B21" t="str">
            <v>乌纳博洛尼亚酒店</v>
          </cell>
          <cell r="C21">
            <v>31208332</v>
          </cell>
          <cell r="D21" t="str">
            <v>31208332</v>
          </cell>
          <cell r="E21" t="str">
            <v/>
          </cell>
          <cell r="F21" t="str">
            <v>687.59</v>
          </cell>
          <cell r="G21" t="str">
            <v>RMB</v>
          </cell>
          <cell r="H21" t="str">
            <v>1</v>
          </cell>
          <cell r="I21">
            <v>100.23</v>
          </cell>
        </row>
        <row r="22">
          <cell r="A22">
            <v>1381761</v>
          </cell>
          <cell r="B22" t="str">
            <v>克里斯托佛罗克伦伯世界酒店</v>
          </cell>
          <cell r="C22">
            <v>31291573</v>
          </cell>
          <cell r="D22" t="str">
            <v>29362215</v>
          </cell>
          <cell r="E22" t="str">
            <v/>
          </cell>
          <cell r="F22" t="str">
            <v>4340.58</v>
          </cell>
          <cell r="G22" t="str">
            <v>RMB</v>
          </cell>
          <cell r="H22" t="str">
            <v>1</v>
          </cell>
          <cell r="I22">
            <v>628.66</v>
          </cell>
        </row>
        <row r="23">
          <cell r="A23">
            <v>1368648</v>
          </cell>
          <cell r="B23" t="str">
            <v>威尼斯莫利诺斯塔基希尔顿酒店</v>
          </cell>
          <cell r="C23">
            <v>30995957</v>
          </cell>
          <cell r="D23" t="str">
            <v/>
          </cell>
          <cell r="E23" t="str">
            <v/>
          </cell>
          <cell r="F23" t="str">
            <v>1039.89</v>
          </cell>
          <cell r="G23" t="str">
            <v>RMB</v>
          </cell>
          <cell r="H23" t="str">
            <v>1</v>
          </cell>
          <cell r="I23">
            <v>151.94</v>
          </cell>
        </row>
        <row r="24">
          <cell r="A24">
            <v>1382847</v>
          </cell>
          <cell r="B24" t="str">
            <v>艾尔瑞安瑞塔杰酒店</v>
          </cell>
          <cell r="C24">
            <v>31320728</v>
          </cell>
          <cell r="D24" t="str">
            <v/>
          </cell>
          <cell r="E24" t="str">
            <v/>
          </cell>
          <cell r="F24" t="str">
            <v>412.81</v>
          </cell>
          <cell r="G24" t="str">
            <v>RMB</v>
          </cell>
          <cell r="H24" t="str">
            <v>1</v>
          </cell>
          <cell r="I24">
            <v>59.71</v>
          </cell>
        </row>
        <row r="25">
          <cell r="A25">
            <v>1382853</v>
          </cell>
          <cell r="B25" t="str">
            <v>艾尔瑞安瑞塔杰酒店</v>
          </cell>
          <cell r="C25">
            <v>31320907</v>
          </cell>
          <cell r="D25" t="str">
            <v/>
          </cell>
          <cell r="E25" t="str">
            <v/>
          </cell>
          <cell r="F25" t="str">
            <v>412.81</v>
          </cell>
          <cell r="G25" t="str">
            <v>RMB</v>
          </cell>
          <cell r="H25" t="str">
            <v>1</v>
          </cell>
          <cell r="I25">
            <v>59.71</v>
          </cell>
        </row>
        <row r="26">
          <cell r="A26">
            <v>1362486</v>
          </cell>
          <cell r="B26" t="str">
            <v>库萨达斯希尔顿逸林酒店</v>
          </cell>
          <cell r="C26">
            <v>30910367</v>
          </cell>
          <cell r="D26" t="str">
            <v>3478947490</v>
          </cell>
          <cell r="E26" t="str">
            <v/>
          </cell>
          <cell r="F26" t="str">
            <v>422.65</v>
          </cell>
          <cell r="G26" t="str">
            <v>RMB</v>
          </cell>
          <cell r="H26" t="str">
            <v>1</v>
          </cell>
          <cell r="I26">
            <v>61.88</v>
          </cell>
        </row>
        <row r="27">
          <cell r="A27">
            <v>1380725</v>
          </cell>
          <cell r="B27" t="str">
            <v>雷迪森柏林亚历山大广场酒店</v>
          </cell>
          <cell r="C27">
            <v>31275516</v>
          </cell>
          <cell r="D27" t="str">
            <v/>
          </cell>
          <cell r="E27" t="str">
            <v/>
          </cell>
          <cell r="F27" t="str">
            <v>561.59</v>
          </cell>
          <cell r="G27" t="str">
            <v>RMB</v>
          </cell>
          <cell r="H27" t="str">
            <v>1</v>
          </cell>
          <cell r="I27">
            <v>81.26</v>
          </cell>
        </row>
        <row r="28">
          <cell r="A28">
            <v>1383726</v>
          </cell>
          <cell r="B28" t="str">
            <v>雷迪森柏林亚历山大广场酒店</v>
          </cell>
          <cell r="C28">
            <v>31337758</v>
          </cell>
          <cell r="D28" t="str">
            <v>58326</v>
          </cell>
          <cell r="E28" t="str">
            <v/>
          </cell>
          <cell r="F28" t="str">
            <v>527.31</v>
          </cell>
          <cell r="G28" t="str">
            <v>RMB</v>
          </cell>
          <cell r="H28" t="str">
            <v>1</v>
          </cell>
          <cell r="I28">
            <v>76.24</v>
          </cell>
        </row>
        <row r="29">
          <cell r="A29">
            <v>1354248</v>
          </cell>
          <cell r="B29" t="str">
            <v>希尔顿花园法兰克福空港酒店</v>
          </cell>
          <cell r="C29">
            <v>30803295</v>
          </cell>
          <cell r="D29" t="str">
            <v/>
          </cell>
          <cell r="E29" t="str">
            <v/>
          </cell>
          <cell r="F29" t="str">
            <v>763.78</v>
          </cell>
          <cell r="G29" t="str">
            <v>RMB</v>
          </cell>
          <cell r="H29" t="str">
            <v>1</v>
          </cell>
          <cell r="I29">
            <v>111.68</v>
          </cell>
        </row>
        <row r="30">
          <cell r="A30">
            <v>1346740</v>
          </cell>
          <cell r="B30" t="str">
            <v>宜必思巴塞罗那光荣广场22@酒店</v>
          </cell>
          <cell r="C30">
            <v>30722794</v>
          </cell>
          <cell r="D30" t="str">
            <v>JMPDZJV</v>
          </cell>
          <cell r="E30" t="str">
            <v/>
          </cell>
          <cell r="F30" t="str">
            <v>4066.93</v>
          </cell>
          <cell r="G30" t="str">
            <v>RMB</v>
          </cell>
          <cell r="H30" t="str">
            <v>1</v>
          </cell>
          <cell r="I30">
            <v>588.78</v>
          </cell>
        </row>
        <row r="31">
          <cell r="A31">
            <v>1380754</v>
          </cell>
          <cell r="B31" t="str">
            <v>巴塞罗那环球酒店</v>
          </cell>
          <cell r="C31">
            <v>31276247</v>
          </cell>
          <cell r="D31" t="str">
            <v/>
          </cell>
          <cell r="E31" t="str">
            <v/>
          </cell>
          <cell r="F31" t="str">
            <v>1324.01</v>
          </cell>
          <cell r="G31" t="str">
            <v>RMB</v>
          </cell>
          <cell r="H31" t="str">
            <v>1</v>
          </cell>
          <cell r="I31">
            <v>191.58</v>
          </cell>
        </row>
        <row r="32">
          <cell r="A32">
            <v>1381023</v>
          </cell>
          <cell r="B32" t="str">
            <v>梅尼纳斯精品歌剧酒店</v>
          </cell>
          <cell r="C32">
            <v>31277537</v>
          </cell>
          <cell r="D32" t="str">
            <v/>
          </cell>
          <cell r="E32" t="str">
            <v/>
          </cell>
          <cell r="F32" t="str">
            <v>2217.88</v>
          </cell>
          <cell r="G32" t="str">
            <v>RMB</v>
          </cell>
          <cell r="H32" t="str">
            <v>1</v>
          </cell>
          <cell r="I32">
            <v>320.92</v>
          </cell>
        </row>
        <row r="33">
          <cell r="A33">
            <v>1379886</v>
          </cell>
          <cell r="B33" t="str">
            <v>马德里迪尔酒店</v>
          </cell>
          <cell r="C33">
            <v>31263473</v>
          </cell>
          <cell r="D33" t="str">
            <v/>
          </cell>
          <cell r="E33" t="str">
            <v/>
          </cell>
          <cell r="F33" t="str">
            <v>955.86</v>
          </cell>
          <cell r="G33" t="str">
            <v>RMB</v>
          </cell>
          <cell r="H33" t="str">
            <v>1</v>
          </cell>
          <cell r="I33">
            <v>138.31</v>
          </cell>
        </row>
        <row r="34">
          <cell r="A34">
            <v>1356216</v>
          </cell>
          <cell r="B34" t="str">
            <v>马德里迪尔酒店</v>
          </cell>
          <cell r="C34">
            <v>30824621</v>
          </cell>
          <cell r="D34" t="str">
            <v/>
          </cell>
          <cell r="E34" t="str">
            <v/>
          </cell>
          <cell r="F34" t="str">
            <v>2060.11</v>
          </cell>
          <cell r="G34" t="str">
            <v>RMB</v>
          </cell>
          <cell r="H34" t="str">
            <v>1</v>
          </cell>
          <cell r="I34">
            <v>301.23</v>
          </cell>
        </row>
        <row r="35">
          <cell r="A35">
            <v>1384301</v>
          </cell>
          <cell r="B35" t="str">
            <v>马德里迪尔酒店</v>
          </cell>
          <cell r="C35">
            <v>31343404</v>
          </cell>
          <cell r="D35" t="str">
            <v/>
          </cell>
          <cell r="E35" t="str">
            <v/>
          </cell>
          <cell r="F35" t="str">
            <v>1707.13</v>
          </cell>
          <cell r="G35" t="str">
            <v>RMB</v>
          </cell>
          <cell r="H35" t="str">
            <v>1</v>
          </cell>
          <cell r="I35">
            <v>246.82</v>
          </cell>
        </row>
        <row r="36">
          <cell r="A36">
            <v>1354946</v>
          </cell>
          <cell r="B36" t="str">
            <v>马德里迪尔酒店</v>
          </cell>
          <cell r="C36">
            <v>30809798</v>
          </cell>
          <cell r="D36" t="str">
            <v>30809798</v>
          </cell>
          <cell r="E36" t="str">
            <v/>
          </cell>
          <cell r="F36" t="str">
            <v>1570.71</v>
          </cell>
          <cell r="G36" t="str">
            <v>RMB</v>
          </cell>
          <cell r="H36" t="str">
            <v>1</v>
          </cell>
          <cell r="I36">
            <v>229.67</v>
          </cell>
        </row>
        <row r="37">
          <cell r="A37">
            <v>1385045</v>
          </cell>
          <cell r="B37" t="str">
            <v>马德里迪尔酒店</v>
          </cell>
          <cell r="C37">
            <v>31363051</v>
          </cell>
          <cell r="D37" t="str">
            <v/>
          </cell>
          <cell r="E37" t="str">
            <v/>
          </cell>
          <cell r="F37" t="str">
            <v>1019.29</v>
          </cell>
          <cell r="G37" t="str">
            <v>RMB</v>
          </cell>
          <cell r="H37" t="str">
            <v>1</v>
          </cell>
          <cell r="I37">
            <v>147.19</v>
          </cell>
        </row>
        <row r="38">
          <cell r="A38">
            <v>1376128</v>
          </cell>
          <cell r="B38" t="str">
            <v>马德里迪尔酒店</v>
          </cell>
          <cell r="C38">
            <v>31160054</v>
          </cell>
          <cell r="D38" t="str">
            <v>78384</v>
          </cell>
          <cell r="E38" t="str">
            <v/>
          </cell>
          <cell r="F38" t="str">
            <v>1207.58</v>
          </cell>
          <cell r="G38" t="str">
            <v>RMB</v>
          </cell>
          <cell r="H38" t="str">
            <v>1</v>
          </cell>
          <cell r="I38">
            <v>176.12</v>
          </cell>
        </row>
        <row r="39">
          <cell r="A39">
            <v>1369280</v>
          </cell>
          <cell r="B39" t="str">
            <v>马德里迪尔酒店</v>
          </cell>
          <cell r="C39">
            <v>31005896</v>
          </cell>
          <cell r="D39" t="str">
            <v/>
          </cell>
          <cell r="E39" t="str">
            <v/>
          </cell>
          <cell r="F39" t="str">
            <v>2797.55</v>
          </cell>
          <cell r="G39" t="str">
            <v>RMB</v>
          </cell>
          <cell r="H39" t="str">
            <v>1</v>
          </cell>
          <cell r="I39">
            <v>407.8</v>
          </cell>
        </row>
        <row r="40">
          <cell r="A40">
            <v>1376052</v>
          </cell>
          <cell r="B40" t="str">
            <v>马德里迪尔酒店</v>
          </cell>
          <cell r="C40">
            <v>31158722</v>
          </cell>
          <cell r="D40" t="str">
            <v>31158722</v>
          </cell>
          <cell r="E40" t="str">
            <v/>
          </cell>
          <cell r="F40" t="str">
            <v>2091.5</v>
          </cell>
          <cell r="G40" t="str">
            <v>RMB</v>
          </cell>
          <cell r="H40" t="str">
            <v>1</v>
          </cell>
          <cell r="I40">
            <v>305.28</v>
          </cell>
        </row>
        <row r="41">
          <cell r="A41">
            <v>1367957</v>
          </cell>
          <cell r="B41" t="str">
            <v>马德里迪尔酒店</v>
          </cell>
          <cell r="C41">
            <v>30983677</v>
          </cell>
          <cell r="D41" t="str">
            <v>30983677</v>
          </cell>
          <cell r="E41" t="str">
            <v/>
          </cell>
          <cell r="F41" t="str">
            <v>1650.82</v>
          </cell>
          <cell r="G41" t="str">
            <v>RMB</v>
          </cell>
          <cell r="H41" t="str">
            <v>1</v>
          </cell>
          <cell r="I41">
            <v>241.68</v>
          </cell>
        </row>
        <row r="42">
          <cell r="A42">
            <v>1369555</v>
          </cell>
          <cell r="B42" t="str">
            <v>马德里迪尔酒店</v>
          </cell>
          <cell r="C42">
            <v>31010973</v>
          </cell>
          <cell r="D42" t="str">
            <v>31010973</v>
          </cell>
          <cell r="E42" t="str">
            <v/>
          </cell>
          <cell r="F42" t="str">
            <v>1966.96</v>
          </cell>
          <cell r="G42" t="str">
            <v>RMB</v>
          </cell>
          <cell r="H42" t="str">
            <v>1</v>
          </cell>
          <cell r="I42">
            <v>287.9</v>
          </cell>
        </row>
        <row r="43">
          <cell r="A43">
            <v>1368332</v>
          </cell>
          <cell r="B43" t="str">
            <v>马德里迪尔酒店</v>
          </cell>
          <cell r="C43">
            <v>30991383</v>
          </cell>
          <cell r="D43" t="str">
            <v/>
          </cell>
          <cell r="E43" t="str">
            <v/>
          </cell>
          <cell r="F43" t="str">
            <v>2348.83</v>
          </cell>
          <cell r="G43" t="str">
            <v>RMB</v>
          </cell>
          <cell r="H43" t="str">
            <v>1</v>
          </cell>
          <cell r="I43">
            <v>343.19</v>
          </cell>
        </row>
        <row r="44">
          <cell r="A44">
            <v>1384086</v>
          </cell>
          <cell r="B44" t="str">
            <v>马德里迪尔酒店</v>
          </cell>
          <cell r="C44">
            <v>31341436</v>
          </cell>
          <cell r="D44" t="str">
            <v/>
          </cell>
          <cell r="E44" t="str">
            <v/>
          </cell>
          <cell r="F44" t="str">
            <v>758.67</v>
          </cell>
          <cell r="G44" t="str">
            <v>RMB</v>
          </cell>
          <cell r="H44" t="str">
            <v>1</v>
          </cell>
          <cell r="I44">
            <v>109.69</v>
          </cell>
        </row>
        <row r="45">
          <cell r="A45">
            <v>1383695</v>
          </cell>
          <cell r="B45" t="str">
            <v>马德里迪尔酒店</v>
          </cell>
          <cell r="C45">
            <v>31337422</v>
          </cell>
          <cell r="D45" t="str">
            <v/>
          </cell>
          <cell r="E45" t="str">
            <v/>
          </cell>
          <cell r="F45" t="str">
            <v>885.17</v>
          </cell>
          <cell r="G45" t="str">
            <v>RMB</v>
          </cell>
          <cell r="H45" t="str">
            <v>1</v>
          </cell>
          <cell r="I45">
            <v>127.98</v>
          </cell>
        </row>
        <row r="46">
          <cell r="A46">
            <v>1357180</v>
          </cell>
          <cell r="B46" t="str">
            <v>马德里迪尔酒店</v>
          </cell>
          <cell r="C46">
            <v>30831730</v>
          </cell>
          <cell r="D46" t="str">
            <v/>
          </cell>
          <cell r="E46" t="str">
            <v/>
          </cell>
          <cell r="F46" t="str">
            <v>3565.31</v>
          </cell>
          <cell r="G46" t="str">
            <v>RMB</v>
          </cell>
          <cell r="H46" t="str">
            <v>1</v>
          </cell>
          <cell r="I46">
            <v>521.32</v>
          </cell>
        </row>
        <row r="47">
          <cell r="A47">
            <v>1379670</v>
          </cell>
          <cell r="B47" t="str">
            <v>西尔肯马德里之门酒店</v>
          </cell>
          <cell r="C47">
            <v>31256912</v>
          </cell>
          <cell r="D47" t="str">
            <v/>
          </cell>
          <cell r="E47" t="str">
            <v/>
          </cell>
          <cell r="F47" t="str">
            <v>923.45</v>
          </cell>
          <cell r="G47" t="str">
            <v>RMB</v>
          </cell>
          <cell r="H47" t="str">
            <v>1</v>
          </cell>
          <cell r="I47">
            <v>133.62</v>
          </cell>
        </row>
        <row r="48">
          <cell r="A48">
            <v>1355977</v>
          </cell>
          <cell r="B48" t="str">
            <v>赫尔辛基机场希尔顿酒店</v>
          </cell>
          <cell r="C48">
            <v>30822278</v>
          </cell>
          <cell r="D48" t="str">
            <v>3475812405</v>
          </cell>
          <cell r="E48" t="str">
            <v/>
          </cell>
          <cell r="F48" t="str">
            <v>1324.51</v>
          </cell>
          <cell r="G48" t="str">
            <v>RMB</v>
          </cell>
          <cell r="H48" t="str">
            <v>1</v>
          </cell>
          <cell r="I48">
            <v>193.67</v>
          </cell>
        </row>
        <row r="49">
          <cell r="A49">
            <v>1355603</v>
          </cell>
          <cell r="B49" t="str">
            <v>赫尔辛基机场希尔顿酒店</v>
          </cell>
          <cell r="C49">
            <v>30817782</v>
          </cell>
          <cell r="D49" t="str">
            <v/>
          </cell>
          <cell r="E49" t="str">
            <v/>
          </cell>
          <cell r="F49" t="str">
            <v>1322.05</v>
          </cell>
          <cell r="G49" t="str">
            <v>RMB</v>
          </cell>
          <cell r="H49" t="str">
            <v>1</v>
          </cell>
          <cell r="I49">
            <v>193.31</v>
          </cell>
        </row>
        <row r="50">
          <cell r="A50">
            <v>1371485</v>
          </cell>
          <cell r="B50" t="str">
            <v>爱丁堡市中心希尔顿逸林酒店</v>
          </cell>
          <cell r="C50">
            <v>31052265</v>
          </cell>
          <cell r="D50" t="str">
            <v/>
          </cell>
          <cell r="E50" t="str">
            <v/>
          </cell>
          <cell r="F50" t="str">
            <v>1090.77</v>
          </cell>
          <cell r="G50" t="str">
            <v>RMB</v>
          </cell>
          <cell r="H50" t="str">
            <v>1</v>
          </cell>
          <cell r="I50">
            <v>159.35</v>
          </cell>
        </row>
        <row r="51">
          <cell r="A51">
            <v>1364647</v>
          </cell>
          <cell r="B51" t="str">
            <v>爱丁堡市中心希尔顿逸林酒店</v>
          </cell>
          <cell r="C51">
            <v>30940990</v>
          </cell>
          <cell r="D51" t="str">
            <v>3483518398</v>
          </cell>
          <cell r="E51" t="str">
            <v/>
          </cell>
          <cell r="F51" t="str">
            <v>1651.53</v>
          </cell>
          <cell r="G51" t="str">
            <v>RMB</v>
          </cell>
          <cell r="H51" t="str">
            <v>1</v>
          </cell>
          <cell r="I51">
            <v>242.49</v>
          </cell>
        </row>
        <row r="52">
          <cell r="A52">
            <v>1337517</v>
          </cell>
          <cell r="B52" t="str">
            <v>希尔顿东京台场酒店</v>
          </cell>
          <cell r="C52">
            <v>30584627</v>
          </cell>
          <cell r="D52" t="str">
            <v>3462770133</v>
          </cell>
          <cell r="E52" t="str">
            <v/>
          </cell>
          <cell r="F52" t="str">
            <v>2640.94</v>
          </cell>
          <cell r="G52" t="str">
            <v>RMB</v>
          </cell>
          <cell r="H52" t="str">
            <v>1</v>
          </cell>
          <cell r="I52">
            <v>389.82</v>
          </cell>
        </row>
        <row r="53">
          <cell r="A53">
            <v>1377754</v>
          </cell>
          <cell r="B53" t="str">
            <v>所罗门国王酒店</v>
          </cell>
          <cell r="C53">
            <v>31216157</v>
          </cell>
          <cell r="D53" t="str">
            <v/>
          </cell>
          <cell r="E53" t="str">
            <v/>
          </cell>
          <cell r="F53" t="str">
            <v>1119.24</v>
          </cell>
          <cell r="G53" t="str">
            <v>RMB</v>
          </cell>
          <cell r="H53" t="str">
            <v>1</v>
          </cell>
          <cell r="I53">
            <v>163.14</v>
          </cell>
        </row>
        <row r="54">
          <cell r="A54">
            <v>1377784</v>
          </cell>
          <cell r="B54" t="str">
            <v>所罗门国王酒店</v>
          </cell>
          <cell r="C54">
            <v>31216253</v>
          </cell>
          <cell r="D54" t="str">
            <v/>
          </cell>
          <cell r="E54" t="str">
            <v/>
          </cell>
          <cell r="F54" t="str">
            <v>374.86</v>
          </cell>
          <cell r="G54" t="str">
            <v>RMB</v>
          </cell>
          <cell r="H54" t="str">
            <v>1</v>
          </cell>
          <cell r="I54">
            <v>54.64</v>
          </cell>
        </row>
        <row r="55">
          <cell r="A55">
            <v>1381485</v>
          </cell>
          <cell r="B55" t="str">
            <v>东京都赤坂见附站维新酒店</v>
          </cell>
          <cell r="C55">
            <v>31286963</v>
          </cell>
          <cell r="D55" t="str">
            <v>272103</v>
          </cell>
          <cell r="E55" t="str">
            <v/>
          </cell>
          <cell r="F55" t="str">
            <v>976.52</v>
          </cell>
          <cell r="G55" t="str">
            <v>RMB</v>
          </cell>
          <cell r="H55" t="str">
            <v>1</v>
          </cell>
          <cell r="I55">
            <v>141.3</v>
          </cell>
        </row>
        <row r="56">
          <cell r="A56">
            <v>1378639</v>
          </cell>
          <cell r="B56" t="str">
            <v>东京都赤坂见附站维新酒店</v>
          </cell>
          <cell r="C56">
            <v>31234422</v>
          </cell>
          <cell r="D56" t="str">
            <v/>
          </cell>
          <cell r="E56" t="str">
            <v/>
          </cell>
          <cell r="F56" t="str">
            <v>2633.35</v>
          </cell>
          <cell r="G56" t="str">
            <v>RMB</v>
          </cell>
          <cell r="H56" t="str">
            <v>1</v>
          </cell>
          <cell r="I56">
            <v>380.79</v>
          </cell>
        </row>
        <row r="57">
          <cell r="A57">
            <v>1379374</v>
          </cell>
          <cell r="B57" t="str">
            <v>东京赤坂维新酒店</v>
          </cell>
          <cell r="C57">
            <v>31254496</v>
          </cell>
          <cell r="D57" t="str">
            <v/>
          </cell>
          <cell r="E57" t="str">
            <v/>
          </cell>
          <cell r="F57" t="str">
            <v>2691.14</v>
          </cell>
          <cell r="G57" t="str">
            <v>RMB</v>
          </cell>
          <cell r="H57" t="str">
            <v>1</v>
          </cell>
          <cell r="I57">
            <v>389.4</v>
          </cell>
        </row>
        <row r="58">
          <cell r="A58">
            <v>1379124</v>
          </cell>
          <cell r="B58" t="str">
            <v>the b 东京 水道桥酒店</v>
          </cell>
          <cell r="C58">
            <v>31245535</v>
          </cell>
          <cell r="D58" t="str">
            <v/>
          </cell>
          <cell r="E58" t="str">
            <v/>
          </cell>
          <cell r="F58" t="str">
            <v>715.06</v>
          </cell>
          <cell r="G58" t="str">
            <v>RMB</v>
          </cell>
          <cell r="H58" t="str">
            <v>1</v>
          </cell>
          <cell r="I58">
            <v>103.49</v>
          </cell>
        </row>
        <row r="59">
          <cell r="A59">
            <v>1366991</v>
          </cell>
          <cell r="B59" t="str">
            <v>the b 东京 水道桥酒店</v>
          </cell>
          <cell r="C59">
            <v>30976647</v>
          </cell>
          <cell r="D59" t="str">
            <v/>
          </cell>
          <cell r="E59" t="str">
            <v/>
          </cell>
          <cell r="F59" t="str">
            <v>2286.75</v>
          </cell>
          <cell r="G59" t="str">
            <v>RMB</v>
          </cell>
          <cell r="H59" t="str">
            <v>1</v>
          </cell>
          <cell r="I59">
            <v>334.78</v>
          </cell>
        </row>
        <row r="60">
          <cell r="A60">
            <v>1372974</v>
          </cell>
          <cell r="B60" t="str">
            <v>the b 东京 水道桥酒店</v>
          </cell>
          <cell r="C60">
            <v>31092906</v>
          </cell>
          <cell r="D60" t="str">
            <v/>
          </cell>
          <cell r="E60" t="str">
            <v/>
          </cell>
          <cell r="F60" t="str">
            <v>775.13</v>
          </cell>
          <cell r="G60" t="str">
            <v>RMB</v>
          </cell>
          <cell r="H60" t="str">
            <v>1</v>
          </cell>
          <cell r="I60">
            <v>113.28</v>
          </cell>
        </row>
        <row r="61">
          <cell r="A61">
            <v>1377591</v>
          </cell>
          <cell r="B61" t="str">
            <v>劳特累克歌剧院酒店</v>
          </cell>
          <cell r="C61">
            <v>31206842</v>
          </cell>
          <cell r="D61" t="str">
            <v>1810051030</v>
          </cell>
          <cell r="E61" t="str">
            <v/>
          </cell>
          <cell r="F61" t="str">
            <v>1735.74</v>
          </cell>
          <cell r="G61" t="str">
            <v>RMB</v>
          </cell>
          <cell r="H61" t="str">
            <v>1</v>
          </cell>
          <cell r="I61">
            <v>253.02</v>
          </cell>
        </row>
        <row r="62">
          <cell r="A62">
            <v>1378570</v>
          </cell>
          <cell r="B62" t="str">
            <v>布尔多奈酒店</v>
          </cell>
          <cell r="C62">
            <v>31231219</v>
          </cell>
          <cell r="D62" t="str">
            <v>50572</v>
          </cell>
          <cell r="E62" t="str">
            <v/>
          </cell>
          <cell r="F62" t="str">
            <v>1715.36</v>
          </cell>
          <cell r="G62" t="str">
            <v>RMB</v>
          </cell>
          <cell r="H62" t="str">
            <v>1</v>
          </cell>
          <cell r="I62">
            <v>250.03</v>
          </cell>
        </row>
        <row r="63">
          <cell r="A63">
            <v>1365128</v>
          </cell>
          <cell r="B63" t="str">
            <v>华尔道夫特洛卡德奥酒店</v>
          </cell>
          <cell r="C63">
            <v>30949966</v>
          </cell>
          <cell r="D63" t="str">
            <v/>
          </cell>
          <cell r="E63" t="str">
            <v/>
          </cell>
          <cell r="F63" t="str">
            <v>3731.56</v>
          </cell>
          <cell r="G63" t="str">
            <v>RMB</v>
          </cell>
          <cell r="H63" t="str">
            <v>1</v>
          </cell>
          <cell r="I63">
            <v>546.22</v>
          </cell>
        </row>
        <row r="64">
          <cell r="A64">
            <v>1369528</v>
          </cell>
          <cell r="B64" t="str">
            <v>巴黎德鲁奥歌剧别墅酒店</v>
          </cell>
          <cell r="C64">
            <v>31010912</v>
          </cell>
          <cell r="D64" t="str">
            <v>31010912</v>
          </cell>
          <cell r="E64" t="str">
            <v/>
          </cell>
          <cell r="F64" t="str">
            <v>2632.54</v>
          </cell>
          <cell r="G64" t="str">
            <v>RMB</v>
          </cell>
          <cell r="H64" t="str">
            <v>1</v>
          </cell>
          <cell r="I64">
            <v>385.32</v>
          </cell>
        </row>
        <row r="65">
          <cell r="A65">
            <v>1377102</v>
          </cell>
          <cell r="B65" t="str">
            <v>纽约沃森酒店（原纽约曼哈顿第57街假日酒店）</v>
          </cell>
          <cell r="C65">
            <v>31194486</v>
          </cell>
          <cell r="D65" t="str">
            <v>5046636</v>
          </cell>
          <cell r="E65" t="str">
            <v/>
          </cell>
          <cell r="F65" t="str">
            <v>4201.93</v>
          </cell>
          <cell r="G65" t="str">
            <v>RMB</v>
          </cell>
          <cell r="H65" t="str">
            <v>1</v>
          </cell>
          <cell r="I65">
            <v>612.74</v>
          </cell>
        </row>
        <row r="66">
          <cell r="A66">
            <v>1385919</v>
          </cell>
          <cell r="B66" t="str">
            <v>纽约沃森酒店（原纽约曼哈顿第57街假日酒店）</v>
          </cell>
          <cell r="C66">
            <v>31382046</v>
          </cell>
          <cell r="D66" t="str">
            <v/>
          </cell>
          <cell r="E66" t="str">
            <v/>
          </cell>
          <cell r="F66" t="str">
            <v>909.3</v>
          </cell>
          <cell r="G66" t="str">
            <v>RMB</v>
          </cell>
          <cell r="H66" t="str">
            <v>1</v>
          </cell>
          <cell r="I66">
            <v>131.1</v>
          </cell>
        </row>
        <row r="67">
          <cell r="A67">
            <v>1370897</v>
          </cell>
          <cell r="B67" t="str">
            <v>旧金山联合广场希尔顿酒店</v>
          </cell>
          <cell r="C67">
            <v>31037626</v>
          </cell>
          <cell r="D67" t="str">
            <v>31037626</v>
          </cell>
          <cell r="E67" t="str">
            <v/>
          </cell>
          <cell r="F67" t="str">
            <v>1420.92</v>
          </cell>
          <cell r="G67" t="str">
            <v>RMB</v>
          </cell>
          <cell r="H67" t="str">
            <v>1</v>
          </cell>
          <cell r="I67">
            <v>207.37</v>
          </cell>
        </row>
        <row r="68">
          <cell r="A68">
            <v>1350292</v>
          </cell>
          <cell r="B68" t="str">
            <v>马斯卡尼酒店</v>
          </cell>
          <cell r="C68">
            <v>30761874</v>
          </cell>
          <cell r="D68" t="str">
            <v>63558</v>
          </cell>
          <cell r="E68" t="str">
            <v/>
          </cell>
          <cell r="F68" t="str">
            <v>5392.07</v>
          </cell>
          <cell r="G68" t="str">
            <v>RMB</v>
          </cell>
          <cell r="H68" t="str">
            <v>1</v>
          </cell>
          <cell r="I68">
            <v>788.43</v>
          </cell>
        </row>
        <row r="69">
          <cell r="A69">
            <v>1376454</v>
          </cell>
          <cell r="B69" t="str">
            <v>尼斯格里马蒂酒店</v>
          </cell>
          <cell r="C69">
            <v>31171795</v>
          </cell>
          <cell r="D69" t="str">
            <v/>
          </cell>
          <cell r="E69" t="str">
            <v/>
          </cell>
          <cell r="F69" t="str">
            <v>1087.37</v>
          </cell>
          <cell r="G69" t="str">
            <v>RMB</v>
          </cell>
          <cell r="H69" t="str">
            <v>1</v>
          </cell>
          <cell r="I69">
            <v>158.53</v>
          </cell>
        </row>
        <row r="70">
          <cell r="A70">
            <v>1381370</v>
          </cell>
          <cell r="B70" t="str">
            <v>科隆老城NH酒店</v>
          </cell>
          <cell r="C70">
            <v>31282126</v>
          </cell>
          <cell r="D70" t="str">
            <v>59718716</v>
          </cell>
          <cell r="E70" t="str">
            <v/>
          </cell>
          <cell r="F70" t="str">
            <v>811.49</v>
          </cell>
          <cell r="G70" t="str">
            <v>RMB</v>
          </cell>
          <cell r="H70" t="str">
            <v>1</v>
          </cell>
          <cell r="I70">
            <v>117.42</v>
          </cell>
        </row>
        <row r="71">
          <cell r="A71">
            <v>1367788</v>
          </cell>
          <cell r="B71" t="str">
            <v>时报广场派拉蒙酒店 </v>
          </cell>
          <cell r="C71">
            <v>30981344</v>
          </cell>
          <cell r="D71" t="str">
            <v>30981344</v>
          </cell>
          <cell r="E71" t="str">
            <v/>
          </cell>
          <cell r="F71" t="str">
            <v>1193.03</v>
          </cell>
          <cell r="G71" t="str">
            <v>RMB</v>
          </cell>
          <cell r="H71" t="str">
            <v>1</v>
          </cell>
          <cell r="I71">
            <v>174.66</v>
          </cell>
        </row>
        <row r="72">
          <cell r="A72">
            <v>1377882</v>
          </cell>
          <cell r="B72" t="str">
            <v>时报广场派拉蒙酒店 </v>
          </cell>
          <cell r="C72">
            <v>31217156</v>
          </cell>
          <cell r="D72" t="str">
            <v/>
          </cell>
          <cell r="E72" t="str">
            <v/>
          </cell>
          <cell r="F72" t="str">
            <v>6779.64</v>
          </cell>
          <cell r="G72" t="str">
            <v>RMB</v>
          </cell>
          <cell r="H72" t="str">
            <v>1</v>
          </cell>
          <cell r="I72">
            <v>988.2</v>
          </cell>
        </row>
        <row r="73">
          <cell r="A73">
            <v>1351980</v>
          </cell>
          <cell r="B73" t="str">
            <v>摩甘纳酒店</v>
          </cell>
          <cell r="C73">
            <v>30779290</v>
          </cell>
          <cell r="D73" t="str">
            <v/>
          </cell>
          <cell r="E73" t="str">
            <v/>
          </cell>
          <cell r="F73" t="str">
            <v>2093.83</v>
          </cell>
          <cell r="G73" t="str">
            <v>RMB</v>
          </cell>
          <cell r="H73" t="str">
            <v>1</v>
          </cell>
          <cell r="I73">
            <v>306.16</v>
          </cell>
        </row>
        <row r="74">
          <cell r="A74">
            <v>1378536</v>
          </cell>
          <cell r="B74" t="str">
            <v>欧洲之星布埃纳维斯塔宫酒店</v>
          </cell>
          <cell r="C74">
            <v>31229507</v>
          </cell>
          <cell r="D74" t="str">
            <v/>
          </cell>
          <cell r="E74" t="str">
            <v/>
          </cell>
          <cell r="F74" t="str">
            <v>1035.06</v>
          </cell>
          <cell r="G74" t="str">
            <v>RMB</v>
          </cell>
          <cell r="H74" t="str">
            <v>1</v>
          </cell>
          <cell r="I74">
            <v>150.87</v>
          </cell>
        </row>
        <row r="75">
          <cell r="A75">
            <v>1363395</v>
          </cell>
          <cell r="B75" t="str">
            <v>欧洲之星布埃纳维斯塔宫酒店</v>
          </cell>
          <cell r="C75">
            <v>30922626</v>
          </cell>
          <cell r="D75" t="str">
            <v/>
          </cell>
          <cell r="E75" t="str">
            <v/>
          </cell>
          <cell r="F75" t="str">
            <v>493.71</v>
          </cell>
          <cell r="G75" t="str">
            <v>RMB</v>
          </cell>
          <cell r="H75" t="str">
            <v>1</v>
          </cell>
          <cell r="I75">
            <v>72.41</v>
          </cell>
        </row>
        <row r="76">
          <cell r="A76">
            <v>1380857</v>
          </cell>
          <cell r="B76" t="str">
            <v>欧洲之星安格利酒店</v>
          </cell>
          <cell r="C76">
            <v>31276760</v>
          </cell>
          <cell r="D76" t="str">
            <v>31276760</v>
          </cell>
          <cell r="E76" t="str">
            <v/>
          </cell>
          <cell r="F76" t="str">
            <v>2065.15</v>
          </cell>
          <cell r="G76" t="str">
            <v>RMB</v>
          </cell>
          <cell r="H76" t="str">
            <v>1</v>
          </cell>
          <cell r="I76">
            <v>298.82</v>
          </cell>
        </row>
        <row r="77">
          <cell r="A77">
            <v>1358033</v>
          </cell>
          <cell r="B77" t="str">
            <v>欧洲之星安格利酒店</v>
          </cell>
          <cell r="C77">
            <v>30844353</v>
          </cell>
          <cell r="D77" t="str">
            <v>30844353</v>
          </cell>
          <cell r="E77" t="str">
            <v/>
          </cell>
          <cell r="F77" t="str">
            <v>1842.43</v>
          </cell>
          <cell r="G77" t="str">
            <v>RMB</v>
          </cell>
          <cell r="H77" t="str">
            <v>1</v>
          </cell>
          <cell r="I77">
            <v>269.4</v>
          </cell>
        </row>
        <row r="78">
          <cell r="A78">
            <v>1376981</v>
          </cell>
          <cell r="B78" t="str">
            <v>马德里福罗欧洲之星酒店</v>
          </cell>
          <cell r="C78">
            <v>31186835</v>
          </cell>
          <cell r="D78" t="str">
            <v>3914091</v>
          </cell>
          <cell r="E78" t="str">
            <v/>
          </cell>
          <cell r="F78" t="str">
            <v>996.88</v>
          </cell>
          <cell r="G78" t="str">
            <v>RMB</v>
          </cell>
          <cell r="H78" t="str">
            <v>1</v>
          </cell>
          <cell r="I78">
            <v>145.4</v>
          </cell>
        </row>
        <row r="79">
          <cell r="A79">
            <v>1385736</v>
          </cell>
          <cell r="B79" t="str">
            <v>欧洲之星达斯阿蒂斯酒店</v>
          </cell>
          <cell r="C79">
            <v>31376933</v>
          </cell>
          <cell r="D79" t="str">
            <v/>
          </cell>
          <cell r="E79" t="str">
            <v/>
          </cell>
          <cell r="F79" t="str">
            <v>5523.89</v>
          </cell>
          <cell r="G79" t="str">
            <v>RMB</v>
          </cell>
          <cell r="H79" t="str">
            <v>1</v>
          </cell>
          <cell r="I79">
            <v>796.88</v>
          </cell>
        </row>
        <row r="80">
          <cell r="A80">
            <v>1385427</v>
          </cell>
          <cell r="B80" t="str">
            <v>蒙哥马利欧洲之星酒店</v>
          </cell>
          <cell r="C80">
            <v>31372268</v>
          </cell>
          <cell r="D80" t="str">
            <v/>
          </cell>
          <cell r="E80" t="str">
            <v/>
          </cell>
          <cell r="F80" t="str">
            <v>745.87</v>
          </cell>
          <cell r="G80" t="str">
            <v>RMB</v>
          </cell>
          <cell r="H80" t="str">
            <v>1</v>
          </cell>
          <cell r="I80">
            <v>107.6</v>
          </cell>
        </row>
        <row r="81">
          <cell r="A81">
            <v>1377933</v>
          </cell>
          <cell r="B81" t="str">
            <v>欧洲之星马德里酒店</v>
          </cell>
          <cell r="C81">
            <v>31217881</v>
          </cell>
          <cell r="D81" t="str">
            <v/>
          </cell>
          <cell r="E81" t="str">
            <v/>
          </cell>
          <cell r="F81" t="str">
            <v>3980.93</v>
          </cell>
          <cell r="G81" t="str">
            <v>RMB</v>
          </cell>
          <cell r="H81" t="str">
            <v>1</v>
          </cell>
          <cell r="I81">
            <v>580.26</v>
          </cell>
        </row>
        <row r="82">
          <cell r="A82">
            <v>1362405</v>
          </cell>
          <cell r="B82" t="str">
            <v>欧洲之星大中心酒店</v>
          </cell>
          <cell r="C82">
            <v>30907635</v>
          </cell>
          <cell r="D82" t="str">
            <v>30907635</v>
          </cell>
          <cell r="E82" t="str">
            <v/>
          </cell>
          <cell r="F82" t="str">
            <v>1557.51</v>
          </cell>
          <cell r="G82" t="str">
            <v>RMB</v>
          </cell>
          <cell r="H82" t="str">
            <v>1</v>
          </cell>
          <cell r="I82">
            <v>228.77</v>
          </cell>
        </row>
        <row r="83">
          <cell r="A83">
            <v>1377101</v>
          </cell>
          <cell r="B83" t="str">
            <v>欧洲之星大中心酒店</v>
          </cell>
          <cell r="C83">
            <v>31194459</v>
          </cell>
          <cell r="D83" t="str">
            <v>31194459</v>
          </cell>
          <cell r="E83" t="str">
            <v/>
          </cell>
          <cell r="F83" t="str">
            <v>1553.04</v>
          </cell>
          <cell r="G83" t="str">
            <v>RMB</v>
          </cell>
          <cell r="H83" t="str">
            <v>1</v>
          </cell>
          <cell r="I83">
            <v>226.47</v>
          </cell>
        </row>
        <row r="84">
          <cell r="A84">
            <v>1385356</v>
          </cell>
          <cell r="B84" t="str">
            <v>欧洲之星预订酒店</v>
          </cell>
          <cell r="C84">
            <v>31368644</v>
          </cell>
          <cell r="D84" t="str">
            <v/>
          </cell>
          <cell r="E84" t="str">
            <v/>
          </cell>
          <cell r="F84" t="str">
            <v>860.64</v>
          </cell>
          <cell r="G84" t="str">
            <v>RMB</v>
          </cell>
          <cell r="H84" t="str">
            <v>1</v>
          </cell>
          <cell r="I84">
            <v>124.28</v>
          </cell>
        </row>
        <row r="85">
          <cell r="A85">
            <v>1384457</v>
          </cell>
          <cell r="B85" t="str">
            <v>欧洲之星预订酒店</v>
          </cell>
          <cell r="C85">
            <v>31348457</v>
          </cell>
          <cell r="D85" t="str">
            <v/>
          </cell>
          <cell r="E85" t="str">
            <v/>
          </cell>
          <cell r="F85" t="str">
            <v>1146.55</v>
          </cell>
          <cell r="G85" t="str">
            <v>RMB</v>
          </cell>
          <cell r="H85" t="str">
            <v>1</v>
          </cell>
          <cell r="I85">
            <v>165.77</v>
          </cell>
        </row>
        <row r="86">
          <cell r="A86">
            <v>1377104</v>
          </cell>
          <cell r="B86" t="str">
            <v>欧洲之星预订酒店</v>
          </cell>
          <cell r="C86">
            <v>31194565</v>
          </cell>
          <cell r="D86" t="str">
            <v>31194565</v>
          </cell>
          <cell r="E86" t="str">
            <v/>
          </cell>
          <cell r="F86" t="str">
            <v>3573.7</v>
          </cell>
          <cell r="G86" t="str">
            <v>RMB</v>
          </cell>
          <cell r="H86" t="str">
            <v>1</v>
          </cell>
          <cell r="I86">
            <v>521.13</v>
          </cell>
        </row>
        <row r="87">
          <cell r="A87">
            <v>1376447</v>
          </cell>
          <cell r="B87" t="str">
            <v>欧洲之星预订酒店</v>
          </cell>
          <cell r="C87">
            <v>31171127</v>
          </cell>
          <cell r="D87" t="str">
            <v>31171127</v>
          </cell>
          <cell r="E87" t="str">
            <v/>
          </cell>
          <cell r="F87" t="str">
            <v>827</v>
          </cell>
          <cell r="G87" t="str">
            <v>RMB</v>
          </cell>
          <cell r="H87" t="str">
            <v>1</v>
          </cell>
          <cell r="I87">
            <v>120.57</v>
          </cell>
        </row>
        <row r="88">
          <cell r="A88">
            <v>1380686</v>
          </cell>
          <cell r="B88" t="str">
            <v>欧洲之星预订酒店</v>
          </cell>
          <cell r="C88">
            <v>31275126</v>
          </cell>
          <cell r="D88" t="str">
            <v/>
          </cell>
          <cell r="E88" t="str">
            <v/>
          </cell>
          <cell r="F88" t="str">
            <v>2169.64</v>
          </cell>
          <cell r="G88" t="str">
            <v>RMB</v>
          </cell>
          <cell r="H88" t="str">
            <v>1</v>
          </cell>
          <cell r="I88">
            <v>313.94</v>
          </cell>
        </row>
        <row r="89">
          <cell r="A89">
            <v>1384161</v>
          </cell>
          <cell r="B89" t="str">
            <v>欧洲之星中央皇宫酒店</v>
          </cell>
          <cell r="C89">
            <v>31342232</v>
          </cell>
          <cell r="D89" t="str">
            <v/>
          </cell>
          <cell r="E89" t="str">
            <v/>
          </cell>
          <cell r="F89" t="str">
            <v>368.93</v>
          </cell>
          <cell r="G89" t="str">
            <v>RMB</v>
          </cell>
          <cell r="H89" t="str">
            <v>1</v>
          </cell>
          <cell r="I89">
            <v>53.34</v>
          </cell>
        </row>
        <row r="90">
          <cell r="A90">
            <v>1380313</v>
          </cell>
          <cell r="B90" t="str">
            <v>欧洲之星中央皇宫酒店</v>
          </cell>
          <cell r="C90">
            <v>31270531</v>
          </cell>
          <cell r="D90" t="str">
            <v/>
          </cell>
          <cell r="E90" t="str">
            <v/>
          </cell>
          <cell r="F90" t="str">
            <v>746.29</v>
          </cell>
          <cell r="G90" t="str">
            <v>RMB</v>
          </cell>
          <cell r="H90" t="str">
            <v>1</v>
          </cell>
          <cell r="I90">
            <v>108.52</v>
          </cell>
        </row>
        <row r="91">
          <cell r="A91">
            <v>1359814</v>
          </cell>
          <cell r="B91" t="str">
            <v>欧洲之星中央皇宫酒店</v>
          </cell>
          <cell r="C91">
            <v>30869243</v>
          </cell>
          <cell r="D91" t="str">
            <v/>
          </cell>
          <cell r="E91" t="str">
            <v/>
          </cell>
          <cell r="F91" t="str">
            <v>1779.58</v>
          </cell>
          <cell r="G91" t="str">
            <v>RMB</v>
          </cell>
          <cell r="H91" t="str">
            <v>1</v>
          </cell>
          <cell r="I91">
            <v>260.21</v>
          </cell>
        </row>
        <row r="92">
          <cell r="A92">
            <v>1358318</v>
          </cell>
          <cell r="B92" t="str">
            <v>欧洲之星科尔多瓦庭院酒店</v>
          </cell>
          <cell r="C92">
            <v>30847324</v>
          </cell>
          <cell r="D92" t="str">
            <v/>
          </cell>
          <cell r="E92" t="str">
            <v/>
          </cell>
          <cell r="F92" t="str">
            <v>1630.42</v>
          </cell>
          <cell r="G92" t="str">
            <v>RMB</v>
          </cell>
          <cell r="H92" t="str">
            <v>1</v>
          </cell>
          <cell r="I92">
            <v>238.4</v>
          </cell>
        </row>
        <row r="93">
          <cell r="A93">
            <v>1384490</v>
          </cell>
          <cell r="B93" t="str">
            <v>欧洲之星科尔多瓦庭院酒店</v>
          </cell>
          <cell r="C93">
            <v>31350382</v>
          </cell>
          <cell r="D93" t="str">
            <v/>
          </cell>
          <cell r="E93" t="str">
            <v/>
          </cell>
          <cell r="F93" t="str">
            <v>375.7</v>
          </cell>
          <cell r="G93" t="str">
            <v>RMB</v>
          </cell>
          <cell r="H93" t="str">
            <v>1</v>
          </cell>
          <cell r="I93">
            <v>54.32</v>
          </cell>
        </row>
        <row r="94">
          <cell r="A94">
            <v>1356384</v>
          </cell>
          <cell r="B94" t="str">
            <v>欧洲之星科尔多瓦庭院酒店</v>
          </cell>
          <cell r="C94">
            <v>30825782</v>
          </cell>
          <cell r="D94" t="str">
            <v/>
          </cell>
          <cell r="E94" t="str">
            <v/>
          </cell>
          <cell r="F94" t="str">
            <v>1614.69</v>
          </cell>
          <cell r="G94" t="str">
            <v>RMB</v>
          </cell>
          <cell r="H94" t="str">
            <v>1</v>
          </cell>
          <cell r="I94">
            <v>236.1</v>
          </cell>
        </row>
        <row r="95">
          <cell r="A95">
            <v>1385399</v>
          </cell>
          <cell r="B95" t="str">
            <v>梅里亚拉斯克拉拉斯精品酒店</v>
          </cell>
          <cell r="C95">
            <v>31370046</v>
          </cell>
          <cell r="D95" t="str">
            <v/>
          </cell>
          <cell r="E95" t="str">
            <v/>
          </cell>
          <cell r="F95" t="str">
            <v>495.62</v>
          </cell>
          <cell r="G95" t="str">
            <v>RMB</v>
          </cell>
          <cell r="H95" t="str">
            <v>1</v>
          </cell>
          <cell r="I95">
            <v>71.57</v>
          </cell>
        </row>
        <row r="96">
          <cell r="A96">
            <v>1377632</v>
          </cell>
          <cell r="B96" t="str">
            <v>巴拿马城欧洲之星酒店</v>
          </cell>
          <cell r="C96">
            <v>31209205</v>
          </cell>
          <cell r="D96" t="str">
            <v/>
          </cell>
          <cell r="E96" t="str">
            <v/>
          </cell>
          <cell r="F96" t="str">
            <v>830.07</v>
          </cell>
          <cell r="G96" t="str">
            <v>RMB</v>
          </cell>
          <cell r="H96" t="str">
            <v>1</v>
          </cell>
          <cell r="I96">
            <v>121</v>
          </cell>
        </row>
        <row r="97">
          <cell r="A97">
            <v>1377423</v>
          </cell>
          <cell r="B97" t="str">
            <v>欧洲之星博物馆酒店</v>
          </cell>
          <cell r="C97">
            <v>31205386</v>
          </cell>
          <cell r="D97" t="str">
            <v/>
          </cell>
          <cell r="E97" t="str">
            <v/>
          </cell>
          <cell r="F97" t="str">
            <v>4759.4</v>
          </cell>
          <cell r="G97" t="str">
            <v>RMB</v>
          </cell>
          <cell r="H97" t="str">
            <v>1</v>
          </cell>
          <cell r="I97">
            <v>693.78</v>
          </cell>
        </row>
        <row r="98">
          <cell r="A98">
            <v>1367747</v>
          </cell>
          <cell r="B98" t="str">
            <v>欧洲之星博物馆酒店</v>
          </cell>
          <cell r="C98">
            <v>30981215</v>
          </cell>
          <cell r="D98" t="str">
            <v>366530055</v>
          </cell>
          <cell r="E98" t="str">
            <v/>
          </cell>
          <cell r="F98" t="str">
            <v>3282.72</v>
          </cell>
          <cell r="G98" t="str">
            <v>RMB</v>
          </cell>
          <cell r="H98" t="str">
            <v>1</v>
          </cell>
          <cell r="I98">
            <v>480.59</v>
          </cell>
        </row>
        <row r="99">
          <cell r="A99">
            <v>1357667</v>
          </cell>
          <cell r="B99" t="str">
            <v>伊埃克斯维拉迪奥比多斯酒店</v>
          </cell>
          <cell r="C99">
            <v>30837908</v>
          </cell>
          <cell r="D99" t="str">
            <v/>
          </cell>
          <cell r="E99" t="str">
            <v/>
          </cell>
          <cell r="F99" t="str">
            <v>400.22</v>
          </cell>
          <cell r="G99" t="str">
            <v>RMB</v>
          </cell>
          <cell r="H99" t="str">
            <v>1</v>
          </cell>
          <cell r="I99">
            <v>58.52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SO183740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1"/>
  <sheetViews>
    <sheetView tabSelected="1" topLeftCell="C41" workbookViewId="0">
      <selection activeCell="K93" sqref="K93"/>
    </sheetView>
  </sheetViews>
  <sheetFormatPr defaultColWidth="11" defaultRowHeight="13.5"/>
  <cols>
    <col min="1" max="1" width="27" customWidth="1"/>
    <col min="2" max="2" width="32.425" customWidth="1"/>
    <col min="3" max="3" width="11.625" customWidth="1"/>
    <col min="4" max="4" width="9.125" customWidth="1"/>
    <col min="5" max="5" width="8.875" customWidth="1"/>
    <col min="6" max="6" width="9.70833333333333" customWidth="1"/>
    <col min="7" max="7" width="11" customWidth="1"/>
    <col min="8" max="8" width="11.8583333333333" customWidth="1"/>
    <col min="9" max="9" width="19.1416666666667" customWidth="1"/>
    <col min="10" max="10" width="10.7083333333333" customWidth="1"/>
    <col min="11" max="11" width="11.2833333333333" customWidth="1"/>
    <col min="12" max="12" width="10.7083333333333" customWidth="1"/>
    <col min="13" max="13" width="6.28333333333333" customWidth="1"/>
    <col min="14" max="14" width="40.5666666666667" customWidth="1"/>
    <col min="15" max="15" width="14.25" customWidth="1"/>
    <col min="23" max="23" width="21.4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t="s">
        <v>15</v>
      </c>
      <c r="Q1" t="s">
        <v>16</v>
      </c>
    </row>
    <row r="2" spans="1:23">
      <c r="A2" t="s">
        <v>17</v>
      </c>
      <c r="B2" t="s">
        <v>18</v>
      </c>
      <c r="C2" t="s">
        <v>19</v>
      </c>
      <c r="D2">
        <v>1356384</v>
      </c>
      <c r="E2">
        <v>30825782</v>
      </c>
      <c r="F2">
        <v>62676580</v>
      </c>
      <c r="G2" s="2">
        <v>43374</v>
      </c>
      <c r="H2">
        <v>236.09</v>
      </c>
      <c r="I2" t="s">
        <v>20</v>
      </c>
      <c r="J2" s="2">
        <v>43331</v>
      </c>
      <c r="K2" s="2">
        <v>43371</v>
      </c>
      <c r="L2" s="2">
        <v>43372</v>
      </c>
      <c r="M2" t="s">
        <v>21</v>
      </c>
      <c r="N2" t="s">
        <v>22</v>
      </c>
      <c r="O2">
        <f>VLOOKUP(D2,[1]应付款管理!$A$1:$I$65536,9,0)</f>
        <v>236.1</v>
      </c>
      <c r="P2">
        <f>H2-O2</f>
        <v>-0.00999999999999091</v>
      </c>
      <c r="Q2" t="str">
        <f>$Q$1&amp;D2</f>
        <v>，1356384</v>
      </c>
      <c r="R2" t="s">
        <v>23</v>
      </c>
      <c r="S2" t="str">
        <f ca="1">PHONETIC(R2:R65)</f>
        <v>，1356384，1358318，1367747，1369280，1372308，1351980，1365128，1370897，1362486，1371485，1354248，1357180，1362405，1357667，1376447，1354946，1368332，1376454，1337517，1358589，1359814，1376981，1364647，1376128，1377101，1377591，1363395，1377102，1377621，1367788，1377632，1358033，1378536，1377142，1377423，1353304，1377882，1377104，1379119，1379670，1377933，1379116，1369528，1376052，1380725，1369555，1380952，1356216，1381023，1381370，1350292，1376263，1378570，1382847，1382853，1346740，1383726，1355603，1384457，1355977，1367957，1380857，1381761，1384528</v>
      </c>
      <c r="W2" t="s">
        <v>24</v>
      </c>
    </row>
    <row r="3" spans="1:23">
      <c r="A3" t="s">
        <v>17</v>
      </c>
      <c r="B3" t="s">
        <v>18</v>
      </c>
      <c r="C3" t="s">
        <v>19</v>
      </c>
      <c r="D3">
        <v>1358318</v>
      </c>
      <c r="E3">
        <v>30847324</v>
      </c>
      <c r="F3">
        <v>62676581</v>
      </c>
      <c r="G3" s="2">
        <v>43374</v>
      </c>
      <c r="H3">
        <v>238.39</v>
      </c>
      <c r="I3" t="s">
        <v>25</v>
      </c>
      <c r="J3" s="2">
        <v>43334</v>
      </c>
      <c r="K3" s="2">
        <v>43371</v>
      </c>
      <c r="L3" s="2">
        <v>43372</v>
      </c>
      <c r="M3" t="s">
        <v>21</v>
      </c>
      <c r="N3" t="s">
        <v>22</v>
      </c>
      <c r="O3">
        <f>VLOOKUP(D3,[1]应付款管理!$A$1:$I$65536,9,0)</f>
        <v>238.4</v>
      </c>
      <c r="P3">
        <f t="shared" ref="P3:P34" si="0">H3-O3</f>
        <v>-0.0100000000000193</v>
      </c>
      <c r="Q3" t="str">
        <f t="shared" ref="Q3:Q34" si="1">$Q$1&amp;D3</f>
        <v>，1358318</v>
      </c>
      <c r="R3" t="s">
        <v>26</v>
      </c>
      <c r="S3" t="s">
        <v>27</v>
      </c>
      <c r="W3" t="s">
        <v>24</v>
      </c>
    </row>
    <row r="4" spans="1:23">
      <c r="A4" t="s">
        <v>17</v>
      </c>
      <c r="B4" t="s">
        <v>18</v>
      </c>
      <c r="C4" t="s">
        <v>19</v>
      </c>
      <c r="D4">
        <v>1367747</v>
      </c>
      <c r="E4">
        <v>30981215</v>
      </c>
      <c r="F4">
        <v>62676582</v>
      </c>
      <c r="G4" s="2">
        <v>43374</v>
      </c>
      <c r="H4">
        <v>480.58</v>
      </c>
      <c r="I4" t="s">
        <v>28</v>
      </c>
      <c r="J4" s="2">
        <v>43353</v>
      </c>
      <c r="K4" s="2">
        <v>43370</v>
      </c>
      <c r="L4" s="2">
        <v>43372</v>
      </c>
      <c r="M4" t="s">
        <v>21</v>
      </c>
      <c r="N4" t="s">
        <v>29</v>
      </c>
      <c r="O4">
        <f>VLOOKUP(D4,[1]应付款管理!$A$1:$I$65536,9,0)</f>
        <v>480.59</v>
      </c>
      <c r="P4">
        <f t="shared" si="0"/>
        <v>-0.00999999999999091</v>
      </c>
      <c r="Q4" t="str">
        <f t="shared" si="1"/>
        <v>，1367747</v>
      </c>
      <c r="R4" t="s">
        <v>30</v>
      </c>
      <c r="W4" t="s">
        <v>24</v>
      </c>
    </row>
    <row r="5" spans="1:23">
      <c r="A5" t="s">
        <v>17</v>
      </c>
      <c r="B5" t="s">
        <v>18</v>
      </c>
      <c r="C5" t="s">
        <v>19</v>
      </c>
      <c r="D5">
        <v>1369280</v>
      </c>
      <c r="E5">
        <v>31005896</v>
      </c>
      <c r="F5">
        <v>62676583</v>
      </c>
      <c r="G5" s="2">
        <v>43374</v>
      </c>
      <c r="H5">
        <v>407.8</v>
      </c>
      <c r="I5" t="s">
        <v>31</v>
      </c>
      <c r="J5" s="2">
        <v>43355</v>
      </c>
      <c r="K5" s="2">
        <v>43370</v>
      </c>
      <c r="L5" s="2">
        <v>43372</v>
      </c>
      <c r="M5" t="s">
        <v>21</v>
      </c>
      <c r="N5" t="s">
        <v>32</v>
      </c>
      <c r="O5">
        <f>VLOOKUP(D5,[1]应付款管理!$A$1:$I$65536,9,0)</f>
        <v>407.8</v>
      </c>
      <c r="P5">
        <f t="shared" si="0"/>
        <v>0</v>
      </c>
      <c r="Q5" t="str">
        <f t="shared" si="1"/>
        <v>，1369280</v>
      </c>
      <c r="R5" t="s">
        <v>33</v>
      </c>
      <c r="W5" t="s">
        <v>24</v>
      </c>
    </row>
    <row r="6" spans="1:23">
      <c r="A6" t="s">
        <v>17</v>
      </c>
      <c r="B6" t="s">
        <v>18</v>
      </c>
      <c r="C6" t="s">
        <v>19</v>
      </c>
      <c r="D6">
        <v>1372308</v>
      </c>
      <c r="E6">
        <v>31080479</v>
      </c>
      <c r="F6">
        <v>62676584</v>
      </c>
      <c r="G6" s="2">
        <v>43374</v>
      </c>
      <c r="H6">
        <v>144.16</v>
      </c>
      <c r="I6" t="s">
        <v>34</v>
      </c>
      <c r="J6" s="2">
        <v>43364</v>
      </c>
      <c r="K6" s="2">
        <v>43371</v>
      </c>
      <c r="L6" s="2">
        <v>43372</v>
      </c>
      <c r="M6" t="s">
        <v>21</v>
      </c>
      <c r="N6" t="s">
        <v>35</v>
      </c>
      <c r="O6">
        <f>VLOOKUP(D6,[1]应付款管理!$A$1:$I$65536,9,0)</f>
        <v>144.15</v>
      </c>
      <c r="P6">
        <f t="shared" si="0"/>
        <v>0.00999999999999091</v>
      </c>
      <c r="Q6" t="str">
        <f t="shared" si="1"/>
        <v>，1372308</v>
      </c>
      <c r="R6" t="s">
        <v>36</v>
      </c>
      <c r="W6" t="s">
        <v>24</v>
      </c>
    </row>
    <row r="7" spans="1:23">
      <c r="A7" t="s">
        <v>17</v>
      </c>
      <c r="B7" t="s">
        <v>18</v>
      </c>
      <c r="C7" t="s">
        <v>19</v>
      </c>
      <c r="D7">
        <v>1351980</v>
      </c>
      <c r="E7">
        <v>30779290</v>
      </c>
      <c r="F7">
        <v>62682341</v>
      </c>
      <c r="G7" s="2">
        <v>43374</v>
      </c>
      <c r="H7">
        <v>306.14</v>
      </c>
      <c r="I7" t="s">
        <v>37</v>
      </c>
      <c r="J7" s="2">
        <v>43323</v>
      </c>
      <c r="K7" s="2">
        <v>43371</v>
      </c>
      <c r="L7" s="2">
        <v>43373</v>
      </c>
      <c r="M7" t="s">
        <v>21</v>
      </c>
      <c r="N7" t="s">
        <v>38</v>
      </c>
      <c r="O7">
        <f>VLOOKUP(D7,[1]应付款管理!$A$1:$I$65536,9,0)</f>
        <v>306.16</v>
      </c>
      <c r="P7">
        <f t="shared" si="0"/>
        <v>-0.0200000000000387</v>
      </c>
      <c r="Q7" t="str">
        <f t="shared" si="1"/>
        <v>，1351980</v>
      </c>
      <c r="R7" t="s">
        <v>39</v>
      </c>
      <c r="W7" t="s">
        <v>24</v>
      </c>
    </row>
    <row r="8" spans="1:23">
      <c r="A8" t="s">
        <v>17</v>
      </c>
      <c r="B8" t="s">
        <v>18</v>
      </c>
      <c r="C8" t="s">
        <v>19</v>
      </c>
      <c r="D8">
        <v>1365128</v>
      </c>
      <c r="E8">
        <v>30949966</v>
      </c>
      <c r="F8">
        <v>62682342</v>
      </c>
      <c r="G8" s="2">
        <v>43374</v>
      </c>
      <c r="H8">
        <v>546.24</v>
      </c>
      <c r="I8" t="s">
        <v>40</v>
      </c>
      <c r="J8" s="2">
        <v>43348</v>
      </c>
      <c r="K8" s="2">
        <v>43371</v>
      </c>
      <c r="L8" s="2">
        <v>43373</v>
      </c>
      <c r="M8" t="s">
        <v>21</v>
      </c>
      <c r="N8" t="s">
        <v>41</v>
      </c>
      <c r="O8">
        <f>VLOOKUP(D8,[1]应付款管理!$A$1:$I$65536,9,0)</f>
        <v>546.22</v>
      </c>
      <c r="P8">
        <f t="shared" si="0"/>
        <v>0.0199999999999818</v>
      </c>
      <c r="Q8" t="str">
        <f t="shared" si="1"/>
        <v>，1365128</v>
      </c>
      <c r="R8" t="s">
        <v>42</v>
      </c>
      <c r="W8" t="s">
        <v>24</v>
      </c>
    </row>
    <row r="9" spans="1:23">
      <c r="A9" t="s">
        <v>17</v>
      </c>
      <c r="B9" t="s">
        <v>18</v>
      </c>
      <c r="C9" t="s">
        <v>19</v>
      </c>
      <c r="D9">
        <v>1370897</v>
      </c>
      <c r="E9">
        <v>31037626</v>
      </c>
      <c r="F9">
        <v>62682343</v>
      </c>
      <c r="G9" s="2">
        <v>43374</v>
      </c>
      <c r="H9">
        <v>207.37</v>
      </c>
      <c r="I9" t="s">
        <v>43</v>
      </c>
      <c r="J9" s="2">
        <v>43360</v>
      </c>
      <c r="K9" s="2">
        <v>43372</v>
      </c>
      <c r="L9" s="2">
        <v>43373</v>
      </c>
      <c r="M9" t="s">
        <v>21</v>
      </c>
      <c r="N9" t="s">
        <v>44</v>
      </c>
      <c r="O9">
        <f>VLOOKUP(D9,[1]应付款管理!$A$1:$I$65536,9,0)</f>
        <v>207.37</v>
      </c>
      <c r="P9">
        <f t="shared" si="0"/>
        <v>0</v>
      </c>
      <c r="Q9" t="str">
        <f t="shared" si="1"/>
        <v>，1370897</v>
      </c>
      <c r="R9" t="s">
        <v>45</v>
      </c>
      <c r="W9" t="s">
        <v>24</v>
      </c>
    </row>
    <row r="10" spans="1:23">
      <c r="A10" t="s">
        <v>17</v>
      </c>
      <c r="B10" t="s">
        <v>18</v>
      </c>
      <c r="C10" t="s">
        <v>19</v>
      </c>
      <c r="D10">
        <v>1362486</v>
      </c>
      <c r="E10">
        <v>30910367</v>
      </c>
      <c r="F10">
        <v>62686180</v>
      </c>
      <c r="G10" s="2">
        <v>43374</v>
      </c>
      <c r="H10">
        <v>61.88</v>
      </c>
      <c r="I10" t="s">
        <v>46</v>
      </c>
      <c r="J10" s="2">
        <v>43343</v>
      </c>
      <c r="K10" s="2">
        <v>43373</v>
      </c>
      <c r="L10" s="2">
        <v>43374</v>
      </c>
      <c r="M10" t="s">
        <v>21</v>
      </c>
      <c r="N10" t="s">
        <v>47</v>
      </c>
      <c r="O10">
        <f>VLOOKUP(D10,[1]应付款管理!$A$1:$I$65536,9,0)</f>
        <v>61.88</v>
      </c>
      <c r="P10">
        <f t="shared" si="0"/>
        <v>0</v>
      </c>
      <c r="Q10" t="str">
        <f t="shared" si="1"/>
        <v>，1362486</v>
      </c>
      <c r="R10" t="s">
        <v>48</v>
      </c>
      <c r="W10" t="s">
        <v>24</v>
      </c>
    </row>
    <row r="11" spans="1:23">
      <c r="A11" t="s">
        <v>17</v>
      </c>
      <c r="B11" t="s">
        <v>18</v>
      </c>
      <c r="C11" t="s">
        <v>19</v>
      </c>
      <c r="D11">
        <v>1371485</v>
      </c>
      <c r="E11">
        <v>31052265</v>
      </c>
      <c r="F11">
        <v>62686181</v>
      </c>
      <c r="G11" s="2">
        <v>43374</v>
      </c>
      <c r="H11">
        <v>159.35</v>
      </c>
      <c r="I11" t="s">
        <v>49</v>
      </c>
      <c r="J11" s="2">
        <v>43361</v>
      </c>
      <c r="K11" s="2">
        <v>43373</v>
      </c>
      <c r="L11" s="2">
        <v>43374</v>
      </c>
      <c r="M11" t="s">
        <v>21</v>
      </c>
      <c r="N11" t="s">
        <v>50</v>
      </c>
      <c r="O11">
        <f>VLOOKUP(D11,[1]应付款管理!$A$1:$I$65536,9,0)</f>
        <v>159.35</v>
      </c>
      <c r="P11">
        <f t="shared" si="0"/>
        <v>0</v>
      </c>
      <c r="Q11" t="str">
        <f t="shared" si="1"/>
        <v>，1371485</v>
      </c>
      <c r="R11" t="s">
        <v>51</v>
      </c>
      <c r="W11" t="s">
        <v>24</v>
      </c>
    </row>
    <row r="12" spans="1:23">
      <c r="A12" t="s">
        <v>17</v>
      </c>
      <c r="B12" t="s">
        <v>18</v>
      </c>
      <c r="C12" t="s">
        <v>19</v>
      </c>
      <c r="D12">
        <v>1354248</v>
      </c>
      <c r="E12">
        <v>30803295</v>
      </c>
      <c r="F12">
        <v>62702245</v>
      </c>
      <c r="G12" s="2">
        <v>43375</v>
      </c>
      <c r="H12">
        <v>111.68</v>
      </c>
      <c r="I12" t="s">
        <v>52</v>
      </c>
      <c r="J12" s="2">
        <v>43327</v>
      </c>
      <c r="K12" s="2">
        <v>43374</v>
      </c>
      <c r="L12" s="2">
        <v>43375</v>
      </c>
      <c r="M12" t="s">
        <v>21</v>
      </c>
      <c r="N12" t="s">
        <v>53</v>
      </c>
      <c r="O12">
        <f>VLOOKUP(D12,[1]应付款管理!$A$1:$I$65536,9,0)</f>
        <v>111.68</v>
      </c>
      <c r="P12">
        <f t="shared" si="0"/>
        <v>0</v>
      </c>
      <c r="Q12" t="str">
        <f t="shared" si="1"/>
        <v>，1354248</v>
      </c>
      <c r="R12" t="s">
        <v>54</v>
      </c>
      <c r="W12" t="s">
        <v>24</v>
      </c>
    </row>
    <row r="13" spans="1:23">
      <c r="A13" t="s">
        <v>17</v>
      </c>
      <c r="B13" t="s">
        <v>18</v>
      </c>
      <c r="C13" t="s">
        <v>19</v>
      </c>
      <c r="D13">
        <v>1357180</v>
      </c>
      <c r="E13">
        <v>30831730</v>
      </c>
      <c r="F13">
        <v>62708919</v>
      </c>
      <c r="G13" s="2">
        <v>43376</v>
      </c>
      <c r="H13">
        <v>521.3</v>
      </c>
      <c r="I13" t="s">
        <v>55</v>
      </c>
      <c r="J13" s="2">
        <v>43332</v>
      </c>
      <c r="K13" s="2">
        <v>43374</v>
      </c>
      <c r="L13" s="2">
        <v>43376</v>
      </c>
      <c r="M13" t="s">
        <v>21</v>
      </c>
      <c r="N13" t="s">
        <v>32</v>
      </c>
      <c r="O13">
        <f>VLOOKUP(D13,[1]应付款管理!$A$1:$I$65536,9,0)</f>
        <v>521.32</v>
      </c>
      <c r="P13">
        <f t="shared" si="0"/>
        <v>-0.0200000000000955</v>
      </c>
      <c r="Q13" t="str">
        <f t="shared" si="1"/>
        <v>，1357180</v>
      </c>
      <c r="R13" t="s">
        <v>56</v>
      </c>
      <c r="W13" t="s">
        <v>24</v>
      </c>
    </row>
    <row r="14" spans="1:23">
      <c r="A14" t="s">
        <v>17</v>
      </c>
      <c r="B14" t="s">
        <v>18</v>
      </c>
      <c r="C14" t="s">
        <v>19</v>
      </c>
      <c r="D14">
        <v>1362405</v>
      </c>
      <c r="E14">
        <v>30907635</v>
      </c>
      <c r="F14">
        <v>62708920</v>
      </c>
      <c r="G14" s="2">
        <v>43376</v>
      </c>
      <c r="H14">
        <v>228.77</v>
      </c>
      <c r="I14" t="s">
        <v>57</v>
      </c>
      <c r="J14" s="2">
        <v>43342</v>
      </c>
      <c r="K14" s="2">
        <v>43375</v>
      </c>
      <c r="L14" s="2">
        <v>43376</v>
      </c>
      <c r="M14" t="s">
        <v>21</v>
      </c>
      <c r="N14" t="s">
        <v>58</v>
      </c>
      <c r="O14">
        <f>VLOOKUP(D14,[1]应付款管理!$A$1:$I$65536,9,0)</f>
        <v>228.77</v>
      </c>
      <c r="P14">
        <f t="shared" si="0"/>
        <v>0</v>
      </c>
      <c r="Q14" t="str">
        <f t="shared" si="1"/>
        <v>，1362405</v>
      </c>
      <c r="R14" t="s">
        <v>59</v>
      </c>
      <c r="W14" t="s">
        <v>24</v>
      </c>
    </row>
    <row r="15" spans="1:23">
      <c r="A15" t="s">
        <v>17</v>
      </c>
      <c r="B15" t="s">
        <v>18</v>
      </c>
      <c r="C15" t="s">
        <v>19</v>
      </c>
      <c r="D15">
        <v>1357667</v>
      </c>
      <c r="E15">
        <v>30837908</v>
      </c>
      <c r="F15">
        <v>62717162</v>
      </c>
      <c r="G15" s="2">
        <v>43377</v>
      </c>
      <c r="H15">
        <v>58.52</v>
      </c>
      <c r="I15" t="s">
        <v>60</v>
      </c>
      <c r="J15" s="2">
        <v>43333</v>
      </c>
      <c r="K15" s="2">
        <v>43376</v>
      </c>
      <c r="L15" s="2">
        <v>43377</v>
      </c>
      <c r="M15" t="s">
        <v>21</v>
      </c>
      <c r="N15" t="s">
        <v>61</v>
      </c>
      <c r="O15">
        <f>VLOOKUP(D15,[1]应付款管理!$A$1:$I$65536,9,0)</f>
        <v>58.52</v>
      </c>
      <c r="P15">
        <f t="shared" si="0"/>
        <v>0</v>
      </c>
      <c r="Q15" t="str">
        <f t="shared" si="1"/>
        <v>，1357667</v>
      </c>
      <c r="R15" t="s">
        <v>62</v>
      </c>
      <c r="W15" t="s">
        <v>24</v>
      </c>
    </row>
    <row r="16" spans="1:23">
      <c r="A16" t="s">
        <v>17</v>
      </c>
      <c r="B16" t="s">
        <v>18</v>
      </c>
      <c r="C16" t="s">
        <v>19</v>
      </c>
      <c r="D16">
        <v>1376447</v>
      </c>
      <c r="E16">
        <v>31171127</v>
      </c>
      <c r="F16">
        <v>62717163</v>
      </c>
      <c r="G16" s="2">
        <v>43377</v>
      </c>
      <c r="H16">
        <v>120.57</v>
      </c>
      <c r="I16" t="s">
        <v>63</v>
      </c>
      <c r="J16" s="2">
        <v>43374</v>
      </c>
      <c r="K16" s="2">
        <v>43376</v>
      </c>
      <c r="L16" s="2">
        <v>43377</v>
      </c>
      <c r="M16" t="s">
        <v>21</v>
      </c>
      <c r="N16" t="s">
        <v>64</v>
      </c>
      <c r="O16">
        <f>VLOOKUP(D16,[1]应付款管理!$A$1:$I$65536,9,0)</f>
        <v>120.57</v>
      </c>
      <c r="P16">
        <f t="shared" si="0"/>
        <v>0</v>
      </c>
      <c r="Q16" t="str">
        <f t="shared" si="1"/>
        <v>，1376447</v>
      </c>
      <c r="R16" t="s">
        <v>65</v>
      </c>
      <c r="W16" t="s">
        <v>24</v>
      </c>
    </row>
    <row r="17" spans="1:23">
      <c r="A17" t="s">
        <v>17</v>
      </c>
      <c r="B17" t="s">
        <v>18</v>
      </c>
      <c r="C17" t="s">
        <v>19</v>
      </c>
      <c r="D17">
        <v>1354946</v>
      </c>
      <c r="E17">
        <v>30809798</v>
      </c>
      <c r="F17">
        <v>62728798</v>
      </c>
      <c r="G17" s="2">
        <v>43378</v>
      </c>
      <c r="H17">
        <v>229.66</v>
      </c>
      <c r="I17" t="s">
        <v>66</v>
      </c>
      <c r="J17" s="2">
        <v>43328</v>
      </c>
      <c r="K17" s="2">
        <v>43377</v>
      </c>
      <c r="L17" s="2">
        <v>43378</v>
      </c>
      <c r="M17" t="s">
        <v>21</v>
      </c>
      <c r="N17" t="s">
        <v>32</v>
      </c>
      <c r="O17">
        <f>VLOOKUP(D17,[1]应付款管理!$A$1:$I$65536,9,0)</f>
        <v>229.67</v>
      </c>
      <c r="P17">
        <f t="shared" si="0"/>
        <v>-0.00999999999999091</v>
      </c>
      <c r="Q17" t="str">
        <f t="shared" si="1"/>
        <v>，1354946</v>
      </c>
      <c r="R17" t="s">
        <v>67</v>
      </c>
      <c r="W17" t="s">
        <v>24</v>
      </c>
    </row>
    <row r="18" spans="1:23">
      <c r="A18" t="s">
        <v>17</v>
      </c>
      <c r="B18" t="s">
        <v>18</v>
      </c>
      <c r="C18" t="s">
        <v>19</v>
      </c>
      <c r="D18">
        <v>1368332</v>
      </c>
      <c r="E18">
        <v>30991383</v>
      </c>
      <c r="F18">
        <v>62728799</v>
      </c>
      <c r="G18" s="2">
        <v>43378</v>
      </c>
      <c r="H18">
        <v>343.2</v>
      </c>
      <c r="I18" t="s">
        <v>68</v>
      </c>
      <c r="J18" s="2">
        <v>43354</v>
      </c>
      <c r="K18" s="2">
        <v>43376</v>
      </c>
      <c r="L18" s="2">
        <v>43378</v>
      </c>
      <c r="M18" t="s">
        <v>21</v>
      </c>
      <c r="N18" t="s">
        <v>32</v>
      </c>
      <c r="O18">
        <f>VLOOKUP(D18,[1]应付款管理!$A$1:$I$65536,9,0)</f>
        <v>343.19</v>
      </c>
      <c r="P18">
        <f t="shared" si="0"/>
        <v>0.00999999999999091</v>
      </c>
      <c r="Q18" t="str">
        <f t="shared" si="1"/>
        <v>，1368332</v>
      </c>
      <c r="R18" t="s">
        <v>69</v>
      </c>
      <c r="W18" t="s">
        <v>24</v>
      </c>
    </row>
    <row r="19" spans="1:23">
      <c r="A19" t="s">
        <v>17</v>
      </c>
      <c r="B19" t="s">
        <v>18</v>
      </c>
      <c r="C19" t="s">
        <v>19</v>
      </c>
      <c r="D19">
        <v>1376454</v>
      </c>
      <c r="E19">
        <v>31171795</v>
      </c>
      <c r="F19">
        <v>62728800</v>
      </c>
      <c r="G19" s="2">
        <v>43378</v>
      </c>
      <c r="H19">
        <v>158.94</v>
      </c>
      <c r="I19" t="s">
        <v>70</v>
      </c>
      <c r="J19" s="2">
        <v>43375</v>
      </c>
      <c r="K19" s="2">
        <v>43377</v>
      </c>
      <c r="L19" s="2">
        <v>43378</v>
      </c>
      <c r="M19" t="s">
        <v>21</v>
      </c>
      <c r="N19" t="s">
        <v>71</v>
      </c>
      <c r="O19">
        <f>VLOOKUP(D19,[1]应付款管理!$A$1:$I$65536,9,0)</f>
        <v>158.53</v>
      </c>
      <c r="P19">
        <f t="shared" si="0"/>
        <v>0.409999999999997</v>
      </c>
      <c r="Q19" t="str">
        <f t="shared" si="1"/>
        <v>，1376454</v>
      </c>
      <c r="R19" t="s">
        <v>72</v>
      </c>
      <c r="W19" t="s">
        <v>24</v>
      </c>
    </row>
    <row r="20" spans="1:23">
      <c r="A20" t="s">
        <v>17</v>
      </c>
      <c r="B20" t="s">
        <v>18</v>
      </c>
      <c r="C20" t="s">
        <v>19</v>
      </c>
      <c r="D20">
        <v>1337517</v>
      </c>
      <c r="E20">
        <v>30584627</v>
      </c>
      <c r="F20">
        <v>62733639</v>
      </c>
      <c r="G20" s="2">
        <v>43381</v>
      </c>
      <c r="H20">
        <v>389.82</v>
      </c>
      <c r="I20" t="s">
        <v>73</v>
      </c>
      <c r="J20" s="2">
        <v>43298</v>
      </c>
      <c r="K20" s="2">
        <v>43378</v>
      </c>
      <c r="L20" s="2">
        <v>43379</v>
      </c>
      <c r="M20" t="s">
        <v>21</v>
      </c>
      <c r="N20" t="s">
        <v>74</v>
      </c>
      <c r="O20">
        <f>VLOOKUP(D20,[1]应付款管理!$A$1:$I$65536,9,0)</f>
        <v>389.82</v>
      </c>
      <c r="P20">
        <f t="shared" si="0"/>
        <v>0</v>
      </c>
      <c r="Q20" t="str">
        <f t="shared" si="1"/>
        <v>，1337517</v>
      </c>
      <c r="R20" t="s">
        <v>75</v>
      </c>
      <c r="W20" t="s">
        <v>24</v>
      </c>
    </row>
    <row r="21" spans="1:23">
      <c r="A21" t="s">
        <v>17</v>
      </c>
      <c r="B21" t="s">
        <v>18</v>
      </c>
      <c r="C21" t="s">
        <v>19</v>
      </c>
      <c r="D21">
        <v>1358589</v>
      </c>
      <c r="E21">
        <v>30852227</v>
      </c>
      <c r="F21">
        <v>62733640</v>
      </c>
      <c r="G21" s="2">
        <v>43381</v>
      </c>
      <c r="H21">
        <v>80.41</v>
      </c>
      <c r="I21" t="s">
        <v>76</v>
      </c>
      <c r="J21" s="2">
        <v>43335</v>
      </c>
      <c r="K21" s="2">
        <v>43378</v>
      </c>
      <c r="L21" s="2">
        <v>43379</v>
      </c>
      <c r="M21" t="s">
        <v>21</v>
      </c>
      <c r="N21" t="s">
        <v>77</v>
      </c>
      <c r="O21">
        <f>VLOOKUP(D21,[1]应付款管理!$A$1:$I$65536,9,0)</f>
        <v>80.41</v>
      </c>
      <c r="P21">
        <f t="shared" si="0"/>
        <v>0</v>
      </c>
      <c r="Q21" t="str">
        <f t="shared" si="1"/>
        <v>，1358589</v>
      </c>
      <c r="R21" t="s">
        <v>78</v>
      </c>
      <c r="W21" t="s">
        <v>24</v>
      </c>
    </row>
    <row r="22" spans="1:23">
      <c r="A22" t="s">
        <v>17</v>
      </c>
      <c r="B22" t="s">
        <v>18</v>
      </c>
      <c r="C22" t="s">
        <v>19</v>
      </c>
      <c r="D22">
        <v>1359814</v>
      </c>
      <c r="E22">
        <v>30869243</v>
      </c>
      <c r="F22">
        <v>62733641</v>
      </c>
      <c r="G22" s="2">
        <v>43381</v>
      </c>
      <c r="H22">
        <v>260.19</v>
      </c>
      <c r="I22" t="s">
        <v>79</v>
      </c>
      <c r="J22" s="2">
        <v>43337</v>
      </c>
      <c r="K22" s="2">
        <v>43378</v>
      </c>
      <c r="L22" s="2">
        <v>43379</v>
      </c>
      <c r="M22" t="s">
        <v>21</v>
      </c>
      <c r="N22" t="s">
        <v>80</v>
      </c>
      <c r="O22">
        <f>VLOOKUP(D22,[1]应付款管理!$A$1:$I$65536,9,0)</f>
        <v>260.21</v>
      </c>
      <c r="P22">
        <f t="shared" si="0"/>
        <v>-0.0199999999999818</v>
      </c>
      <c r="Q22" t="str">
        <f t="shared" si="1"/>
        <v>，1359814</v>
      </c>
      <c r="R22" t="s">
        <v>81</v>
      </c>
      <c r="W22" t="s">
        <v>24</v>
      </c>
    </row>
    <row r="23" spans="1:23">
      <c r="A23" t="s">
        <v>17</v>
      </c>
      <c r="B23" t="s">
        <v>18</v>
      </c>
      <c r="C23" t="s">
        <v>19</v>
      </c>
      <c r="D23">
        <v>1376981</v>
      </c>
      <c r="E23">
        <v>31186835</v>
      </c>
      <c r="F23">
        <v>62733642</v>
      </c>
      <c r="G23" s="2">
        <v>43381</v>
      </c>
      <c r="H23">
        <v>145.39</v>
      </c>
      <c r="I23" t="s">
        <v>82</v>
      </c>
      <c r="J23" s="2">
        <v>43376</v>
      </c>
      <c r="K23" s="2">
        <v>43377</v>
      </c>
      <c r="L23" s="2">
        <v>43379</v>
      </c>
      <c r="M23" t="s">
        <v>21</v>
      </c>
      <c r="N23" t="s">
        <v>83</v>
      </c>
      <c r="O23">
        <f>VLOOKUP(D23,[1]应付款管理!$A$1:$I$65536,9,0)</f>
        <v>145.4</v>
      </c>
      <c r="P23">
        <f t="shared" si="0"/>
        <v>-0.0100000000000193</v>
      </c>
      <c r="Q23" t="str">
        <f t="shared" si="1"/>
        <v>，1376981</v>
      </c>
      <c r="R23" t="s">
        <v>84</v>
      </c>
      <c r="W23" t="s">
        <v>24</v>
      </c>
    </row>
    <row r="24" spans="1:23">
      <c r="A24" t="s">
        <v>17</v>
      </c>
      <c r="B24" t="s">
        <v>18</v>
      </c>
      <c r="C24" t="s">
        <v>19</v>
      </c>
      <c r="D24">
        <v>1364647</v>
      </c>
      <c r="E24">
        <v>30940990</v>
      </c>
      <c r="F24">
        <v>62739620</v>
      </c>
      <c r="G24" s="2">
        <v>43381</v>
      </c>
      <c r="H24">
        <v>242.49</v>
      </c>
      <c r="I24" t="s">
        <v>85</v>
      </c>
      <c r="J24" s="2">
        <v>43347</v>
      </c>
      <c r="K24" s="2">
        <v>43379</v>
      </c>
      <c r="L24" s="2">
        <v>43380</v>
      </c>
      <c r="M24" t="s">
        <v>21</v>
      </c>
      <c r="N24" t="s">
        <v>50</v>
      </c>
      <c r="O24">
        <f>VLOOKUP(D24,[1]应付款管理!$A$1:$I$65536,9,0)</f>
        <v>242.49</v>
      </c>
      <c r="P24">
        <f t="shared" si="0"/>
        <v>0</v>
      </c>
      <c r="Q24" t="str">
        <f t="shared" si="1"/>
        <v>，1364647</v>
      </c>
      <c r="R24" t="s">
        <v>86</v>
      </c>
      <c r="W24" t="s">
        <v>24</v>
      </c>
    </row>
    <row r="25" spans="1:23">
      <c r="A25" t="s">
        <v>17</v>
      </c>
      <c r="B25" t="s">
        <v>18</v>
      </c>
      <c r="C25" t="s">
        <v>19</v>
      </c>
      <c r="D25">
        <v>1376128</v>
      </c>
      <c r="E25">
        <v>31160054</v>
      </c>
      <c r="F25">
        <v>62739621</v>
      </c>
      <c r="G25" s="2">
        <v>43381</v>
      </c>
      <c r="H25">
        <v>176.13</v>
      </c>
      <c r="I25" t="s">
        <v>87</v>
      </c>
      <c r="J25" s="2">
        <v>43374</v>
      </c>
      <c r="K25" s="2">
        <v>43379</v>
      </c>
      <c r="L25" s="2">
        <v>43380</v>
      </c>
      <c r="M25" t="s">
        <v>21</v>
      </c>
      <c r="N25" t="s">
        <v>32</v>
      </c>
      <c r="O25">
        <f>VLOOKUP(D25,[1]应付款管理!$A$1:$I$65536,9,0)</f>
        <v>176.12</v>
      </c>
      <c r="P25">
        <f t="shared" si="0"/>
        <v>0.00999999999999091</v>
      </c>
      <c r="Q25" t="str">
        <f t="shared" si="1"/>
        <v>，1376128</v>
      </c>
      <c r="R25" t="s">
        <v>88</v>
      </c>
      <c r="W25" t="s">
        <v>24</v>
      </c>
    </row>
    <row r="26" spans="1:23">
      <c r="A26" t="s">
        <v>17</v>
      </c>
      <c r="B26" t="s">
        <v>18</v>
      </c>
      <c r="C26" t="s">
        <v>19</v>
      </c>
      <c r="D26">
        <v>1377101</v>
      </c>
      <c r="E26">
        <v>31194459</v>
      </c>
      <c r="F26">
        <v>62739622</v>
      </c>
      <c r="G26" s="2">
        <v>43381</v>
      </c>
      <c r="H26">
        <v>226.47</v>
      </c>
      <c r="I26" t="s">
        <v>89</v>
      </c>
      <c r="J26" s="2">
        <v>43377</v>
      </c>
      <c r="K26" s="2">
        <v>43379</v>
      </c>
      <c r="L26" s="2">
        <v>43380</v>
      </c>
      <c r="M26" t="s">
        <v>21</v>
      </c>
      <c r="N26" t="s">
        <v>58</v>
      </c>
      <c r="O26">
        <f>VLOOKUP(D26,[1]应付款管理!$A$1:$I$65536,9,0)</f>
        <v>226.47</v>
      </c>
      <c r="P26">
        <f t="shared" si="0"/>
        <v>0</v>
      </c>
      <c r="Q26" t="str">
        <f t="shared" si="1"/>
        <v>，1377101</v>
      </c>
      <c r="R26" t="s">
        <v>90</v>
      </c>
      <c r="W26" t="s">
        <v>24</v>
      </c>
    </row>
    <row r="27" spans="1:23">
      <c r="A27" t="s">
        <v>17</v>
      </c>
      <c r="B27" t="s">
        <v>18</v>
      </c>
      <c r="C27" t="s">
        <v>19</v>
      </c>
      <c r="D27">
        <v>1377591</v>
      </c>
      <c r="E27">
        <v>31206842</v>
      </c>
      <c r="F27">
        <v>62739623</v>
      </c>
      <c r="G27" s="2">
        <v>43381</v>
      </c>
      <c r="H27">
        <v>253</v>
      </c>
      <c r="I27" t="s">
        <v>91</v>
      </c>
      <c r="J27" s="2">
        <v>43378</v>
      </c>
      <c r="K27" s="2">
        <v>43379</v>
      </c>
      <c r="L27" s="2">
        <v>43380</v>
      </c>
      <c r="M27" t="s">
        <v>21</v>
      </c>
      <c r="N27" t="s">
        <v>92</v>
      </c>
      <c r="O27">
        <f>VLOOKUP(D27,[1]应付款管理!$A$1:$I$65536,9,0)</f>
        <v>253.02</v>
      </c>
      <c r="P27">
        <f t="shared" si="0"/>
        <v>-0.0200000000000102</v>
      </c>
      <c r="Q27" t="str">
        <f t="shared" si="1"/>
        <v>，1377591</v>
      </c>
      <c r="R27" t="s">
        <v>93</v>
      </c>
      <c r="W27" t="s">
        <v>24</v>
      </c>
    </row>
    <row r="28" spans="1:23">
      <c r="A28" t="s">
        <v>17</v>
      </c>
      <c r="B28" t="s">
        <v>18</v>
      </c>
      <c r="C28" t="s">
        <v>19</v>
      </c>
      <c r="D28">
        <v>1363395</v>
      </c>
      <c r="E28">
        <v>30922626</v>
      </c>
      <c r="F28">
        <v>62743681</v>
      </c>
      <c r="G28" s="2">
        <v>43381</v>
      </c>
      <c r="H28">
        <v>72.41</v>
      </c>
      <c r="I28" t="s">
        <v>94</v>
      </c>
      <c r="J28" s="2">
        <v>43345</v>
      </c>
      <c r="K28" s="2">
        <v>43380</v>
      </c>
      <c r="L28" s="2">
        <v>43381</v>
      </c>
      <c r="M28" t="s">
        <v>21</v>
      </c>
      <c r="N28" t="s">
        <v>95</v>
      </c>
      <c r="O28">
        <f>VLOOKUP(D28,[1]应付款管理!$A$1:$I$65536,9,0)</f>
        <v>72.41</v>
      </c>
      <c r="P28">
        <f t="shared" si="0"/>
        <v>0</v>
      </c>
      <c r="Q28" t="str">
        <f t="shared" si="1"/>
        <v>，1363395</v>
      </c>
      <c r="R28" t="s">
        <v>96</v>
      </c>
      <c r="W28" t="s">
        <v>24</v>
      </c>
    </row>
    <row r="29" spans="1:23">
      <c r="A29" t="s">
        <v>17</v>
      </c>
      <c r="B29" t="s">
        <v>18</v>
      </c>
      <c r="C29" t="s">
        <v>19</v>
      </c>
      <c r="D29">
        <v>1377102</v>
      </c>
      <c r="E29">
        <v>31194486</v>
      </c>
      <c r="F29">
        <v>62743682</v>
      </c>
      <c r="G29" s="2">
        <v>43381</v>
      </c>
      <c r="H29">
        <v>612.73</v>
      </c>
      <c r="I29" t="s">
        <v>97</v>
      </c>
      <c r="J29" s="2">
        <v>43377</v>
      </c>
      <c r="K29" s="2">
        <v>43379</v>
      </c>
      <c r="L29" s="2">
        <v>43381</v>
      </c>
      <c r="M29" t="s">
        <v>21</v>
      </c>
      <c r="N29" t="s">
        <v>98</v>
      </c>
      <c r="O29">
        <f>VLOOKUP(D29,[1]应付款管理!$A$1:$I$65536,9,0)</f>
        <v>612.74</v>
      </c>
      <c r="P29">
        <f t="shared" si="0"/>
        <v>-0.00999999999999091</v>
      </c>
      <c r="Q29" t="str">
        <f t="shared" si="1"/>
        <v>，1377102</v>
      </c>
      <c r="R29" t="s">
        <v>99</v>
      </c>
      <c r="W29" t="s">
        <v>24</v>
      </c>
    </row>
    <row r="30" spans="1:23">
      <c r="A30" t="s">
        <v>17</v>
      </c>
      <c r="B30" t="s">
        <v>18</v>
      </c>
      <c r="C30" t="s">
        <v>19</v>
      </c>
      <c r="D30">
        <v>1377621</v>
      </c>
      <c r="E30">
        <v>31208332</v>
      </c>
      <c r="F30">
        <v>62743683</v>
      </c>
      <c r="G30" s="2">
        <v>43381</v>
      </c>
      <c r="H30">
        <v>100.23</v>
      </c>
      <c r="I30" t="s">
        <v>100</v>
      </c>
      <c r="J30" s="2">
        <v>43378</v>
      </c>
      <c r="K30" s="2">
        <v>43380</v>
      </c>
      <c r="L30" s="2">
        <v>43381</v>
      </c>
      <c r="M30" t="s">
        <v>21</v>
      </c>
      <c r="N30" t="s">
        <v>101</v>
      </c>
      <c r="O30">
        <f>VLOOKUP(D30,[1]应付款管理!$A$1:$I$65536,9,0)</f>
        <v>100.23</v>
      </c>
      <c r="P30">
        <f t="shared" si="0"/>
        <v>0</v>
      </c>
      <c r="Q30" t="str">
        <f t="shared" si="1"/>
        <v>，1377621</v>
      </c>
      <c r="R30" t="s">
        <v>102</v>
      </c>
      <c r="W30" t="s">
        <v>24</v>
      </c>
    </row>
    <row r="31" spans="1:23">
      <c r="A31" t="s">
        <v>17</v>
      </c>
      <c r="B31" t="s">
        <v>18</v>
      </c>
      <c r="C31" t="s">
        <v>19</v>
      </c>
      <c r="D31">
        <v>1367788</v>
      </c>
      <c r="E31">
        <v>30981344</v>
      </c>
      <c r="F31">
        <v>62755741</v>
      </c>
      <c r="G31" s="2">
        <v>43382</v>
      </c>
      <c r="H31">
        <v>174.65</v>
      </c>
      <c r="I31" t="s">
        <v>103</v>
      </c>
      <c r="J31" s="2">
        <v>43353</v>
      </c>
      <c r="K31" s="2">
        <v>43381</v>
      </c>
      <c r="L31" s="2">
        <v>43382</v>
      </c>
      <c r="M31" t="s">
        <v>21</v>
      </c>
      <c r="N31" t="s">
        <v>104</v>
      </c>
      <c r="O31">
        <f>VLOOKUP(D31,[1]应付款管理!$A$1:$I$65536,9,0)</f>
        <v>174.66</v>
      </c>
      <c r="P31">
        <f t="shared" si="0"/>
        <v>-0.00999999999999091</v>
      </c>
      <c r="Q31" t="str">
        <f t="shared" si="1"/>
        <v>，1367788</v>
      </c>
      <c r="R31" t="s">
        <v>105</v>
      </c>
      <c r="W31" t="s">
        <v>24</v>
      </c>
    </row>
    <row r="32" spans="1:23">
      <c r="A32" t="s">
        <v>17</v>
      </c>
      <c r="B32" t="s">
        <v>18</v>
      </c>
      <c r="C32" t="s">
        <v>19</v>
      </c>
      <c r="D32">
        <v>1377632</v>
      </c>
      <c r="E32">
        <v>31209205</v>
      </c>
      <c r="F32">
        <v>62755742</v>
      </c>
      <c r="G32" s="2">
        <v>43382</v>
      </c>
      <c r="H32">
        <v>121</v>
      </c>
      <c r="I32" t="s">
        <v>106</v>
      </c>
      <c r="J32" s="2">
        <v>43378</v>
      </c>
      <c r="K32" s="2">
        <v>43380</v>
      </c>
      <c r="L32" s="2">
        <v>43382</v>
      </c>
      <c r="M32" t="s">
        <v>21</v>
      </c>
      <c r="N32" t="s">
        <v>107</v>
      </c>
      <c r="O32">
        <f>VLOOKUP(D32,[1]应付款管理!$A$1:$I$65536,9,0)</f>
        <v>121</v>
      </c>
      <c r="P32">
        <f t="shared" si="0"/>
        <v>0</v>
      </c>
      <c r="Q32" t="str">
        <f t="shared" si="1"/>
        <v>，1377632</v>
      </c>
      <c r="R32" t="s">
        <v>108</v>
      </c>
      <c r="W32" t="s">
        <v>24</v>
      </c>
    </row>
    <row r="33" spans="1:23">
      <c r="A33" t="s">
        <v>17</v>
      </c>
      <c r="B33" t="s">
        <v>18</v>
      </c>
      <c r="C33" t="s">
        <v>19</v>
      </c>
      <c r="D33">
        <v>1358033</v>
      </c>
      <c r="E33">
        <v>30844353</v>
      </c>
      <c r="F33">
        <v>62769280</v>
      </c>
      <c r="G33" s="2">
        <v>43383</v>
      </c>
      <c r="H33">
        <v>269.36</v>
      </c>
      <c r="I33" t="s">
        <v>109</v>
      </c>
      <c r="J33" s="2">
        <v>43334</v>
      </c>
      <c r="K33" s="2">
        <v>43380</v>
      </c>
      <c r="L33" s="2">
        <v>43383</v>
      </c>
      <c r="M33" t="s">
        <v>21</v>
      </c>
      <c r="N33" t="s">
        <v>110</v>
      </c>
      <c r="O33">
        <f>VLOOKUP(D33,[1]应付款管理!$A$1:$I$65536,9,0)</f>
        <v>269.4</v>
      </c>
      <c r="P33">
        <f t="shared" si="0"/>
        <v>-0.0399999999999636</v>
      </c>
      <c r="Q33" t="str">
        <f t="shared" si="1"/>
        <v>，1358033</v>
      </c>
      <c r="R33" t="s">
        <v>111</v>
      </c>
      <c r="W33" t="s">
        <v>24</v>
      </c>
    </row>
    <row r="34" spans="1:23">
      <c r="A34" t="s">
        <v>17</v>
      </c>
      <c r="B34" t="s">
        <v>18</v>
      </c>
      <c r="C34" t="s">
        <v>19</v>
      </c>
      <c r="D34">
        <v>1378536</v>
      </c>
      <c r="E34">
        <v>31229507</v>
      </c>
      <c r="F34">
        <v>62769281</v>
      </c>
      <c r="G34" s="2">
        <v>43383</v>
      </c>
      <c r="H34">
        <v>150.88</v>
      </c>
      <c r="I34" t="s">
        <v>112</v>
      </c>
      <c r="J34" s="2">
        <v>43381</v>
      </c>
      <c r="K34" s="2">
        <v>43382</v>
      </c>
      <c r="L34" s="2">
        <v>43383</v>
      </c>
      <c r="M34" t="s">
        <v>21</v>
      </c>
      <c r="N34" t="s">
        <v>95</v>
      </c>
      <c r="O34">
        <f>VLOOKUP(D34,[1]应付款管理!$A$1:$I$65536,9,0)</f>
        <v>150.87</v>
      </c>
      <c r="P34">
        <f t="shared" si="0"/>
        <v>0.00999999999999091</v>
      </c>
      <c r="Q34" t="str">
        <f t="shared" si="1"/>
        <v>，1378536</v>
      </c>
      <c r="R34" t="s">
        <v>113</v>
      </c>
      <c r="W34" t="s">
        <v>24</v>
      </c>
    </row>
    <row r="35" spans="1:23">
      <c r="A35" t="s">
        <v>17</v>
      </c>
      <c r="B35" t="s">
        <v>18</v>
      </c>
      <c r="C35" t="s">
        <v>19</v>
      </c>
      <c r="D35">
        <v>1377142</v>
      </c>
      <c r="E35">
        <v>31194735</v>
      </c>
      <c r="F35">
        <v>62781880</v>
      </c>
      <c r="G35" s="2">
        <v>43384</v>
      </c>
      <c r="H35">
        <v>259.68</v>
      </c>
      <c r="I35" t="s">
        <v>114</v>
      </c>
      <c r="J35" s="2">
        <v>43377</v>
      </c>
      <c r="K35" s="2">
        <v>43382</v>
      </c>
      <c r="L35" s="2">
        <v>43384</v>
      </c>
      <c r="M35" t="s">
        <v>21</v>
      </c>
      <c r="N35" t="s">
        <v>115</v>
      </c>
      <c r="O35">
        <f>VLOOKUP(D35,[1]应付款管理!$A$1:$I$65536,9,0)</f>
        <v>259.72</v>
      </c>
      <c r="P35">
        <f t="shared" ref="P35:P65" si="2">H35-O35</f>
        <v>-0.0400000000000205</v>
      </c>
      <c r="Q35" t="str">
        <f t="shared" ref="Q35:Q65" si="3">$Q$1&amp;D35</f>
        <v>，1377142</v>
      </c>
      <c r="R35" t="s">
        <v>116</v>
      </c>
      <c r="W35" t="s">
        <v>24</v>
      </c>
    </row>
    <row r="36" spans="1:23">
      <c r="A36" t="s">
        <v>17</v>
      </c>
      <c r="B36" t="s">
        <v>18</v>
      </c>
      <c r="C36" t="s">
        <v>19</v>
      </c>
      <c r="D36">
        <v>1377423</v>
      </c>
      <c r="E36">
        <v>31205386</v>
      </c>
      <c r="F36">
        <v>62781881</v>
      </c>
      <c r="G36" s="2">
        <v>43384</v>
      </c>
      <c r="H36">
        <v>693.75</v>
      </c>
      <c r="I36" t="s">
        <v>117</v>
      </c>
      <c r="J36" s="2">
        <v>43378</v>
      </c>
      <c r="K36" s="2">
        <v>43381</v>
      </c>
      <c r="L36" s="2">
        <v>43384</v>
      </c>
      <c r="M36" t="s">
        <v>21</v>
      </c>
      <c r="N36" t="s">
        <v>29</v>
      </c>
      <c r="O36">
        <f>VLOOKUP(D36,[1]应付款管理!$A$1:$I$65536,9,0)</f>
        <v>693.78</v>
      </c>
      <c r="P36">
        <f t="shared" si="2"/>
        <v>-0.0299999999999727</v>
      </c>
      <c r="Q36" t="str">
        <f t="shared" si="3"/>
        <v>，1377423</v>
      </c>
      <c r="R36" t="s">
        <v>118</v>
      </c>
      <c r="W36" t="s">
        <v>24</v>
      </c>
    </row>
    <row r="37" spans="1:23">
      <c r="A37" t="s">
        <v>17</v>
      </c>
      <c r="B37" t="s">
        <v>18</v>
      </c>
      <c r="C37" t="s">
        <v>19</v>
      </c>
      <c r="D37">
        <v>1353304</v>
      </c>
      <c r="E37">
        <v>30793791</v>
      </c>
      <c r="F37">
        <v>62786920</v>
      </c>
      <c r="G37" s="2">
        <v>43388</v>
      </c>
      <c r="H37">
        <v>275.1</v>
      </c>
      <c r="I37" t="s">
        <v>119</v>
      </c>
      <c r="J37" s="2">
        <v>43326</v>
      </c>
      <c r="K37" s="2">
        <v>43384</v>
      </c>
      <c r="L37" s="2">
        <v>43385</v>
      </c>
      <c r="M37" t="s">
        <v>21</v>
      </c>
      <c r="N37" t="s">
        <v>120</v>
      </c>
      <c r="O37">
        <f>VLOOKUP(D37,[1]应付款管理!$A$1:$I$65536,9,0)</f>
        <v>275.1</v>
      </c>
      <c r="P37">
        <f t="shared" si="2"/>
        <v>0</v>
      </c>
      <c r="Q37" t="str">
        <f t="shared" si="3"/>
        <v>，1353304</v>
      </c>
      <c r="R37" t="s">
        <v>121</v>
      </c>
      <c r="W37" t="s">
        <v>24</v>
      </c>
    </row>
    <row r="38" spans="1:23">
      <c r="A38" t="s">
        <v>17</v>
      </c>
      <c r="B38" t="s">
        <v>18</v>
      </c>
      <c r="C38" t="s">
        <v>19</v>
      </c>
      <c r="D38">
        <v>1377882</v>
      </c>
      <c r="E38">
        <v>31217156</v>
      </c>
      <c r="F38">
        <v>62786921</v>
      </c>
      <c r="G38" s="2">
        <v>43388</v>
      </c>
      <c r="H38">
        <v>988.21</v>
      </c>
      <c r="I38" t="s">
        <v>122</v>
      </c>
      <c r="J38" s="2">
        <v>43379</v>
      </c>
      <c r="K38" s="2">
        <v>43382</v>
      </c>
      <c r="L38" s="2">
        <v>43385</v>
      </c>
      <c r="M38" t="s">
        <v>21</v>
      </c>
      <c r="N38" t="s">
        <v>104</v>
      </c>
      <c r="O38">
        <f>VLOOKUP(D38,[1]应付款管理!$A$1:$I$65536,9,0)</f>
        <v>988.2</v>
      </c>
      <c r="P38">
        <f t="shared" si="2"/>
        <v>0.00999999999999091</v>
      </c>
      <c r="Q38" t="str">
        <f t="shared" si="3"/>
        <v>，1377882</v>
      </c>
      <c r="R38" t="s">
        <v>123</v>
      </c>
      <c r="W38" t="s">
        <v>24</v>
      </c>
    </row>
    <row r="39" spans="1:23">
      <c r="A39" t="s">
        <v>17</v>
      </c>
      <c r="B39" t="s">
        <v>18</v>
      </c>
      <c r="C39" t="s">
        <v>19</v>
      </c>
      <c r="D39">
        <v>1377104</v>
      </c>
      <c r="E39">
        <v>31194565</v>
      </c>
      <c r="F39">
        <v>62790961</v>
      </c>
      <c r="G39" s="2">
        <v>43388</v>
      </c>
      <c r="H39">
        <v>521.13</v>
      </c>
      <c r="I39" t="s">
        <v>124</v>
      </c>
      <c r="J39" s="2">
        <v>43377</v>
      </c>
      <c r="K39" s="2">
        <v>43385</v>
      </c>
      <c r="L39" s="2">
        <v>43386</v>
      </c>
      <c r="M39" t="s">
        <v>21</v>
      </c>
      <c r="N39" t="s">
        <v>64</v>
      </c>
      <c r="O39">
        <f>VLOOKUP(D39,[1]应付款管理!$A$1:$I$65536,9,0)</f>
        <v>521.13</v>
      </c>
      <c r="P39">
        <f t="shared" si="2"/>
        <v>0</v>
      </c>
      <c r="Q39" t="str">
        <f t="shared" si="3"/>
        <v>，1377104</v>
      </c>
      <c r="R39" t="s">
        <v>125</v>
      </c>
      <c r="W39" t="s">
        <v>24</v>
      </c>
    </row>
    <row r="40" spans="1:23">
      <c r="A40" t="s">
        <v>17</v>
      </c>
      <c r="B40" t="s">
        <v>18</v>
      </c>
      <c r="C40" t="s">
        <v>19</v>
      </c>
      <c r="D40">
        <v>1379119</v>
      </c>
      <c r="E40">
        <v>31245461</v>
      </c>
      <c r="F40">
        <v>62790962</v>
      </c>
      <c r="G40" s="2">
        <v>43388</v>
      </c>
      <c r="H40">
        <v>41.84</v>
      </c>
      <c r="I40" t="s">
        <v>126</v>
      </c>
      <c r="J40" s="2">
        <v>43383</v>
      </c>
      <c r="K40" s="2">
        <v>43385</v>
      </c>
      <c r="L40" s="2">
        <v>43386</v>
      </c>
      <c r="M40" t="s">
        <v>21</v>
      </c>
      <c r="N40" t="s">
        <v>127</v>
      </c>
      <c r="O40">
        <f>VLOOKUP(D40,[1]应付款管理!$A$1:$I$65536,9,0)</f>
        <v>41.85</v>
      </c>
      <c r="P40">
        <f t="shared" si="2"/>
        <v>-0.00999999999999801</v>
      </c>
      <c r="Q40" t="str">
        <f t="shared" si="3"/>
        <v>，1379119</v>
      </c>
      <c r="R40" t="s">
        <v>128</v>
      </c>
      <c r="W40" t="s">
        <v>24</v>
      </c>
    </row>
    <row r="41" spans="1:23">
      <c r="A41" t="s">
        <v>17</v>
      </c>
      <c r="B41" t="s">
        <v>18</v>
      </c>
      <c r="C41" t="s">
        <v>19</v>
      </c>
      <c r="D41">
        <v>1379670</v>
      </c>
      <c r="E41">
        <v>31256912</v>
      </c>
      <c r="F41">
        <v>62790963</v>
      </c>
      <c r="G41" s="2">
        <v>43388</v>
      </c>
      <c r="H41">
        <v>133.61</v>
      </c>
      <c r="I41" t="s">
        <v>129</v>
      </c>
      <c r="J41" s="2">
        <v>43384</v>
      </c>
      <c r="K41" s="2">
        <v>43385</v>
      </c>
      <c r="L41" s="2">
        <v>43386</v>
      </c>
      <c r="M41" t="s">
        <v>21</v>
      </c>
      <c r="N41" t="s">
        <v>130</v>
      </c>
      <c r="O41">
        <f>VLOOKUP(D41,[1]应付款管理!$A$1:$I$65536,9,0)</f>
        <v>133.62</v>
      </c>
      <c r="P41">
        <f t="shared" si="2"/>
        <v>-0.00999999999999091</v>
      </c>
      <c r="Q41" t="str">
        <f t="shared" si="3"/>
        <v>，1379670</v>
      </c>
      <c r="R41" t="s">
        <v>131</v>
      </c>
      <c r="W41" t="s">
        <v>24</v>
      </c>
    </row>
    <row r="42" spans="1:23">
      <c r="A42" t="s">
        <v>17</v>
      </c>
      <c r="B42" t="s">
        <v>18</v>
      </c>
      <c r="C42" t="s">
        <v>19</v>
      </c>
      <c r="D42">
        <v>1377933</v>
      </c>
      <c r="E42">
        <v>31217881</v>
      </c>
      <c r="F42">
        <v>62797412</v>
      </c>
      <c r="G42" s="2">
        <v>43388</v>
      </c>
      <c r="H42">
        <v>580.22</v>
      </c>
      <c r="I42" t="s">
        <v>132</v>
      </c>
      <c r="J42" s="2">
        <v>43379</v>
      </c>
      <c r="K42" s="2">
        <v>43384</v>
      </c>
      <c r="L42" s="2">
        <v>43387</v>
      </c>
      <c r="M42" t="s">
        <v>21</v>
      </c>
      <c r="N42" t="s">
        <v>133</v>
      </c>
      <c r="O42">
        <f>VLOOKUP(D42,[1]应付款管理!$A$1:$I$65536,9,0)</f>
        <v>580.26</v>
      </c>
      <c r="P42">
        <f t="shared" si="2"/>
        <v>-0.0399999999999636</v>
      </c>
      <c r="Q42" t="str">
        <f t="shared" si="3"/>
        <v>，1377933</v>
      </c>
      <c r="R42" t="s">
        <v>134</v>
      </c>
      <c r="W42" t="s">
        <v>24</v>
      </c>
    </row>
    <row r="43" spans="1:23">
      <c r="A43" t="s">
        <v>17</v>
      </c>
      <c r="B43" t="s">
        <v>18</v>
      </c>
      <c r="C43" t="s">
        <v>19</v>
      </c>
      <c r="D43">
        <v>1379116</v>
      </c>
      <c r="E43">
        <v>31245460</v>
      </c>
      <c r="F43">
        <v>62797413</v>
      </c>
      <c r="G43" s="2">
        <v>43388</v>
      </c>
      <c r="H43">
        <v>109.3</v>
      </c>
      <c r="I43" t="s">
        <v>135</v>
      </c>
      <c r="J43" s="2">
        <v>43383</v>
      </c>
      <c r="K43" s="2">
        <v>43385</v>
      </c>
      <c r="L43" s="2">
        <v>43387</v>
      </c>
      <c r="M43" t="s">
        <v>21</v>
      </c>
      <c r="N43" t="s">
        <v>127</v>
      </c>
      <c r="O43">
        <f>VLOOKUP(D43,[1]应付款管理!$A$1:$I$65536,9,0)</f>
        <v>109.31</v>
      </c>
      <c r="P43">
        <f t="shared" si="2"/>
        <v>-0.0100000000000051</v>
      </c>
      <c r="Q43" t="str">
        <f t="shared" si="3"/>
        <v>，1379116</v>
      </c>
      <c r="R43" t="s">
        <v>136</v>
      </c>
      <c r="W43" t="s">
        <v>24</v>
      </c>
    </row>
    <row r="44" spans="1:23">
      <c r="A44" t="s">
        <v>17</v>
      </c>
      <c r="B44" t="s">
        <v>18</v>
      </c>
      <c r="C44" t="s">
        <v>19</v>
      </c>
      <c r="D44">
        <v>1369528</v>
      </c>
      <c r="E44">
        <v>31010912</v>
      </c>
      <c r="F44">
        <v>62801427</v>
      </c>
      <c r="G44" s="2">
        <v>43388</v>
      </c>
      <c r="H44">
        <v>385.3</v>
      </c>
      <c r="I44" t="s">
        <v>137</v>
      </c>
      <c r="J44" s="2">
        <v>43356</v>
      </c>
      <c r="K44" s="2">
        <v>43386</v>
      </c>
      <c r="L44" s="2">
        <v>43388</v>
      </c>
      <c r="M44" t="s">
        <v>21</v>
      </c>
      <c r="N44" t="s">
        <v>138</v>
      </c>
      <c r="O44">
        <f>VLOOKUP(D44,[1]应付款管理!$A$1:$I$65536,9,0)</f>
        <v>385.32</v>
      </c>
      <c r="P44">
        <f t="shared" si="2"/>
        <v>-0.0199999999999818</v>
      </c>
      <c r="Q44" t="str">
        <f t="shared" si="3"/>
        <v>，1369528</v>
      </c>
      <c r="R44" t="s">
        <v>139</v>
      </c>
      <c r="W44" t="s">
        <v>24</v>
      </c>
    </row>
    <row r="45" spans="1:23">
      <c r="A45" t="s">
        <v>17</v>
      </c>
      <c r="B45" t="s">
        <v>18</v>
      </c>
      <c r="C45" t="s">
        <v>19</v>
      </c>
      <c r="D45">
        <v>1376052</v>
      </c>
      <c r="E45">
        <v>31158722</v>
      </c>
      <c r="F45">
        <v>62801428</v>
      </c>
      <c r="G45" s="2">
        <v>43388</v>
      </c>
      <c r="H45">
        <v>305.29</v>
      </c>
      <c r="I45" t="s">
        <v>140</v>
      </c>
      <c r="J45" s="2">
        <v>43373</v>
      </c>
      <c r="K45" s="2">
        <v>43386</v>
      </c>
      <c r="L45" s="2">
        <v>43388</v>
      </c>
      <c r="M45" t="s">
        <v>21</v>
      </c>
      <c r="N45" t="s">
        <v>32</v>
      </c>
      <c r="O45">
        <f>VLOOKUP(D45,[1]应付款管理!$A$1:$I$65536,9,0)</f>
        <v>305.28</v>
      </c>
      <c r="P45">
        <f t="shared" si="2"/>
        <v>0.0100000000000477</v>
      </c>
      <c r="Q45" t="str">
        <f t="shared" si="3"/>
        <v>，1376052</v>
      </c>
      <c r="R45" t="s">
        <v>141</v>
      </c>
      <c r="W45" t="s">
        <v>24</v>
      </c>
    </row>
    <row r="46" spans="1:23">
      <c r="A46" t="s">
        <v>17</v>
      </c>
      <c r="B46" t="s">
        <v>18</v>
      </c>
      <c r="C46" t="s">
        <v>19</v>
      </c>
      <c r="D46">
        <v>1380725</v>
      </c>
      <c r="E46">
        <v>31275516</v>
      </c>
      <c r="F46">
        <v>62801429</v>
      </c>
      <c r="G46" s="2">
        <v>43388</v>
      </c>
      <c r="H46">
        <v>81.27</v>
      </c>
      <c r="I46" t="s">
        <v>142</v>
      </c>
      <c r="J46" s="2">
        <v>43386</v>
      </c>
      <c r="K46" s="2">
        <v>43387</v>
      </c>
      <c r="L46" s="2">
        <v>43388</v>
      </c>
      <c r="M46" t="s">
        <v>21</v>
      </c>
      <c r="N46" t="s">
        <v>143</v>
      </c>
      <c r="O46">
        <f>VLOOKUP(D46,[1]应付款管理!$A$1:$I$65536,9,0)</f>
        <v>81.26</v>
      </c>
      <c r="P46">
        <f t="shared" si="2"/>
        <v>0.00999999999999091</v>
      </c>
      <c r="Q46" t="str">
        <f t="shared" si="3"/>
        <v>，1380725</v>
      </c>
      <c r="R46" t="s">
        <v>144</v>
      </c>
      <c r="W46" t="s">
        <v>24</v>
      </c>
    </row>
    <row r="47" spans="1:23">
      <c r="A47" t="s">
        <v>17</v>
      </c>
      <c r="B47" t="s">
        <v>18</v>
      </c>
      <c r="C47" t="s">
        <v>19</v>
      </c>
      <c r="D47">
        <v>1369555</v>
      </c>
      <c r="E47">
        <v>31010973</v>
      </c>
      <c r="F47">
        <v>62810477</v>
      </c>
      <c r="G47" s="2">
        <v>43389</v>
      </c>
      <c r="H47">
        <v>287.88</v>
      </c>
      <c r="I47" t="s">
        <v>145</v>
      </c>
      <c r="J47" s="2">
        <v>43356</v>
      </c>
      <c r="K47" s="2">
        <v>43387</v>
      </c>
      <c r="L47" s="2">
        <v>43389</v>
      </c>
      <c r="M47" t="s">
        <v>21</v>
      </c>
      <c r="N47" t="s">
        <v>32</v>
      </c>
      <c r="O47">
        <f>VLOOKUP(D47,[1]应付款管理!$A$1:$I$65536,9,0)</f>
        <v>287.9</v>
      </c>
      <c r="P47">
        <f t="shared" si="2"/>
        <v>-0.0199999999999818</v>
      </c>
      <c r="Q47" t="str">
        <f t="shared" si="3"/>
        <v>，1369555</v>
      </c>
      <c r="R47" t="s">
        <v>146</v>
      </c>
      <c r="W47" t="s">
        <v>24</v>
      </c>
    </row>
    <row r="48" spans="1:23">
      <c r="A48" t="s">
        <v>17</v>
      </c>
      <c r="B48" t="s">
        <v>18</v>
      </c>
      <c r="C48" t="s">
        <v>19</v>
      </c>
      <c r="D48">
        <v>1380952</v>
      </c>
      <c r="E48">
        <v>31277026</v>
      </c>
      <c r="F48">
        <v>62810478</v>
      </c>
      <c r="G48" s="2">
        <v>43389</v>
      </c>
      <c r="H48">
        <v>74.99</v>
      </c>
      <c r="I48" t="s">
        <v>147</v>
      </c>
      <c r="J48" s="2">
        <v>43387</v>
      </c>
      <c r="K48" s="2">
        <v>43388</v>
      </c>
      <c r="L48" s="2">
        <v>43389</v>
      </c>
      <c r="M48" t="s">
        <v>21</v>
      </c>
      <c r="N48" t="s">
        <v>148</v>
      </c>
      <c r="O48">
        <f>VLOOKUP(D48,[1]应付款管理!$A$1:$I$65536,9,0)</f>
        <v>74.99</v>
      </c>
      <c r="P48">
        <f t="shared" si="2"/>
        <v>0</v>
      </c>
      <c r="Q48" t="str">
        <f t="shared" si="3"/>
        <v>，1380952</v>
      </c>
      <c r="R48" t="s">
        <v>149</v>
      </c>
      <c r="W48" t="s">
        <v>24</v>
      </c>
    </row>
    <row r="49" spans="1:23">
      <c r="A49" t="s">
        <v>17</v>
      </c>
      <c r="B49" t="s">
        <v>18</v>
      </c>
      <c r="C49" t="s">
        <v>19</v>
      </c>
      <c r="D49">
        <v>1356216</v>
      </c>
      <c r="E49">
        <v>30824621</v>
      </c>
      <c r="F49">
        <v>62827659</v>
      </c>
      <c r="G49" s="2">
        <v>43390</v>
      </c>
      <c r="H49">
        <v>301.23</v>
      </c>
      <c r="I49" t="s">
        <v>150</v>
      </c>
      <c r="J49" s="2">
        <v>43330</v>
      </c>
      <c r="K49" s="2">
        <v>43388</v>
      </c>
      <c r="L49" s="2">
        <v>43390</v>
      </c>
      <c r="M49" t="s">
        <v>21</v>
      </c>
      <c r="N49" t="s">
        <v>32</v>
      </c>
      <c r="O49">
        <f>VLOOKUP(D49,[1]应付款管理!$A$1:$I$65536,9,0)</f>
        <v>301.23</v>
      </c>
      <c r="P49">
        <f t="shared" si="2"/>
        <v>0</v>
      </c>
      <c r="Q49" t="str">
        <f t="shared" si="3"/>
        <v>，1356216</v>
      </c>
      <c r="R49" t="s">
        <v>151</v>
      </c>
      <c r="W49" t="s">
        <v>24</v>
      </c>
    </row>
    <row r="50" spans="1:23">
      <c r="A50" t="s">
        <v>17</v>
      </c>
      <c r="B50" t="s">
        <v>18</v>
      </c>
      <c r="C50" t="s">
        <v>19</v>
      </c>
      <c r="D50">
        <v>1381023</v>
      </c>
      <c r="E50">
        <v>31277537</v>
      </c>
      <c r="F50">
        <v>62846814</v>
      </c>
      <c r="G50" s="2">
        <v>43392</v>
      </c>
      <c r="H50">
        <v>320.92</v>
      </c>
      <c r="I50" t="s">
        <v>152</v>
      </c>
      <c r="J50" s="2">
        <v>43387</v>
      </c>
      <c r="K50" s="2">
        <v>43390</v>
      </c>
      <c r="L50" s="2">
        <v>43392</v>
      </c>
      <c r="M50" t="s">
        <v>21</v>
      </c>
      <c r="N50" t="s">
        <v>153</v>
      </c>
      <c r="O50">
        <f>VLOOKUP(D50,[1]应付款管理!$A$1:$I$65536,9,0)</f>
        <v>320.92</v>
      </c>
      <c r="P50">
        <f t="shared" si="2"/>
        <v>0</v>
      </c>
      <c r="Q50" t="str">
        <f t="shared" si="3"/>
        <v>，1381023</v>
      </c>
      <c r="R50" t="s">
        <v>154</v>
      </c>
      <c r="W50" t="s">
        <v>24</v>
      </c>
    </row>
    <row r="51" spans="1:23">
      <c r="A51" t="s">
        <v>17</v>
      </c>
      <c r="B51" t="s">
        <v>18</v>
      </c>
      <c r="C51" t="s">
        <v>19</v>
      </c>
      <c r="D51">
        <v>1381370</v>
      </c>
      <c r="E51">
        <v>31282126</v>
      </c>
      <c r="F51">
        <v>62846815</v>
      </c>
      <c r="G51" s="2">
        <v>43392</v>
      </c>
      <c r="H51">
        <v>117.42</v>
      </c>
      <c r="I51" t="s">
        <v>155</v>
      </c>
      <c r="J51" s="2">
        <v>43388</v>
      </c>
      <c r="K51" s="2">
        <v>43391</v>
      </c>
      <c r="L51" s="2">
        <v>43392</v>
      </c>
      <c r="M51" t="s">
        <v>21</v>
      </c>
      <c r="N51" t="s">
        <v>156</v>
      </c>
      <c r="O51">
        <f>VLOOKUP(D51,[1]应付款管理!$A$1:$I$65536,9,0)</f>
        <v>117.42</v>
      </c>
      <c r="P51">
        <f t="shared" si="2"/>
        <v>0</v>
      </c>
      <c r="Q51" t="str">
        <f t="shared" si="3"/>
        <v>，1381370</v>
      </c>
      <c r="R51" t="s">
        <v>157</v>
      </c>
      <c r="W51" t="s">
        <v>24</v>
      </c>
    </row>
    <row r="52" spans="1:23">
      <c r="A52" t="s">
        <v>17</v>
      </c>
      <c r="B52" t="s">
        <v>18</v>
      </c>
      <c r="C52" t="s">
        <v>19</v>
      </c>
      <c r="D52">
        <v>1350292</v>
      </c>
      <c r="E52">
        <v>30761874</v>
      </c>
      <c r="F52">
        <v>62855100</v>
      </c>
      <c r="G52" s="2">
        <v>43395</v>
      </c>
      <c r="H52">
        <v>788.43</v>
      </c>
      <c r="I52" t="s">
        <v>158</v>
      </c>
      <c r="J52" s="2">
        <v>43321</v>
      </c>
      <c r="K52" s="2">
        <v>43390</v>
      </c>
      <c r="L52" s="2">
        <v>43393</v>
      </c>
      <c r="M52" t="s">
        <v>21</v>
      </c>
      <c r="N52" t="s">
        <v>159</v>
      </c>
      <c r="O52">
        <f>VLOOKUP(D52,[1]应付款管理!$A$1:$I$65536,9,0)</f>
        <v>788.43</v>
      </c>
      <c r="P52">
        <f t="shared" si="2"/>
        <v>0</v>
      </c>
      <c r="Q52" t="str">
        <f t="shared" si="3"/>
        <v>，1350292</v>
      </c>
      <c r="R52" t="s">
        <v>160</v>
      </c>
      <c r="W52" t="s">
        <v>24</v>
      </c>
    </row>
    <row r="53" spans="1:23">
      <c r="A53" t="s">
        <v>17</v>
      </c>
      <c r="B53" t="s">
        <v>18</v>
      </c>
      <c r="C53" t="s">
        <v>19</v>
      </c>
      <c r="D53">
        <v>1376263</v>
      </c>
      <c r="E53">
        <v>31160753</v>
      </c>
      <c r="F53">
        <v>62855101</v>
      </c>
      <c r="G53" s="2">
        <v>43395</v>
      </c>
      <c r="H53">
        <v>129.05</v>
      </c>
      <c r="I53" t="s">
        <v>161</v>
      </c>
      <c r="J53" s="2">
        <v>43374</v>
      </c>
      <c r="K53" s="2">
        <v>43392</v>
      </c>
      <c r="L53" s="2">
        <v>43393</v>
      </c>
      <c r="M53" t="s">
        <v>21</v>
      </c>
      <c r="N53" t="s">
        <v>162</v>
      </c>
      <c r="O53">
        <f>VLOOKUP(D53,[1]应付款管理!$A$1:$I$65536,9,0)</f>
        <v>129.06</v>
      </c>
      <c r="P53">
        <f t="shared" si="2"/>
        <v>-0.00999999999999091</v>
      </c>
      <c r="Q53" t="str">
        <f t="shared" si="3"/>
        <v>，1376263</v>
      </c>
      <c r="R53" t="s">
        <v>163</v>
      </c>
      <c r="W53" t="s">
        <v>24</v>
      </c>
    </row>
    <row r="54" spans="1:23">
      <c r="A54" t="s">
        <v>17</v>
      </c>
      <c r="B54" t="s">
        <v>18</v>
      </c>
      <c r="C54" t="s">
        <v>19</v>
      </c>
      <c r="D54">
        <v>1378570</v>
      </c>
      <c r="E54">
        <v>31231219</v>
      </c>
      <c r="F54">
        <v>62855102</v>
      </c>
      <c r="G54" s="2">
        <v>43395</v>
      </c>
      <c r="H54">
        <v>250.03</v>
      </c>
      <c r="I54" t="s">
        <v>164</v>
      </c>
      <c r="J54" s="2">
        <v>43381</v>
      </c>
      <c r="K54" s="2">
        <v>43392</v>
      </c>
      <c r="L54" s="2">
        <v>43393</v>
      </c>
      <c r="M54" t="s">
        <v>21</v>
      </c>
      <c r="N54" t="s">
        <v>165</v>
      </c>
      <c r="O54">
        <f>VLOOKUP(D54,[1]应付款管理!$A$1:$I$65536,9,0)</f>
        <v>250.03</v>
      </c>
      <c r="P54">
        <f t="shared" si="2"/>
        <v>0</v>
      </c>
      <c r="Q54" t="str">
        <f t="shared" si="3"/>
        <v>，1378570</v>
      </c>
      <c r="R54" t="s">
        <v>166</v>
      </c>
      <c r="W54" t="s">
        <v>24</v>
      </c>
    </row>
    <row r="55" spans="1:23">
      <c r="A55" t="s">
        <v>17</v>
      </c>
      <c r="B55" t="s">
        <v>18</v>
      </c>
      <c r="C55" t="s">
        <v>19</v>
      </c>
      <c r="D55">
        <v>1382847</v>
      </c>
      <c r="E55">
        <v>31320728</v>
      </c>
      <c r="F55">
        <v>62855103</v>
      </c>
      <c r="G55" s="2">
        <v>43395</v>
      </c>
      <c r="H55">
        <v>59.7</v>
      </c>
      <c r="I55" t="s">
        <v>167</v>
      </c>
      <c r="J55" s="2">
        <v>43391</v>
      </c>
      <c r="K55" s="2">
        <v>43392</v>
      </c>
      <c r="L55" s="2">
        <v>43393</v>
      </c>
      <c r="M55" t="s">
        <v>21</v>
      </c>
      <c r="N55" t="s">
        <v>168</v>
      </c>
      <c r="O55">
        <f>VLOOKUP(D55,[1]应付款管理!$A$1:$I$65536,9,0)</f>
        <v>59.71</v>
      </c>
      <c r="P55">
        <f t="shared" si="2"/>
        <v>-0.00999999999999801</v>
      </c>
      <c r="Q55" t="str">
        <f t="shared" si="3"/>
        <v>，1382847</v>
      </c>
      <c r="R55" t="s">
        <v>169</v>
      </c>
      <c r="W55" t="s">
        <v>24</v>
      </c>
    </row>
    <row r="56" spans="1:23">
      <c r="A56" t="s">
        <v>17</v>
      </c>
      <c r="B56" t="s">
        <v>18</v>
      </c>
      <c r="C56" t="s">
        <v>19</v>
      </c>
      <c r="D56">
        <v>1382853</v>
      </c>
      <c r="E56">
        <v>31320907</v>
      </c>
      <c r="F56">
        <v>62855104</v>
      </c>
      <c r="G56" s="2">
        <v>43395</v>
      </c>
      <c r="H56">
        <v>59.7</v>
      </c>
      <c r="I56" t="s">
        <v>170</v>
      </c>
      <c r="J56" s="2">
        <v>43391</v>
      </c>
      <c r="K56" s="2">
        <v>43392</v>
      </c>
      <c r="L56" s="2">
        <v>43393</v>
      </c>
      <c r="M56" t="s">
        <v>21</v>
      </c>
      <c r="N56" t="s">
        <v>168</v>
      </c>
      <c r="O56">
        <f>VLOOKUP(D56,[1]应付款管理!$A$1:$I$65536,9,0)</f>
        <v>59.71</v>
      </c>
      <c r="P56">
        <f t="shared" si="2"/>
        <v>-0.00999999999999801</v>
      </c>
      <c r="Q56" t="str">
        <f t="shared" si="3"/>
        <v>，1382853</v>
      </c>
      <c r="R56" t="s">
        <v>171</v>
      </c>
      <c r="W56" t="s">
        <v>24</v>
      </c>
    </row>
    <row r="57" spans="1:23">
      <c r="A57" t="s">
        <v>17</v>
      </c>
      <c r="B57" t="s">
        <v>18</v>
      </c>
      <c r="C57" t="s">
        <v>19</v>
      </c>
      <c r="D57">
        <v>1346740</v>
      </c>
      <c r="E57">
        <v>30722794</v>
      </c>
      <c r="F57">
        <v>62864204</v>
      </c>
      <c r="G57" s="2">
        <v>43395</v>
      </c>
      <c r="H57">
        <v>588.78</v>
      </c>
      <c r="I57" t="s">
        <v>172</v>
      </c>
      <c r="J57" s="2">
        <v>43315</v>
      </c>
      <c r="K57" s="2">
        <v>43389</v>
      </c>
      <c r="L57" s="2">
        <v>43395</v>
      </c>
      <c r="M57" t="s">
        <v>21</v>
      </c>
      <c r="N57" t="s">
        <v>173</v>
      </c>
      <c r="O57">
        <f>VLOOKUP(D57,[1]应付款管理!$A$1:$I$65536,9,0)</f>
        <v>588.78</v>
      </c>
      <c r="P57">
        <f t="shared" si="2"/>
        <v>0</v>
      </c>
      <c r="Q57" t="str">
        <f t="shared" si="3"/>
        <v>，1346740</v>
      </c>
      <c r="R57" t="s">
        <v>174</v>
      </c>
      <c r="W57" t="s">
        <v>24</v>
      </c>
    </row>
    <row r="58" spans="1:23">
      <c r="A58" t="s">
        <v>17</v>
      </c>
      <c r="B58" t="s">
        <v>18</v>
      </c>
      <c r="C58" t="s">
        <v>19</v>
      </c>
      <c r="D58">
        <v>1383726</v>
      </c>
      <c r="E58">
        <v>31337758</v>
      </c>
      <c r="F58">
        <v>62864205</v>
      </c>
      <c r="G58" s="2">
        <v>43395</v>
      </c>
      <c r="H58">
        <v>76.25</v>
      </c>
      <c r="I58" t="s">
        <v>175</v>
      </c>
      <c r="J58" s="2">
        <v>43393</v>
      </c>
      <c r="K58" s="2">
        <v>43394</v>
      </c>
      <c r="L58" s="2">
        <v>43395</v>
      </c>
      <c r="M58" t="s">
        <v>21</v>
      </c>
      <c r="N58" t="s">
        <v>143</v>
      </c>
      <c r="O58">
        <f>VLOOKUP(D58,[1]应付款管理!$A$1:$I$65536,9,0)</f>
        <v>76.24</v>
      </c>
      <c r="P58">
        <f t="shared" si="2"/>
        <v>0.0100000000000051</v>
      </c>
      <c r="Q58" t="str">
        <f t="shared" si="3"/>
        <v>，1383726</v>
      </c>
      <c r="R58" t="s">
        <v>176</v>
      </c>
      <c r="W58" t="s">
        <v>24</v>
      </c>
    </row>
    <row r="59" spans="1:23">
      <c r="A59" t="s">
        <v>17</v>
      </c>
      <c r="B59" t="s">
        <v>18</v>
      </c>
      <c r="C59" t="s">
        <v>19</v>
      </c>
      <c r="D59">
        <v>1355603</v>
      </c>
      <c r="E59">
        <v>30817782</v>
      </c>
      <c r="F59">
        <v>62886213</v>
      </c>
      <c r="G59" s="2">
        <v>43397</v>
      </c>
      <c r="H59">
        <v>193.31</v>
      </c>
      <c r="I59" t="s">
        <v>177</v>
      </c>
      <c r="J59" s="2">
        <v>43329</v>
      </c>
      <c r="K59" s="2">
        <v>43396</v>
      </c>
      <c r="L59" s="2">
        <v>43397</v>
      </c>
      <c r="M59" t="s">
        <v>21</v>
      </c>
      <c r="N59" t="s">
        <v>178</v>
      </c>
      <c r="O59">
        <f>VLOOKUP(D59,[1]应付款管理!$A$1:$I$65536,9,0)</f>
        <v>193.31</v>
      </c>
      <c r="P59">
        <f t="shared" si="2"/>
        <v>0</v>
      </c>
      <c r="Q59" t="str">
        <f t="shared" si="3"/>
        <v>，1355603</v>
      </c>
      <c r="R59" t="s">
        <v>179</v>
      </c>
      <c r="W59" t="s">
        <v>24</v>
      </c>
    </row>
    <row r="60" spans="1:23">
      <c r="A60" t="s">
        <v>17</v>
      </c>
      <c r="B60" t="s">
        <v>18</v>
      </c>
      <c r="C60" t="s">
        <v>19</v>
      </c>
      <c r="D60">
        <v>1384457</v>
      </c>
      <c r="E60">
        <v>31348457</v>
      </c>
      <c r="F60">
        <v>62886214</v>
      </c>
      <c r="G60" s="2">
        <v>43397</v>
      </c>
      <c r="H60">
        <v>165.78</v>
      </c>
      <c r="I60" t="s">
        <v>180</v>
      </c>
      <c r="J60" s="2">
        <v>43395</v>
      </c>
      <c r="K60" s="2">
        <v>43396</v>
      </c>
      <c r="L60" s="2">
        <v>43397</v>
      </c>
      <c r="M60" t="s">
        <v>21</v>
      </c>
      <c r="N60" t="s">
        <v>64</v>
      </c>
      <c r="O60">
        <f>VLOOKUP(D60,[1]应付款管理!$A$1:$I$65536,9,0)</f>
        <v>165.77</v>
      </c>
      <c r="P60">
        <f t="shared" si="2"/>
        <v>0.00999999999999091</v>
      </c>
      <c r="Q60" t="str">
        <f t="shared" si="3"/>
        <v>，1384457</v>
      </c>
      <c r="R60" t="s">
        <v>181</v>
      </c>
      <c r="W60" t="s">
        <v>24</v>
      </c>
    </row>
    <row r="61" spans="1:23">
      <c r="A61" t="s">
        <v>17</v>
      </c>
      <c r="B61" t="s">
        <v>18</v>
      </c>
      <c r="C61" t="s">
        <v>19</v>
      </c>
      <c r="D61">
        <v>1355977</v>
      </c>
      <c r="E61">
        <v>30822278</v>
      </c>
      <c r="F61">
        <v>62896839</v>
      </c>
      <c r="G61" s="2">
        <v>43398</v>
      </c>
      <c r="H61">
        <v>193.67</v>
      </c>
      <c r="I61" t="s">
        <v>177</v>
      </c>
      <c r="J61" s="2">
        <v>43330</v>
      </c>
      <c r="K61" s="2">
        <v>43397</v>
      </c>
      <c r="L61" s="2">
        <v>43398</v>
      </c>
      <c r="M61" t="s">
        <v>21</v>
      </c>
      <c r="N61" t="s">
        <v>178</v>
      </c>
      <c r="O61">
        <f>VLOOKUP(D61,[1]应付款管理!$A$1:$I$65536,9,0)</f>
        <v>193.67</v>
      </c>
      <c r="P61">
        <f t="shared" si="2"/>
        <v>0</v>
      </c>
      <c r="Q61" t="str">
        <f t="shared" si="3"/>
        <v>，1355977</v>
      </c>
      <c r="R61" t="s">
        <v>182</v>
      </c>
      <c r="W61" t="s">
        <v>24</v>
      </c>
    </row>
    <row r="62" spans="1:23">
      <c r="A62" t="s">
        <v>17</v>
      </c>
      <c r="B62" t="s">
        <v>18</v>
      </c>
      <c r="C62" t="s">
        <v>19</v>
      </c>
      <c r="D62">
        <v>1367957</v>
      </c>
      <c r="E62">
        <v>30983677</v>
      </c>
      <c r="F62">
        <v>62896840</v>
      </c>
      <c r="G62" s="2">
        <v>43398</v>
      </c>
      <c r="H62">
        <v>241.66</v>
      </c>
      <c r="I62" t="s">
        <v>183</v>
      </c>
      <c r="J62" s="2">
        <v>43353</v>
      </c>
      <c r="K62" s="2">
        <v>43397</v>
      </c>
      <c r="L62" s="2">
        <v>43398</v>
      </c>
      <c r="M62" t="s">
        <v>21</v>
      </c>
      <c r="N62" t="s">
        <v>32</v>
      </c>
      <c r="O62">
        <f>VLOOKUP(D62,[1]应付款管理!$A$1:$I$65536,9,0)</f>
        <v>241.68</v>
      </c>
      <c r="P62">
        <f t="shared" si="2"/>
        <v>-0.0200000000000102</v>
      </c>
      <c r="Q62" t="str">
        <f t="shared" si="3"/>
        <v>，1367957</v>
      </c>
      <c r="R62" t="s">
        <v>184</v>
      </c>
      <c r="W62" t="s">
        <v>24</v>
      </c>
    </row>
    <row r="63" spans="1:23">
      <c r="A63" t="s">
        <v>17</v>
      </c>
      <c r="B63" t="s">
        <v>18</v>
      </c>
      <c r="C63" t="s">
        <v>19</v>
      </c>
      <c r="D63">
        <v>1380857</v>
      </c>
      <c r="E63">
        <v>31276760</v>
      </c>
      <c r="F63">
        <v>62896841</v>
      </c>
      <c r="G63" s="2">
        <v>43398</v>
      </c>
      <c r="H63">
        <v>298.82</v>
      </c>
      <c r="I63" t="s">
        <v>185</v>
      </c>
      <c r="J63" s="2">
        <v>43387</v>
      </c>
      <c r="K63" s="2">
        <v>43396</v>
      </c>
      <c r="L63" s="2">
        <v>43398</v>
      </c>
      <c r="M63" t="s">
        <v>21</v>
      </c>
      <c r="N63" t="s">
        <v>110</v>
      </c>
      <c r="O63">
        <f>VLOOKUP(D63,[1]应付款管理!$A$1:$I$65536,9,0)</f>
        <v>298.82</v>
      </c>
      <c r="P63">
        <f t="shared" si="2"/>
        <v>0</v>
      </c>
      <c r="Q63" t="str">
        <f t="shared" si="3"/>
        <v>，1380857</v>
      </c>
      <c r="R63" t="s">
        <v>186</v>
      </c>
      <c r="W63" t="s">
        <v>24</v>
      </c>
    </row>
    <row r="64" spans="1:23">
      <c r="A64" t="s">
        <v>17</v>
      </c>
      <c r="B64" t="s">
        <v>18</v>
      </c>
      <c r="C64" t="s">
        <v>19</v>
      </c>
      <c r="D64">
        <v>1381761</v>
      </c>
      <c r="E64">
        <v>31291573</v>
      </c>
      <c r="F64">
        <v>62896842</v>
      </c>
      <c r="G64" s="2">
        <v>43398</v>
      </c>
      <c r="H64">
        <v>628.65</v>
      </c>
      <c r="I64" t="s">
        <v>187</v>
      </c>
      <c r="J64" s="2">
        <v>43389</v>
      </c>
      <c r="K64" s="2">
        <v>43395</v>
      </c>
      <c r="L64" s="2">
        <v>43398</v>
      </c>
      <c r="M64" t="s">
        <v>21</v>
      </c>
      <c r="N64" t="s">
        <v>188</v>
      </c>
      <c r="O64">
        <f>VLOOKUP(D64,[1]应付款管理!$A$1:$I$65536,9,0)</f>
        <v>628.66</v>
      </c>
      <c r="P64">
        <f t="shared" si="2"/>
        <v>-0.00999999999999091</v>
      </c>
      <c r="Q64" t="str">
        <f t="shared" si="3"/>
        <v>，1381761</v>
      </c>
      <c r="R64" t="s">
        <v>189</v>
      </c>
      <c r="W64" t="s">
        <v>24</v>
      </c>
    </row>
    <row r="65" spans="1:23">
      <c r="A65" t="s">
        <v>17</v>
      </c>
      <c r="B65" t="s">
        <v>18</v>
      </c>
      <c r="C65" t="s">
        <v>19</v>
      </c>
      <c r="D65">
        <v>1384528</v>
      </c>
      <c r="E65">
        <v>31353324</v>
      </c>
      <c r="F65">
        <v>62896843</v>
      </c>
      <c r="G65" s="2">
        <v>43398</v>
      </c>
      <c r="H65">
        <v>98.71</v>
      </c>
      <c r="I65" t="s">
        <v>190</v>
      </c>
      <c r="J65" s="2">
        <v>43396</v>
      </c>
      <c r="K65" s="2">
        <v>43397</v>
      </c>
      <c r="L65" s="2">
        <v>43398</v>
      </c>
      <c r="M65" t="s">
        <v>21</v>
      </c>
      <c r="N65" t="s">
        <v>127</v>
      </c>
      <c r="O65">
        <f>VLOOKUP(D65,[1]应付款管理!$A$1:$I$65536,9,0)</f>
        <v>98.52</v>
      </c>
      <c r="P65">
        <f t="shared" si="2"/>
        <v>0.189999999999998</v>
      </c>
      <c r="Q65" t="str">
        <f t="shared" si="3"/>
        <v>，1384528</v>
      </c>
      <c r="R65" t="s">
        <v>191</v>
      </c>
      <c r="W65" t="s">
        <v>24</v>
      </c>
    </row>
    <row r="66" spans="15:16">
      <c r="O66">
        <f>SUM(O2:O65)</f>
        <v>17085.2</v>
      </c>
      <c r="P66">
        <f>SUM(P2:P65)</f>
        <v>0.27999999999998</v>
      </c>
    </row>
    <row r="67" spans="8:9">
      <c r="H67">
        <f>SUM(H2:H66)</f>
        <v>17085.48</v>
      </c>
      <c r="I67" t="s">
        <v>192</v>
      </c>
    </row>
    <row r="74" spans="3:13">
      <c r="C74" s="3" t="s">
        <v>193</v>
      </c>
      <c r="D74" s="3" t="s">
        <v>194</v>
      </c>
      <c r="E74" s="3" t="s">
        <v>195</v>
      </c>
      <c r="F74" s="3" t="s">
        <v>196</v>
      </c>
      <c r="G74" s="3" t="s">
        <v>197</v>
      </c>
      <c r="H74" s="3" t="s">
        <v>198</v>
      </c>
      <c r="I74" s="3" t="s">
        <v>199</v>
      </c>
      <c r="J74" s="3"/>
      <c r="M74" t="s">
        <v>16</v>
      </c>
    </row>
    <row r="75" spans="3:15">
      <c r="C75">
        <v>31216157</v>
      </c>
      <c r="D75" s="2">
        <v>43405</v>
      </c>
      <c r="E75" s="2">
        <v>43408</v>
      </c>
      <c r="F75" s="2">
        <v>43379</v>
      </c>
      <c r="G75" t="s">
        <v>200</v>
      </c>
      <c r="H75" s="3">
        <v>163.14</v>
      </c>
      <c r="I75" s="3" t="s">
        <v>21</v>
      </c>
      <c r="J75" s="14">
        <v>1377754</v>
      </c>
      <c r="K75">
        <f>VLOOKUP(C75,[1]应付款管理!$C$1:$I$65536,7,0)</f>
        <v>163.14</v>
      </c>
      <c r="L75">
        <f t="shared" ref="L75:L90" si="4">H75-K75</f>
        <v>0</v>
      </c>
      <c r="M75" t="str">
        <f>$K$1&amp;J75</f>
        <v>CHECK-IN1377754</v>
      </c>
      <c r="N75" t="s">
        <v>201</v>
      </c>
      <c r="O75" t="str">
        <f ca="1">PHONETIC(N75:N90)</f>
        <v>，1377754，1378639，，1379374，，1380313，1380752，1382606，，1382688，，，1385736，，，</v>
      </c>
    </row>
    <row r="76" spans="3:20">
      <c r="C76" s="4">
        <v>31234422</v>
      </c>
      <c r="D76" s="5">
        <v>43404</v>
      </c>
      <c r="E76" s="5">
        <v>43407</v>
      </c>
      <c r="F76" s="5">
        <v>43382</v>
      </c>
      <c r="G76" s="4" t="s">
        <v>202</v>
      </c>
      <c r="H76" s="6">
        <v>241.74</v>
      </c>
      <c r="I76" s="6" t="s">
        <v>21</v>
      </c>
      <c r="J76" s="15">
        <v>1378639</v>
      </c>
      <c r="K76" s="4">
        <f>VLOOKUP(C76,[1]应付款管理!$C$1:$I$65536,7,0)</f>
        <v>380.79</v>
      </c>
      <c r="L76" s="4">
        <f t="shared" si="4"/>
        <v>-139.05</v>
      </c>
      <c r="M76" t="str">
        <f>$K$1&amp;J76</f>
        <v>CHECK-IN1378639</v>
      </c>
      <c r="N76" s="4" t="s">
        <v>203</v>
      </c>
      <c r="O76" s="4" t="s">
        <v>204</v>
      </c>
      <c r="P76" s="4"/>
      <c r="Q76" s="4"/>
      <c r="R76" s="4"/>
      <c r="S76" s="4"/>
      <c r="T76" s="4"/>
    </row>
    <row r="77" spans="3:20">
      <c r="C77" s="4">
        <v>31234422</v>
      </c>
      <c r="D77" s="5">
        <v>43404</v>
      </c>
      <c r="E77" s="5">
        <v>43407</v>
      </c>
      <c r="F77" s="5">
        <v>43382</v>
      </c>
      <c r="G77" s="4" t="s">
        <v>202</v>
      </c>
      <c r="H77" s="6">
        <v>139.04</v>
      </c>
      <c r="I77" s="6" t="s">
        <v>21</v>
      </c>
      <c r="J77" s="15"/>
      <c r="K77" s="4">
        <v>0</v>
      </c>
      <c r="L77" s="4">
        <f t="shared" si="4"/>
        <v>139.04</v>
      </c>
      <c r="M77" t="str">
        <f>$K$1&amp;J77</f>
        <v>CHECK-IN</v>
      </c>
      <c r="N77" s="4" t="s">
        <v>16</v>
      </c>
      <c r="O77" s="4"/>
      <c r="P77" s="4"/>
      <c r="Q77" s="4"/>
      <c r="R77" s="4"/>
      <c r="S77" s="4"/>
      <c r="T77" s="4"/>
    </row>
    <row r="78" spans="3:20">
      <c r="C78" s="7">
        <v>31254496</v>
      </c>
      <c r="D78" s="8">
        <v>43405</v>
      </c>
      <c r="E78" s="8">
        <v>43408</v>
      </c>
      <c r="F78" s="8">
        <v>43383</v>
      </c>
      <c r="G78" s="7" t="s">
        <v>205</v>
      </c>
      <c r="H78" s="9">
        <v>117.59</v>
      </c>
      <c r="I78" s="9" t="s">
        <v>21</v>
      </c>
      <c r="J78" s="15">
        <v>1379374</v>
      </c>
      <c r="K78" s="7">
        <f>VLOOKUP(C78,[1]应付款管理!$C$1:$I$65536,7,0)</f>
        <v>389.4</v>
      </c>
      <c r="L78" s="7">
        <f t="shared" si="4"/>
        <v>-271.81</v>
      </c>
      <c r="M78" t="str">
        <f>$K$1&amp;J78</f>
        <v>CHECK-IN1379374</v>
      </c>
      <c r="N78" s="7" t="s">
        <v>206</v>
      </c>
      <c r="O78" s="7"/>
      <c r="P78" s="7"/>
      <c r="Q78" s="7"/>
      <c r="R78" s="7"/>
      <c r="S78" s="7"/>
      <c r="T78" s="7"/>
    </row>
    <row r="79" spans="3:20">
      <c r="C79" s="7">
        <v>31254496</v>
      </c>
      <c r="D79" s="8">
        <v>43405</v>
      </c>
      <c r="E79" s="8">
        <v>43408</v>
      </c>
      <c r="F79" s="8">
        <v>43383</v>
      </c>
      <c r="G79" s="7" t="s">
        <v>205</v>
      </c>
      <c r="H79" s="9">
        <v>271.8</v>
      </c>
      <c r="I79" s="9" t="s">
        <v>21</v>
      </c>
      <c r="J79" s="15"/>
      <c r="K79" s="7">
        <v>0</v>
      </c>
      <c r="L79" s="7">
        <f t="shared" si="4"/>
        <v>271.8</v>
      </c>
      <c r="M79" t="str">
        <f>$K$1&amp;J79</f>
        <v>CHECK-IN</v>
      </c>
      <c r="N79" s="7" t="s">
        <v>16</v>
      </c>
      <c r="O79" s="7"/>
      <c r="P79" s="7"/>
      <c r="Q79" s="7"/>
      <c r="R79" s="7"/>
      <c r="S79" s="7"/>
      <c r="T79" s="7"/>
    </row>
    <row r="80" spans="3:14">
      <c r="C80">
        <v>31270531</v>
      </c>
      <c r="D80" s="2">
        <v>43400</v>
      </c>
      <c r="E80" s="2">
        <v>43401</v>
      </c>
      <c r="F80" s="2">
        <v>43385</v>
      </c>
      <c r="G80" t="s">
        <v>207</v>
      </c>
      <c r="H80" s="3">
        <v>108.5</v>
      </c>
      <c r="I80" s="3" t="s">
        <v>21</v>
      </c>
      <c r="J80" s="15">
        <v>1380313</v>
      </c>
      <c r="K80">
        <f>VLOOKUP(C80,[1]应付款管理!$C$1:$I$65536,7,0)</f>
        <v>108.52</v>
      </c>
      <c r="L80">
        <f t="shared" si="4"/>
        <v>-0.019999999999996</v>
      </c>
      <c r="M80" t="str">
        <f>$K$1&amp;J80</f>
        <v>CHECK-IN1380313</v>
      </c>
      <c r="N80" t="s">
        <v>208</v>
      </c>
    </row>
    <row r="81" spans="3:14">
      <c r="C81">
        <v>31276059</v>
      </c>
      <c r="D81" s="2">
        <v>43402</v>
      </c>
      <c r="E81" s="2">
        <v>43403</v>
      </c>
      <c r="F81" s="2">
        <v>43386</v>
      </c>
      <c r="G81" t="s">
        <v>209</v>
      </c>
      <c r="H81" s="3">
        <v>84.2</v>
      </c>
      <c r="I81" s="3" t="s">
        <v>21</v>
      </c>
      <c r="J81" s="15">
        <v>1380752</v>
      </c>
      <c r="K81">
        <f>VLOOKUP(C81,[1]应付款管理!$C$1:$I$65536,7,0)</f>
        <v>84.2</v>
      </c>
      <c r="L81">
        <f t="shared" si="4"/>
        <v>0</v>
      </c>
      <c r="M81" t="str">
        <f>$K$1&amp;J81</f>
        <v>CHECK-IN1380752</v>
      </c>
      <c r="N81" t="s">
        <v>210</v>
      </c>
    </row>
    <row r="82" spans="3:20">
      <c r="C82" s="10">
        <v>31314273</v>
      </c>
      <c r="D82" s="11">
        <v>43394</v>
      </c>
      <c r="E82" s="11">
        <v>43400</v>
      </c>
      <c r="F82" s="11">
        <v>43391</v>
      </c>
      <c r="G82" s="10" t="s">
        <v>211</v>
      </c>
      <c r="H82" s="12">
        <v>214.18</v>
      </c>
      <c r="I82" s="12" t="s">
        <v>21</v>
      </c>
      <c r="J82" s="15">
        <v>1382606</v>
      </c>
      <c r="K82" s="10">
        <f>VLOOKUP(C82,[1]应付款管理!$C$1:$I$65536,7,0)</f>
        <v>668.66</v>
      </c>
      <c r="L82" s="10">
        <f t="shared" si="4"/>
        <v>-454.48</v>
      </c>
      <c r="M82" t="str">
        <f>$K$1&amp;J82</f>
        <v>CHECK-IN1382606</v>
      </c>
      <c r="N82" s="10" t="s">
        <v>212</v>
      </c>
      <c r="O82" s="10"/>
      <c r="P82" s="10"/>
      <c r="Q82" s="10"/>
      <c r="R82" s="10"/>
      <c r="S82" s="10"/>
      <c r="T82" s="10"/>
    </row>
    <row r="83" spans="3:20">
      <c r="C83" s="10">
        <v>31314273</v>
      </c>
      <c r="D83" s="11">
        <v>43394</v>
      </c>
      <c r="E83" s="11">
        <v>43400</v>
      </c>
      <c r="F83" s="11">
        <v>43391</v>
      </c>
      <c r="G83" s="10" t="s">
        <v>211</v>
      </c>
      <c r="H83" s="12">
        <v>454.48</v>
      </c>
      <c r="I83" s="12" t="s">
        <v>21</v>
      </c>
      <c r="J83" s="15"/>
      <c r="K83" s="10">
        <v>0</v>
      </c>
      <c r="L83" s="10">
        <f t="shared" si="4"/>
        <v>454.48</v>
      </c>
      <c r="M83" t="str">
        <f>$K$1&amp;J83</f>
        <v>CHECK-IN</v>
      </c>
      <c r="N83" s="10" t="s">
        <v>16</v>
      </c>
      <c r="O83" s="10"/>
      <c r="P83" s="10"/>
      <c r="Q83" s="10"/>
      <c r="R83" s="10"/>
      <c r="S83" s="10"/>
      <c r="T83" s="10"/>
    </row>
    <row r="84" spans="3:20">
      <c r="C84" s="7">
        <v>31315157</v>
      </c>
      <c r="D84" s="8">
        <v>43394</v>
      </c>
      <c r="E84" s="8">
        <v>43407</v>
      </c>
      <c r="F84" s="8">
        <v>43391</v>
      </c>
      <c r="G84" s="7" t="s">
        <v>213</v>
      </c>
      <c r="H84" s="9">
        <v>228.06</v>
      </c>
      <c r="I84" s="9" t="s">
        <v>21</v>
      </c>
      <c r="J84" s="15">
        <v>1382688</v>
      </c>
      <c r="K84" s="7">
        <f>VLOOKUP(C84,[1]应付款管理!$C$1:$I$65536,7,0)</f>
        <v>1580.8</v>
      </c>
      <c r="L84">
        <f t="shared" si="4"/>
        <v>-1352.74</v>
      </c>
      <c r="M84" t="str">
        <f>$K$1&amp;J84</f>
        <v>CHECK-IN1382688</v>
      </c>
      <c r="N84" s="7" t="s">
        <v>214</v>
      </c>
      <c r="O84" s="7"/>
      <c r="P84" s="7"/>
      <c r="Q84" s="7"/>
      <c r="R84" s="7"/>
      <c r="S84" s="7"/>
      <c r="T84" s="7"/>
    </row>
    <row r="85" spans="3:20">
      <c r="C85" s="7">
        <v>31315157</v>
      </c>
      <c r="D85" s="8">
        <v>43394</v>
      </c>
      <c r="E85" s="8">
        <v>43407</v>
      </c>
      <c r="F85" s="8">
        <v>43391</v>
      </c>
      <c r="G85" s="7" t="s">
        <v>213</v>
      </c>
      <c r="H85" s="13">
        <v>1085.31</v>
      </c>
      <c r="I85" s="9" t="s">
        <v>21</v>
      </c>
      <c r="J85" s="15"/>
      <c r="K85" s="7">
        <v>0</v>
      </c>
      <c r="L85">
        <f t="shared" si="4"/>
        <v>1085.31</v>
      </c>
      <c r="M85" t="str">
        <f>$K$1&amp;J85</f>
        <v>CHECK-IN</v>
      </c>
      <c r="N85" s="7" t="s">
        <v>16</v>
      </c>
      <c r="O85" s="7"/>
      <c r="P85" s="7"/>
      <c r="Q85" s="7"/>
      <c r="R85" s="7"/>
      <c r="S85" s="7"/>
      <c r="T85" s="7"/>
    </row>
    <row r="86" spans="3:20">
      <c r="C86" s="7">
        <v>31315157</v>
      </c>
      <c r="D86" s="8">
        <v>43394</v>
      </c>
      <c r="E86" s="8">
        <v>43407</v>
      </c>
      <c r="F86" s="8">
        <v>43391</v>
      </c>
      <c r="G86" s="7" t="s">
        <v>213</v>
      </c>
      <c r="H86" s="9">
        <v>267.4</v>
      </c>
      <c r="I86" s="9" t="s">
        <v>21</v>
      </c>
      <c r="J86" s="15"/>
      <c r="K86" s="7">
        <v>0</v>
      </c>
      <c r="L86">
        <f t="shared" si="4"/>
        <v>267.4</v>
      </c>
      <c r="M86" t="str">
        <f>$K$1&amp;J86</f>
        <v>CHECK-IN</v>
      </c>
      <c r="N86" s="7" t="s">
        <v>16</v>
      </c>
      <c r="O86" s="7"/>
      <c r="P86" s="7"/>
      <c r="Q86" s="7"/>
      <c r="R86" s="7"/>
      <c r="S86" s="7"/>
      <c r="T86" s="7"/>
    </row>
    <row r="87" spans="3:20">
      <c r="C87" s="4">
        <v>31376933</v>
      </c>
      <c r="D87" s="5">
        <v>43400</v>
      </c>
      <c r="E87" s="5">
        <v>43404</v>
      </c>
      <c r="F87" s="5">
        <v>43398</v>
      </c>
      <c r="G87" s="4" t="s">
        <v>215</v>
      </c>
      <c r="H87" s="6">
        <v>233.56</v>
      </c>
      <c r="I87" s="6" t="s">
        <v>21</v>
      </c>
      <c r="J87" s="15">
        <v>1385736</v>
      </c>
      <c r="K87" s="4">
        <v>0</v>
      </c>
      <c r="L87" s="4">
        <f t="shared" si="4"/>
        <v>233.56</v>
      </c>
      <c r="M87" t="str">
        <f>$K$1&amp;J87</f>
        <v>CHECK-IN1385736</v>
      </c>
      <c r="N87" s="4" t="s">
        <v>216</v>
      </c>
      <c r="O87" s="4"/>
      <c r="P87" s="4"/>
      <c r="Q87" s="4"/>
      <c r="R87" s="4"/>
      <c r="S87" s="4"/>
      <c r="T87" s="4"/>
    </row>
    <row r="88" spans="3:20">
      <c r="C88" s="4">
        <v>31376933</v>
      </c>
      <c r="D88" s="5">
        <v>43400</v>
      </c>
      <c r="E88" s="5">
        <v>43404</v>
      </c>
      <c r="F88" s="5">
        <v>43398</v>
      </c>
      <c r="G88" s="4" t="s">
        <v>215</v>
      </c>
      <c r="H88" s="6">
        <v>189.44</v>
      </c>
      <c r="I88" s="6" t="s">
        <v>21</v>
      </c>
      <c r="J88" s="15"/>
      <c r="K88" s="4">
        <v>0</v>
      </c>
      <c r="L88" s="4">
        <f t="shared" si="4"/>
        <v>189.44</v>
      </c>
      <c r="M88" t="str">
        <f>$K$1&amp;J88</f>
        <v>CHECK-IN</v>
      </c>
      <c r="N88" s="4" t="s">
        <v>16</v>
      </c>
      <c r="O88" s="4"/>
      <c r="P88" s="4"/>
      <c r="Q88" s="4"/>
      <c r="R88" s="4"/>
      <c r="S88" s="4"/>
      <c r="T88" s="4"/>
    </row>
    <row r="89" spans="3:20">
      <c r="C89" s="4">
        <v>31376933</v>
      </c>
      <c r="D89" s="5">
        <v>43400</v>
      </c>
      <c r="E89" s="5">
        <v>43404</v>
      </c>
      <c r="F89" s="5">
        <v>43398</v>
      </c>
      <c r="G89" s="4" t="s">
        <v>215</v>
      </c>
      <c r="H89" s="6">
        <v>196.8</v>
      </c>
      <c r="I89" s="6" t="s">
        <v>21</v>
      </c>
      <c r="J89" s="15"/>
      <c r="K89" s="4">
        <v>0</v>
      </c>
      <c r="L89" s="4">
        <f t="shared" si="4"/>
        <v>196.8</v>
      </c>
      <c r="M89" t="str">
        <f>$K$1&amp;J89</f>
        <v>CHECK-IN</v>
      </c>
      <c r="N89" s="4" t="s">
        <v>16</v>
      </c>
      <c r="O89" s="4"/>
      <c r="P89" s="4"/>
      <c r="Q89" s="4"/>
      <c r="R89" s="4"/>
      <c r="S89" s="4"/>
      <c r="T89" s="4"/>
    </row>
    <row r="90" spans="3:20">
      <c r="C90" s="4">
        <v>31376933</v>
      </c>
      <c r="D90" s="5">
        <v>43400</v>
      </c>
      <c r="E90" s="5">
        <v>43404</v>
      </c>
      <c r="F90" s="5">
        <v>43398</v>
      </c>
      <c r="G90" s="4" t="s">
        <v>215</v>
      </c>
      <c r="H90" s="6">
        <v>177.1</v>
      </c>
      <c r="I90" s="6" t="s">
        <v>21</v>
      </c>
      <c r="J90" s="15"/>
      <c r="K90" s="4">
        <f>VLOOKUP(C90,[1]应付款管理!$C$1:$I$65536,7,0)</f>
        <v>796.88</v>
      </c>
      <c r="L90" s="4">
        <f t="shared" si="4"/>
        <v>-619.78</v>
      </c>
      <c r="M90" t="str">
        <f>$K$1&amp;J90</f>
        <v>CHECK-IN</v>
      </c>
      <c r="N90" s="4" t="s">
        <v>16</v>
      </c>
      <c r="O90" s="4"/>
      <c r="P90" s="4"/>
      <c r="Q90" s="4"/>
      <c r="R90" s="4"/>
      <c r="S90" s="4"/>
      <c r="T90" s="4"/>
    </row>
    <row r="91" spans="8:12">
      <c r="H91" s="3"/>
      <c r="I91" s="3"/>
      <c r="J91" s="3"/>
      <c r="K91">
        <f>SUM(K75:K90)</f>
        <v>4172.39</v>
      </c>
      <c r="L91">
        <f>SUM(L75:L90)</f>
        <v>-0.0499999999997272</v>
      </c>
    </row>
    <row r="92" spans="8:10">
      <c r="H92" s="3">
        <f>SUM(H75:H91)</f>
        <v>4172.34</v>
      </c>
      <c r="I92" s="3" t="s">
        <v>192</v>
      </c>
      <c r="J92" s="3"/>
    </row>
    <row r="93" spans="8:10">
      <c r="H93" s="3"/>
      <c r="I93" s="3"/>
      <c r="J93" s="3"/>
    </row>
    <row r="94" spans="8:10">
      <c r="H94" s="3"/>
      <c r="I94" s="3"/>
      <c r="J94" s="3"/>
    </row>
    <row r="95" spans="8:10">
      <c r="H95" s="3"/>
      <c r="I95" s="3"/>
      <c r="J95" s="3"/>
    </row>
    <row r="96" spans="8:10">
      <c r="H96" s="3"/>
      <c r="I96" s="3"/>
      <c r="J96" s="3"/>
    </row>
    <row r="97" spans="8:10">
      <c r="H97" s="3"/>
      <c r="I97" s="3"/>
      <c r="J97" s="3"/>
    </row>
    <row r="98" spans="8:10">
      <c r="H98" s="3"/>
      <c r="I98" s="3"/>
      <c r="J98" s="3"/>
    </row>
    <row r="99" spans="8:15">
      <c r="H99" s="3"/>
      <c r="I99" s="9"/>
      <c r="J99" s="9"/>
      <c r="K99" s="7"/>
      <c r="L99" s="7"/>
      <c r="M99" s="7"/>
      <c r="N99" s="7"/>
      <c r="O99" s="7"/>
    </row>
    <row r="100" ht="18.75" spans="8:15">
      <c r="H100" s="3"/>
      <c r="I100" s="9"/>
      <c r="J100" s="16" t="s">
        <v>217</v>
      </c>
      <c r="K100" s="7"/>
      <c r="L100" s="7"/>
      <c r="M100" s="7"/>
      <c r="N100" s="7"/>
      <c r="O100" s="7"/>
    </row>
    <row r="101" spans="9:15">
      <c r="I101" s="7"/>
      <c r="J101" s="7"/>
      <c r="K101" s="7"/>
      <c r="L101" s="7"/>
      <c r="M101" s="7"/>
      <c r="N101" s="7"/>
      <c r="O101" s="7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CIT-karmen欧燕珍</cp:lastModifiedBy>
  <dcterms:created xsi:type="dcterms:W3CDTF">2018-10-25T16:39:00Z</dcterms:created>
  <dcterms:modified xsi:type="dcterms:W3CDTF">2018-10-26T03:42:47Z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