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<sst xmlns="http://schemas.openxmlformats.org/spreadsheetml/2006/main" count="547">
  <si>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</si>
  <si>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</si>
  <si>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</si>
  <si>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</si>
  <si>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</si>
  <si>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</si>
  <si>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</si>
  <si>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</si>
  <si>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</si>
  <si>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</si>
  <si>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</si>
  <si>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jasonngai_6_181101023013566_2018-11-01</t>
  </si>
  <si>
    <t>CNY</t>
  </si>
  <si>
    <t>144941.0000</t>
  </si>
  <si>
    <t>您的结算方式是预订每半月结算,账单中包括2018/10/16到2018/10/31的订单（含历史未结订单）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</si>
  <si>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</si>
  <si>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</si>
  <si>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</si>
  <si>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</si>
  <si>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</si>
  <si>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</si>
  <si>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</si>
  <si>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</si>
  <si>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</si>
  <si>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</si>
  <si>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</si>
  <si>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</si>
  <si>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</si>
  <si>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</si>
  <si>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</si>
  <si>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</si>
  <si>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</si>
  <si>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</si>
  <si>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</si>
  <si>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</si>
  <si>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,</t>
  </si>
  <si>
    <t>列3</t>
  </si>
  <si>
    <t>列4</t>
  </si>
  <si>
    <t>Tokyo</t>
  </si>
  <si>
    <t>DHB181015172945109</t>
  </si>
  <si>
    <t>亚细亚会馆(Hotel Asia Center of Japan)</t>
  </si>
  <si>
    <t>2019-02-08</t>
  </si>
  <si>
    <t>2019-02-12</t>
  </si>
  <si>
    <t>已确认</t>
  </si>
  <si>
    <t>CN</t>
  </si>
  <si>
    <t>2018/10/15 17:29:45</t>
  </si>
  <si>
    <t>1</t>
  </si>
  <si>
    <t>wang guanxing|wang dandan|</t>
  </si>
  <si>
    <t>陈奕晖</t>
  </si>
  <si>
    <t>,1382119</t>
  </si>
  <si>
    <t>DHB181016094002808</t>
  </si>
  <si>
    <t>龟户住宿酒店(Hotel MyStays Kameido)</t>
  </si>
  <si>
    <t>2018-10-19</t>
  </si>
  <si>
    <t>2018-10-20</t>
  </si>
  <si>
    <t>2018/10/16 9:40:02</t>
  </si>
  <si>
    <t>CUI QIUXIA|</t>
  </si>
  <si>
    <t>LiZhengHua</t>
  </si>
  <si>
    <t>,1381577</t>
  </si>
  <si>
    <t>,1382119,1381577,1381602,1381638,1381625,1381800,1381871,1382260,1382753,1382852,1382969,1383061,1383413,1383508,1383679,1383682,1383867,1384011,1384031,1384034,1384043,1384199,1384239,1383823,1383680,1384322,1384329,1384406,1384468,1384584,1384585,1384660,1384823,1384861,1384891,1384909,1384914,1384943,1385005,1384593,1385254,1385325,1385375,1385383,1385387,1385401,1385481,1385552,1385721,1385812,1385854,1385915,1385962,1386048,1386092,1386180,1386269,1386276,1386438,1386595,1386629,1386825,1386945,1387155,1387148,1387147,1387144,1387216,1387367,1387308,1387442,1387531,1387611,1387639,1387745,1387882,1387905,1388050,1388034,1388097,1388099,1388155,1388164,1388163,1388191,1388228,1388244</t>
  </si>
  <si>
    <t>Narita</t>
  </si>
  <si>
    <t>DHB181016103230331</t>
  </si>
  <si>
    <t>成田机场旅馆(Narita Airport Rest House)</t>
  </si>
  <si>
    <t>2018-11-04</t>
  </si>
  <si>
    <t>2018-11-05</t>
  </si>
  <si>
    <t>2018/10/16 10:32:30</t>
  </si>
  <si>
    <t>2</t>
  </si>
  <si>
    <t>Wei Shujia|Su Yan|Liang Weitao|Wei Huili|</t>
  </si>
  <si>
    <t>,1381602</t>
  </si>
  <si>
    <t>DHB181016113036282</t>
  </si>
  <si>
    <t>东京大酒店(Tokyo Grand Hotel)</t>
  </si>
  <si>
    <t>2018-11-22</t>
  </si>
  <si>
    <t>2018-11-23</t>
  </si>
  <si>
    <t>2018/10/16 11:30:36</t>
  </si>
  <si>
    <t>ZHANG XIQING|</t>
  </si>
  <si>
    <t>,1381638</t>
  </si>
  <si>
    <t>Koh Samui</t>
  </si>
  <si>
    <t>DHB181016114401238</t>
  </si>
  <si>
    <t>苏梅岛圣塔拉海滩度假酒店(Centara Grand Beach Resort Samui)</t>
  </si>
  <si>
    <t>2018-11-13</t>
  </si>
  <si>
    <t>2018-11-15</t>
  </si>
  <si>
    <t>2018/10/16 11:44:01</t>
  </si>
  <si>
    <t>YE XING|CAO RUI|</t>
  </si>
  <si>
    <t>谢琳琳</t>
  </si>
  <si>
    <t>,1381625</t>
  </si>
  <si>
    <t>Nagoya</t>
  </si>
  <si>
    <t>DHB181016171549995</t>
  </si>
  <si>
    <t>Hotel MyStays 名古屋荣(Hotel MyStays Nagoya-Sakae)</t>
  </si>
  <si>
    <t>2018-10-31</t>
  </si>
  <si>
    <t>2018-11-01</t>
  </si>
  <si>
    <t>2018/10/16 17:15:49</t>
  </si>
  <si>
    <t>YAO YANFEI|GAO WEIZHEN|LEI CHENGHAO|</t>
  </si>
  <si>
    <t>,1381800</t>
  </si>
  <si>
    <t>DHB181016204820436</t>
  </si>
  <si>
    <t>神田弗莱克斯蒂旅舍(Hotel MyStays Kanda)</t>
  </si>
  <si>
    <t>2018-10-17</t>
  </si>
  <si>
    <t>2018-10-18</t>
  </si>
  <si>
    <t>2018/10/16 20:48:20</t>
  </si>
  <si>
    <t>LI JUNBO|</t>
  </si>
  <si>
    <t>,1381871</t>
  </si>
  <si>
    <t>Nha Trang</t>
  </si>
  <si>
    <t>DHB181017162452371</t>
  </si>
  <si>
    <t>芽庄帝国发现越南之珠公寓酒店(Vinpearl Discovery Nha Trang Empire Condotel)</t>
  </si>
  <si>
    <t>2018-11-08</t>
  </si>
  <si>
    <t>2018/10/17 16:24:52</t>
  </si>
  <si>
    <t>pan xicun|chen yunyun|</t>
  </si>
  <si>
    <t>,1382260</t>
  </si>
  <si>
    <t>DHB181018181254485</t>
  </si>
  <si>
    <t>2018/10/18 18:12:54</t>
  </si>
  <si>
    <t>CHEN ZHIHAO|</t>
  </si>
  <si>
    <t>,1382753</t>
  </si>
  <si>
    <t>Kagoshima</t>
  </si>
  <si>
    <t>DHB181018225426012</t>
  </si>
  <si>
    <t>鹿儿岛雷姆酒店(Remm Kagoshima)</t>
  </si>
  <si>
    <t>2018-11-02</t>
  </si>
  <si>
    <t>2018/10/18 22:54:26</t>
  </si>
  <si>
    <t>FANG MEI|LEE GLADYS|</t>
  </si>
  <si>
    <t>,1382852</t>
  </si>
  <si>
    <t>Kobe</t>
  </si>
  <si>
    <t>DHB181019095207062</t>
  </si>
  <si>
    <t>the b kobe(the b kobe)</t>
  </si>
  <si>
    <t>2018-11-11</t>
  </si>
  <si>
    <t>2018-11-12</t>
  </si>
  <si>
    <t>2018/10/19 9:52:07</t>
  </si>
  <si>
    <t>LIANG ZIJIE|</t>
  </si>
  <si>
    <t>,1382969</t>
  </si>
  <si>
    <t>DHB181019115259419</t>
  </si>
  <si>
    <t>半藏门蒙特利酒店(Hotel Monterey Hanzomon)</t>
  </si>
  <si>
    <t>2018-10-21</t>
  </si>
  <si>
    <t>2018-10-22</t>
  </si>
  <si>
    <t>2018/10/19 11:52:59</t>
  </si>
  <si>
    <t>LIU YINGYAO|ZHANG KAIWEI|</t>
  </si>
  <si>
    <t>,1383061</t>
  </si>
  <si>
    <t>DHB181020070013307</t>
  </si>
  <si>
    <t>东京浅草红色星球酒店(Red Planet Asakusa, Tokyo)</t>
  </si>
  <si>
    <t>2018-10-23</t>
  </si>
  <si>
    <t>2018/10/20 7:00:13</t>
  </si>
  <si>
    <t>WAN JIAHUAN|</t>
  </si>
  <si>
    <t>,1383413</t>
  </si>
  <si>
    <t>DHB181020115212614</t>
  </si>
  <si>
    <t>2018-10-25</t>
  </si>
  <si>
    <t>2018/10/20 11:52:12</t>
  </si>
  <si>
    <t>LI XUNZHOU|GUO WEN|</t>
  </si>
  <si>
    <t>,1383508</t>
  </si>
  <si>
    <t>Izumisano</t>
  </si>
  <si>
    <t>DHB181020201250466</t>
  </si>
  <si>
    <t>大阪关西全日空酒店(Star Gate Hotel Kansai Airport)</t>
  </si>
  <si>
    <t>2018-10-24</t>
  </si>
  <si>
    <t>2018/10/20 20:12:50</t>
  </si>
  <si>
    <t>Qu Zheng|Zhang Haijie|</t>
  </si>
  <si>
    <t>,1383679</t>
  </si>
  <si>
    <t>Osaka</t>
  </si>
  <si>
    <t>DHB181020201829637</t>
  </si>
  <si>
    <t>心斋桥哈顿酒店(Hearton Hotel Shinsaibashi)</t>
  </si>
  <si>
    <t>2018/10/20 20:18:30</t>
  </si>
  <si>
    <t>Liu Yitong|</t>
  </si>
  <si>
    <t>,1383682</t>
  </si>
  <si>
    <t>DHB181021124137549</t>
  </si>
  <si>
    <t>2018-12-07</t>
  </si>
  <si>
    <t>2018-12-08</t>
  </si>
  <si>
    <t>2018/10/21 12:41:37</t>
  </si>
  <si>
    <t>pan xianyun|yuan tianhu|</t>
  </si>
  <si>
    <t>,1383867</t>
  </si>
  <si>
    <t>Abuta</t>
  </si>
  <si>
    <t>DHB181021211604318</t>
  </si>
  <si>
    <t>(Smile Hotel Hakodate)</t>
  </si>
  <si>
    <t>2018-10-27</t>
  </si>
  <si>
    <t>2018-10-29</t>
  </si>
  <si>
    <t>2018/10/21 21:16:04</t>
  </si>
  <si>
    <t>CAI LI|</t>
  </si>
  <si>
    <t>,1384011</t>
  </si>
  <si>
    <t>DHB181021222748773</t>
  </si>
  <si>
    <t>维新酒店集团(the b ikebukuro)</t>
  </si>
  <si>
    <t>2018-11-06</t>
  </si>
  <si>
    <t>2018/10/21 22:27:48</t>
  </si>
  <si>
    <t>LIU YI|HU WENTING|FAN XIAODAN|</t>
  </si>
  <si>
    <t>,1384031</t>
  </si>
  <si>
    <t>Yokohama</t>
  </si>
  <si>
    <t>DHB181021223218917</t>
  </si>
  <si>
    <t>横滨伊势佐木町华盛顿大酒店(Isezakicho Washington Hotel)</t>
  </si>
  <si>
    <t>2018-10-26</t>
  </si>
  <si>
    <t>2018/10/21 22:32:18</t>
  </si>
  <si>
    <t>ZENG WEI|</t>
  </si>
  <si>
    <t>,1384034</t>
  </si>
  <si>
    <t>DHB181021225047477</t>
  </si>
  <si>
    <t>浅草住宿酒店(Hotel MyStays Asakusa)</t>
  </si>
  <si>
    <t>2018/10/21 22:50:47</t>
  </si>
  <si>
    <t>LI GUOQING|ZHANG ZHIWU|</t>
  </si>
  <si>
    <t>,1384043</t>
  </si>
  <si>
    <t>Chitose</t>
  </si>
  <si>
    <t>DHB181022131526334</t>
  </si>
  <si>
    <t>支笏湖温泉度假村敦贺水之歌酒店(Lake Shikotsu Tsuruga Resort Spa MIZU no UTA)</t>
  </si>
  <si>
    <t>2018-11-25</t>
  </si>
  <si>
    <t>2018-11-26</t>
  </si>
  <si>
    <t>2018/10/22 13:15:26</t>
  </si>
  <si>
    <t>Li Mengru|</t>
  </si>
  <si>
    <t>,1384199</t>
  </si>
  <si>
    <t>DHB181022145559209</t>
  </si>
  <si>
    <t>2018/10/22 14:55:59</t>
  </si>
  <si>
    <t>WANG SHOUXIAN|</t>
  </si>
  <si>
    <t>,1384239</t>
  </si>
  <si>
    <t>Copenhagen</t>
  </si>
  <si>
    <t>DHB181022161157291</t>
  </si>
  <si>
    <t>韦斯特伯第一酒店(Comfort Hotel Vesterbro)</t>
  </si>
  <si>
    <t>2018-12-24</t>
  </si>
  <si>
    <t>2018-12-26</t>
  </si>
  <si>
    <t>2018/10/22 16:11:57</t>
  </si>
  <si>
    <t>SONG HONGYU|WANG HEXIU|</t>
  </si>
  <si>
    <t>徐文程</t>
  </si>
  <si>
    <t>,1383823</t>
  </si>
  <si>
    <t>DHB181022162045909</t>
  </si>
  <si>
    <t>2018-11-10</t>
  </si>
  <si>
    <t>2018/10/22 16:20:45</t>
  </si>
  <si>
    <t>ZHANG ENWEI|ZHOU MINYI|</t>
  </si>
  <si>
    <t>邓伟龙</t>
  </si>
  <si>
    <t>,1383680</t>
  </si>
  <si>
    <t>DHB181022171447474</t>
  </si>
  <si>
    <t>大阪本町地产客栈(Chisun Inn Osaka Hommachi)</t>
  </si>
  <si>
    <t>2018-10-28</t>
  </si>
  <si>
    <t>2018/10/22 17:14:47</t>
  </si>
  <si>
    <t>WANG HANG|</t>
  </si>
  <si>
    <t>,1384322</t>
  </si>
  <si>
    <t>DHB181022172223998</t>
  </si>
  <si>
    <t>新宿格兰贝尔酒店(Shinjuku Granbell Hotel)</t>
  </si>
  <si>
    <t>2018/10/22 17:22:23</t>
  </si>
  <si>
    <t>SUN WANLI|SUN ZHAOXIANG|</t>
  </si>
  <si>
    <t>,1384329</t>
  </si>
  <si>
    <t>DHB181022201600386</t>
  </si>
  <si>
    <t>银座首都酒店新馆(Ginza Capital Hotel Annex)</t>
  </si>
  <si>
    <t>2018-11-07</t>
  </si>
  <si>
    <t>2018/10/22 20:16:01</t>
  </si>
  <si>
    <t>WANG LULU|</t>
  </si>
  <si>
    <t>,1384406</t>
  </si>
  <si>
    <t>DHB181022225415449</t>
  </si>
  <si>
    <t>2018/10/22 22:54:15</t>
  </si>
  <si>
    <t>DAI CHENYANG|</t>
  </si>
  <si>
    <t>,1384468</t>
  </si>
  <si>
    <t>DHB181023101037689</t>
  </si>
  <si>
    <t>2018-11-09</t>
  </si>
  <si>
    <t>2018/10/23 10:10:37</t>
  </si>
  <si>
    <t>FANG QIAN|ZHOU YUNXI|</t>
  </si>
  <si>
    <t>,1384584</t>
  </si>
  <si>
    <t>Kyoto</t>
  </si>
  <si>
    <t>DHB181023103554893</t>
  </si>
  <si>
    <t>京都丽嘉皇家酒店(RIHGA Royal Hotel Kyoto)</t>
  </si>
  <si>
    <t>2018-11-20</t>
  </si>
  <si>
    <t>2018/10/23 10:35:54</t>
  </si>
  <si>
    <t>LIU MENGYING|WANG XIUYING|ZHANG DIMEI|LU AIFANG|</t>
  </si>
  <si>
    <t>,1384585</t>
  </si>
  <si>
    <t>DHB181023124509567</t>
  </si>
  <si>
    <t>2018-11-14</t>
  </si>
  <si>
    <t>2018/10/23 12:45:09</t>
  </si>
  <si>
    <t>ZHANG XIAODAN|</t>
  </si>
  <si>
    <t>,1384660</t>
  </si>
  <si>
    <t>Kuala Lumpur</t>
  </si>
  <si>
    <t>DHB181023181939435</t>
  </si>
  <si>
    <t>吉隆坡费斯套房酒店(The Face Suites Kuala Lumpur)</t>
  </si>
  <si>
    <t>2018-11-28</t>
  </si>
  <si>
    <t>2018/10/23 18:19:39</t>
  </si>
  <si>
    <t>DING JIE|</t>
  </si>
  <si>
    <t>NgaiJason</t>
  </si>
  <si>
    <t>,1384823</t>
  </si>
  <si>
    <t>DHB181023195023081</t>
  </si>
  <si>
    <t>大阪蒙特利格拉斯米尔酒店(Hotel Monterey Grasmere Osaka)</t>
  </si>
  <si>
    <t>2018/10/23 19:50:23</t>
  </si>
  <si>
    <t>XIAO HUIMEI|YU JIATONG|</t>
  </si>
  <si>
    <t>,1384861</t>
  </si>
  <si>
    <t>Motobu</t>
  </si>
  <si>
    <t>DHB181023205432719</t>
  </si>
  <si>
    <t>尤佳福碧色酒店(Hotel Yugaf Inn Bise)</t>
  </si>
  <si>
    <t>2018-11-16</t>
  </si>
  <si>
    <t>2018/10/23 20:54:32</t>
  </si>
  <si>
    <t>Cao Yimin|Tang Jianxing|</t>
  </si>
  <si>
    <t>,1384891</t>
  </si>
  <si>
    <t>Naha</t>
  </si>
  <si>
    <t>DHB181023213038795</t>
  </si>
  <si>
    <t>那霸欧莫罗马旗大和鲁内酒店(Daiwa Roynet Hotel Naha-Omoromachi)</t>
  </si>
  <si>
    <t>2018-11-18</t>
  </si>
  <si>
    <t>2018/10/23 21:30:38</t>
  </si>
  <si>
    <t>3</t>
  </si>
  <si>
    <t>DAI JIANRONG|DAI CONGZHOU|HUANG YUMING|LU AIFANG|HUANG JING|XU YUMEI|</t>
  </si>
  <si>
    <t>,1384909</t>
  </si>
  <si>
    <t>DHB181023214608735</t>
  </si>
  <si>
    <t>京都新町别邸三井花园酒店(Mitsui Garden Hotel Kyoto Shinmachi Bettei)</t>
  </si>
  <si>
    <t>2018-10-30</t>
  </si>
  <si>
    <t>2018/10/23 21:46:08</t>
  </si>
  <si>
    <t>Zhu Xin|Jing Weiwen|</t>
  </si>
  <si>
    <t>,1384914</t>
  </si>
  <si>
    <t>DHB181023230211967</t>
  </si>
  <si>
    <t>2018-11-17</t>
  </si>
  <si>
    <t>2018/10/23 23:02:11</t>
  </si>
  <si>
    <t>WANG XI|WANG XINHUA|</t>
  </si>
  <si>
    <t>,1384943</t>
  </si>
  <si>
    <t>Kurashiki</t>
  </si>
  <si>
    <t>DHB181024063554210</t>
  </si>
  <si>
    <t>仓敷多米酒店(Dormy Inn Kurashiki)</t>
  </si>
  <si>
    <t>2018-11-21</t>
  </si>
  <si>
    <t>2018/10/24 6:35:54</t>
  </si>
  <si>
    <t>LI HUIMIN|</t>
  </si>
  <si>
    <t>,1385005</t>
  </si>
  <si>
    <t>DHB181024090911390</t>
  </si>
  <si>
    <t>2018/10/24 9:09:11</t>
  </si>
  <si>
    <t>DENG CHAO|DONG TIEYING|</t>
  </si>
  <si>
    <t>,1384593</t>
  </si>
  <si>
    <t>Da Lat</t>
  </si>
  <si>
    <t>DHB181024181347473</t>
  </si>
  <si>
    <t>沙非大勒酒店(Saphir Dalat Hotel)</t>
  </si>
  <si>
    <t>2018/10/24 18:13:47</t>
  </si>
  <si>
    <t>liu miao|</t>
  </si>
  <si>
    <t>叶倩</t>
  </si>
  <si>
    <t>,1385254</t>
  </si>
  <si>
    <t>DHB181024213521980</t>
  </si>
  <si>
    <t>新宿太阳道广场酒店(Hotel Sunroute Plaza Shinjuku)</t>
  </si>
  <si>
    <t>2018-12-25</t>
  </si>
  <si>
    <t>2018/10/24 21:35:22</t>
  </si>
  <si>
    <t>chen xiaoyan|</t>
  </si>
  <si>
    <t>,1385325</t>
  </si>
  <si>
    <t>Shizuoka</t>
  </si>
  <si>
    <t>DHB181024225306551</t>
  </si>
  <si>
    <t>静冈酒店(Hotel Associa Shizuoka)</t>
  </si>
  <si>
    <t>2018/10/24 22:53:06</t>
  </si>
  <si>
    <t>ZHAO NINA|</t>
  </si>
  <si>
    <t>,1385375</t>
  </si>
  <si>
    <t>DHB181024230931283</t>
  </si>
  <si>
    <t>2018/10/24 23:09:31</t>
  </si>
  <si>
    <t>XU ZHIPING|</t>
  </si>
  <si>
    <t>,1385383</t>
  </si>
  <si>
    <t>DHB181024231811678</t>
  </si>
  <si>
    <t>京都阿尔蒙特酒店(Almont Hotel Kyoto)</t>
  </si>
  <si>
    <t>2018/10/24 23:18:11</t>
  </si>
  <si>
    <t>HU SHUHUI|</t>
  </si>
  <si>
    <t>,1385387</t>
  </si>
  <si>
    <t>DHB181025001334788</t>
  </si>
  <si>
    <t>新横滨王子大酒店(Shin Yokohama Prince Hotel)</t>
  </si>
  <si>
    <t>2018/10/25 0:13:34</t>
  </si>
  <si>
    <t>Liu fuming|</t>
  </si>
  <si>
    <t>,1385401</t>
  </si>
  <si>
    <t>DHB181025104123717</t>
  </si>
  <si>
    <t>羽田皇家花园酒店(Royal Park Hotel THE Haneda)</t>
  </si>
  <si>
    <t>2018/10/25 10:41:23</t>
  </si>
  <si>
    <t>Xue Jing|</t>
  </si>
  <si>
    <t>,1385481</t>
  </si>
  <si>
    <t>DHB181025124603479</t>
  </si>
  <si>
    <t>2018-11-03</t>
  </si>
  <si>
    <t>2018/10/25 12:46:04</t>
  </si>
  <si>
    <t>GU CHAO|</t>
  </si>
  <si>
    <t>,1385552</t>
  </si>
  <si>
    <t>Otaru</t>
  </si>
  <si>
    <t>DHB181025191243896</t>
  </si>
  <si>
    <t>北小樽酒店(Hotel Nord Otaru)</t>
  </si>
  <si>
    <t>2018/10/25 19:12:43</t>
  </si>
  <si>
    <t>HUANG CHEN|CHEN WENXIA|GE XIAOQI|LI BEN|</t>
  </si>
  <si>
    <t>,1385721</t>
  </si>
  <si>
    <t>DHB181025231945421</t>
  </si>
  <si>
    <t>新宿维拉喷泉酒店(Hotel Villa Fontaine SHINJUKU)</t>
  </si>
  <si>
    <t>2018/10/25 23:19:45</t>
  </si>
  <si>
    <t>DENG HAO|HU YUFANG|</t>
  </si>
  <si>
    <t>,1385812</t>
  </si>
  <si>
    <t>DHB181026013007753</t>
  </si>
  <si>
    <t>宜必思东京新宿区酒店(ibis Tokyo Shinjuku)</t>
  </si>
  <si>
    <t>2018/10/26 1:30:07</t>
  </si>
  <si>
    <t>PAN JIANHUA|LI HONG|</t>
  </si>
  <si>
    <t>,1385854</t>
  </si>
  <si>
    <t>DHB181026095318944</t>
  </si>
  <si>
    <t>东京君悦酒店(Grand Hyatt Tokyo)</t>
  </si>
  <si>
    <t>2018/10/26 9:53:18</t>
  </si>
  <si>
    <t>KASPER ROUVEN|</t>
  </si>
  <si>
    <t>,1385915</t>
  </si>
  <si>
    <t>DHB181026110916573</t>
  </si>
  <si>
    <t>芝公园酒店(Shiba Park Hotel)</t>
  </si>
  <si>
    <t>2018/10/26 11:09:16</t>
  </si>
  <si>
    <t>ZHANG SHUGUI|HUA JING|ZHANG YANG|</t>
  </si>
  <si>
    <t>,1385962</t>
  </si>
  <si>
    <t>DHB181026135054368</t>
  </si>
  <si>
    <t>2018/10/26 13:50:54</t>
  </si>
  <si>
    <t>Wang Xioabing|</t>
  </si>
  <si>
    <t>,1386048</t>
  </si>
  <si>
    <t>Fukuoka</t>
  </si>
  <si>
    <t>DHB181026152005480</t>
  </si>
  <si>
    <t>福冈运河城华盛顿酒店(Canal City Fukuoka Washington Hotel)</t>
  </si>
  <si>
    <t>2018/10/26 15:20:05</t>
  </si>
  <si>
    <t>LU YIFAN|</t>
  </si>
  <si>
    <t>,1386092</t>
  </si>
  <si>
    <t>DHB181026191434450</t>
  </si>
  <si>
    <t>2018/10/26 19:14:34</t>
  </si>
  <si>
    <t>FAN JINSONG|</t>
  </si>
  <si>
    <t>,1386180</t>
  </si>
  <si>
    <t>DHB181026231955876</t>
  </si>
  <si>
    <t>大阪格兰比亚酒店(Hotel Granvia Osaka)</t>
  </si>
  <si>
    <t>2018/10/26 23:19:55</t>
  </si>
  <si>
    <t>XIE YU|XIE XIZENG|ZHANG XINJU|XIE XINYU|</t>
  </si>
  <si>
    <t>,1386269</t>
  </si>
  <si>
    <t>DHB181026233516753</t>
  </si>
  <si>
    <t>2018/10/26 23:35:16</t>
  </si>
  <si>
    <t>JIAO SHIQING|LIU XIAOMING|WU ZECHUN|</t>
  </si>
  <si>
    <t>,1386276</t>
  </si>
  <si>
    <t>DHB181027142855615</t>
  </si>
  <si>
    <t>2018-11-27</t>
  </si>
  <si>
    <t>2018/10/27 14:28:55</t>
  </si>
  <si>
    <t>Wang Chengshan|Lu Ling|Zhou Xin|</t>
  </si>
  <si>
    <t>,1386438</t>
  </si>
  <si>
    <t>DHB181027224050471</t>
  </si>
  <si>
    <t>2018-11-30</t>
  </si>
  <si>
    <t>2018-12-01</t>
  </si>
  <si>
    <t>2018/10/27 22:40:50</t>
  </si>
  <si>
    <t>HU RONG|YU CHAO|</t>
  </si>
  <si>
    <t>,1386595</t>
  </si>
  <si>
    <t>DHB181028011031753</t>
  </si>
  <si>
    <t>2018/10/28 1:10:31</t>
  </si>
  <si>
    <t>HOU JIA|ZHANG WENXIAN|ZHU LEILEI|ZHANG HUANLING|</t>
  </si>
  <si>
    <t>,1386629</t>
  </si>
  <si>
    <t>DHB181028204353733</t>
  </si>
  <si>
    <t>2018-11-19</t>
  </si>
  <si>
    <t>2018/10/28 20:43:53</t>
  </si>
  <si>
    <t>Liang Yufen|Li Jinnan|Li Mian|</t>
  </si>
  <si>
    <t>,1386825</t>
  </si>
  <si>
    <t>DHB181029082030081</t>
  </si>
  <si>
    <t>关西机场华盛顿酒店(Kansai Airport Washington Hotel)</t>
  </si>
  <si>
    <t>2018/10/29 8:20:30</t>
  </si>
  <si>
    <t>WANG XIN|</t>
  </si>
  <si>
    <t>,1386945</t>
  </si>
  <si>
    <t>Patong</t>
  </si>
  <si>
    <t>DHB181029150834228</t>
  </si>
  <si>
    <t>普吉岛迷人度假村(The Charm Resort Phuket)</t>
  </si>
  <si>
    <t>2018/10/29 15:08:34</t>
  </si>
  <si>
    <t>CHANG YUXIN|GAO QIUYU|GUO FENGRONG|CHANG YOUQI|</t>
  </si>
  <si>
    <t>,1387155</t>
  </si>
  <si>
    <t>DHB181029151027464</t>
  </si>
  <si>
    <t>2018/10/29 15:10:27</t>
  </si>
  <si>
    <t>GAO QIUSHI|ZHANG YUNKUN|</t>
  </si>
  <si>
    <t>,1387148</t>
  </si>
  <si>
    <t>DHB181029151253658</t>
  </si>
  <si>
    <t>2018/10/29 15:12:53</t>
  </si>
  <si>
    <t>,1387147</t>
  </si>
  <si>
    <t>Karon</t>
  </si>
  <si>
    <t>DHB181029163920637</t>
  </si>
  <si>
    <t>普吉卡伦海沙滩温泉度假酒店(Karon Sea Sands Resort &amp;amp; Spa)</t>
  </si>
  <si>
    <t>2018/10/29 16:39:20</t>
  </si>
  <si>
    <t>WANG DANFENG|CHEN XUEBING|</t>
  </si>
  <si>
    <t>,1387144</t>
  </si>
  <si>
    <t>DHB181029181922669</t>
  </si>
  <si>
    <t>赤阪 B 酒店(the b akasaka)</t>
  </si>
  <si>
    <t>2018/10/29 18:19:22</t>
  </si>
  <si>
    <t>CHOI YOONIL|</t>
  </si>
  <si>
    <t>,1387216</t>
  </si>
  <si>
    <t>DHB181030014750788</t>
  </si>
  <si>
    <t>东京两国第一酒店(Daiichi Hotel Ryogoku)</t>
  </si>
  <si>
    <t>2018/10/30 1:47:50</t>
  </si>
  <si>
    <t>SHEN ZIYU|</t>
  </si>
  <si>
    <t>,1387367</t>
  </si>
  <si>
    <t>DHB181030080735630</t>
  </si>
  <si>
    <t>Ueno Hotel(Ueno Hotel)</t>
  </si>
  <si>
    <t>2018-12-03</t>
  </si>
  <si>
    <t>2018-12-04</t>
  </si>
  <si>
    <t>2018/10/30 8:07:35</t>
  </si>
  <si>
    <t>li Hanfei|fan Xu|</t>
  </si>
  <si>
    <t>,1387308</t>
  </si>
  <si>
    <t>Tuban</t>
  </si>
  <si>
    <t>DHB181030110833188</t>
  </si>
  <si>
    <t>巴厘岛岛伍拉·赖国际机场希尔顿花园酒店(Hilton Garden Inn Bali Ngurah Rai Airport)</t>
  </si>
  <si>
    <t>2018/10/30 11:08:33</t>
  </si>
  <si>
    <t>ZHANG LINA|</t>
  </si>
  <si>
    <t>,1387442</t>
  </si>
  <si>
    <t>DHB181030135147377</t>
  </si>
  <si>
    <t>2018/10/30 13:51:47</t>
  </si>
  <si>
    <t>JIN ZHICHENG|JIN XING|</t>
  </si>
  <si>
    <t>,1387531</t>
  </si>
  <si>
    <t>DHB181030160103043</t>
  </si>
  <si>
    <t>2018/10/30 16:01:03</t>
  </si>
  <si>
    <t>Si MaRu|</t>
  </si>
  <si>
    <t>,1387611</t>
  </si>
  <si>
    <t>DHB181030165715602</t>
  </si>
  <si>
    <t>东京日本桥微笑酒店(Smile Hotel Tokyo Nihonbashi)</t>
  </si>
  <si>
    <t>2018/10/30 16:57:15</t>
  </si>
  <si>
    <t>Cheng mingxuan|</t>
  </si>
  <si>
    <t>,1387639</t>
  </si>
  <si>
    <t>DHB181030212658769</t>
  </si>
  <si>
    <t>神户岐山酒店(Chisun Hotel Kobe)</t>
  </si>
  <si>
    <t>2018/10/30 21:26:58</t>
  </si>
  <si>
    <t>Ji Xin|</t>
  </si>
  <si>
    <t>,1387745</t>
  </si>
  <si>
    <t>DHB181031094508139</t>
  </si>
  <si>
    <t>芽庄绿世界酒店(Green World Hotel Nha Trang)</t>
  </si>
  <si>
    <t>2019-02-02</t>
  </si>
  <si>
    <t>2019-02-07</t>
  </si>
  <si>
    <t>2018/10/31 9:45:08</t>
  </si>
  <si>
    <t>XIA LINGDONG|</t>
  </si>
  <si>
    <t>,1387882</t>
  </si>
  <si>
    <t>DHB181031094734345</t>
  </si>
  <si>
    <t>普吉岛阿卡迪亚希尔顿度假酒店(Hilton Phuket Arcadia Resort &amp; Spa)</t>
  </si>
  <si>
    <t>2019-02-06</t>
  </si>
  <si>
    <t>2018/10/31 9:47:34</t>
  </si>
  <si>
    <t>XU YUEFENG|LANG GUPENG|YUAN DONGMIN|ZHAO DAMEI|</t>
  </si>
  <si>
    <t>,1387905</t>
  </si>
  <si>
    <t>DHB181031161715416</t>
  </si>
  <si>
    <t>2018/10/31 16:17:15</t>
  </si>
  <si>
    <t>LU JING|</t>
  </si>
  <si>
    <t>,1388050</t>
  </si>
  <si>
    <t>Boracay Island</t>
  </si>
  <si>
    <t>DHB181031161934557</t>
  </si>
  <si>
    <t>欧洲电信酒店(Eurotel Boracay)</t>
  </si>
  <si>
    <t>2018/10/31 16:19:34</t>
  </si>
  <si>
    <t>CHEN PING|ZHENG JING|</t>
  </si>
  <si>
    <t>,1388034</t>
  </si>
  <si>
    <t>DHB181031175610990</t>
  </si>
  <si>
    <t>大阪周租公寓大手前分店(Hotel MyStays Otemae)</t>
  </si>
  <si>
    <t>2018/10/31 17:56:10</t>
  </si>
  <si>
    <t>ZHANG TIANRUI|</t>
  </si>
  <si>
    <t>,1388097</t>
  </si>
  <si>
    <t>DHB181031183957479</t>
  </si>
  <si>
    <t>普吉岛森塔拉卡伦度假酒店(Centara Karon Resort Phuket)</t>
  </si>
  <si>
    <t>2019-01-28</t>
  </si>
  <si>
    <t>2019-02-03</t>
  </si>
  <si>
    <t>2018/10/31 18:39:57</t>
  </si>
  <si>
    <t>CUI YANYAN|MA XUE|</t>
  </si>
  <si>
    <t>,1388099</t>
  </si>
  <si>
    <t>DHB181031193850198</t>
  </si>
  <si>
    <t>2018/10/31 19:38:50</t>
  </si>
  <si>
    <t>KHOO YI|KHOO SEOW|</t>
  </si>
  <si>
    <t>,1388155</t>
  </si>
  <si>
    <t>DHB181031195013746</t>
  </si>
  <si>
    <t>大阪阿倍野值得信赖酒店(Hotel Trusty Osaka Abeno)</t>
  </si>
  <si>
    <t>2018/10/31 19:50:13</t>
  </si>
  <si>
    <t>Yue Qichi|Peng Li|</t>
  </si>
  <si>
    <t>,1388164</t>
  </si>
  <si>
    <t>DHB181031195103786</t>
  </si>
  <si>
    <t>京都三条三井花园酒店(Mitsui Garden Hotel Kyoto Sanjo)</t>
  </si>
  <si>
    <t>2018/10/31 19:51:03</t>
  </si>
  <si>
    <t>TANG LE|ZHOU ZHUOWEN|</t>
  </si>
  <si>
    <t>,1388163</t>
  </si>
  <si>
    <t>DHB181031214259217</t>
  </si>
  <si>
    <t>东京滨松町住宿酒店(Hotel MyStays Hamamatsucho)</t>
  </si>
  <si>
    <t>2018/10/31 21:42:59</t>
  </si>
  <si>
    <t>PEI LEI|</t>
  </si>
  <si>
    <t>,1388191</t>
  </si>
  <si>
    <t>DHB181031225705361</t>
  </si>
  <si>
    <t>2018/10/31 22:57:05</t>
  </si>
  <si>
    <t>ZHANG WENJUN|</t>
  </si>
  <si>
    <t>,1388228</t>
  </si>
  <si>
    <t>DHB181031235111129</t>
  </si>
  <si>
    <t>东京阿佐谷路线客栈酒店(Hotel Route-Inn Tokyo Asagaya)</t>
  </si>
  <si>
    <t>2018/10/31 23:51:11</t>
  </si>
  <si>
    <t>HUA BEILI|HUA PENGFEI|BAO JINSHI|BAO JINJIE|HUA BEILEI|HUANG CUIYUN|</t>
  </si>
  <si>
    <t>,1388244</t>
  </si>
  <si>
    <r>
      <t>确定应付：</t>
    </r>
    <r>
      <rPr>
        <b/>
        <sz val="12"/>
        <rFont val="Calibri"/>
        <charset val="134"/>
      </rPr>
      <t xml:space="preserve">144941-1558=143383   </t>
    </r>
  </si>
  <si>
    <r>
      <t>道旅直连：</t>
    </r>
    <r>
      <rPr>
        <b/>
        <sz val="12"/>
        <rFont val="Calibri"/>
        <charset val="134"/>
      </rPr>
      <t xml:space="preserve">81679-1558=80121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P181101143206322</t>
    </r>
  </si>
  <si>
    <r>
      <t>抵扣</t>
    </r>
    <r>
      <rPr>
        <b/>
        <sz val="12"/>
        <rFont val="Calibri"/>
        <charset val="134"/>
      </rPr>
      <t>1381054</t>
    </r>
    <r>
      <rPr>
        <b/>
        <sz val="12"/>
        <rFont val="宋体"/>
        <charset val="134"/>
      </rPr>
      <t>；</t>
    </r>
    <r>
      <rPr>
        <b/>
        <sz val="12"/>
        <rFont val="Calibri"/>
        <charset val="134"/>
      </rPr>
      <t>1381053</t>
    </r>
    <r>
      <rPr>
        <b/>
        <sz val="12"/>
        <rFont val="宋体"/>
        <charset val="134"/>
      </rPr>
      <t>取消产生的预付款：</t>
    </r>
    <r>
      <rPr>
        <b/>
        <sz val="12"/>
        <rFont val="Calibri"/>
        <charset val="134"/>
      </rPr>
      <t>799+799=1558</t>
    </r>
  </si>
  <si>
    <r>
      <t>道旅：</t>
    </r>
    <r>
      <rPr>
        <b/>
        <sz val="12"/>
        <rFont val="Calibri"/>
        <charset val="134"/>
      </rPr>
      <t xml:space="preserve">63262   </t>
    </r>
    <r>
      <rPr>
        <b/>
        <sz val="12"/>
        <rFont val="宋体"/>
        <charset val="134"/>
      </rPr>
      <t>付款编号：P181101143900322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</si>
</sst>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9.75"/>
      <color rgb="FF337AB7"/>
      <name val="Helvetica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9" borderId="4" applyNumberFormat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4">
    <xf numFmtId="0" fontId="0" fillId="0" borderId="0" xfId="0" applyNumberFormat="1" applyFont="1"/>
    <xf numFmtId="0" fontId="1" fillId="0" borderId="0" xfId="0" applyFont="1"/>
    <xf numFmtId="0" fontId="0" fillId="2" borderId="0" xfId="0" applyNumberFormat="1" applyFont="1" applyFill="1"/>
    <xf numFmtId="0" fontId="2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11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1381625</v>
          </cell>
          <cell r="B2" t="str">
            <v>苏梅岛圣塔拉海滩度假酒店</v>
          </cell>
          <cell r="C2" t="str">
            <v>DHB181016114401238</v>
          </cell>
          <cell r="D2" t="str">
            <v>R153986/46175</v>
          </cell>
          <cell r="E2" t="str">
            <v/>
          </cell>
          <cell r="F2" t="str">
            <v>2084</v>
          </cell>
          <cell r="G2" t="str">
            <v>RMB</v>
          </cell>
          <cell r="H2" t="str">
            <v>1</v>
          </cell>
          <cell r="I2">
            <v>2084</v>
          </cell>
        </row>
        <row r="3">
          <cell r="A3">
            <v>1387144</v>
          </cell>
          <cell r="B3" t="str">
            <v>卡伦海沙滩温泉度假酒店</v>
          </cell>
          <cell r="C3" t="str">
            <v>DHB181029163920637</v>
          </cell>
          <cell r="D3" t="str">
            <v>4710</v>
          </cell>
          <cell r="E3" t="str">
            <v/>
          </cell>
          <cell r="F3" t="str">
            <v>612</v>
          </cell>
          <cell r="G3" t="str">
            <v>RMB</v>
          </cell>
          <cell r="H3" t="str">
            <v>1</v>
          </cell>
          <cell r="I3">
            <v>612</v>
          </cell>
        </row>
        <row r="4">
          <cell r="A4">
            <v>1387147</v>
          </cell>
          <cell r="B4" t="str">
            <v>普吉岛魅力度假村</v>
          </cell>
          <cell r="C4" t="str">
            <v>DHB181029151027464</v>
          </cell>
          <cell r="D4" t="str">
            <v/>
          </cell>
          <cell r="E4" t="str">
            <v/>
          </cell>
          <cell r="F4" t="str">
            <v>507</v>
          </cell>
          <cell r="G4" t="str">
            <v>RMB</v>
          </cell>
          <cell r="H4" t="str">
            <v>1</v>
          </cell>
          <cell r="I4">
            <v>507</v>
          </cell>
        </row>
        <row r="5">
          <cell r="A5">
            <v>1387148</v>
          </cell>
          <cell r="B5" t="str">
            <v>普吉岛魅力度假村</v>
          </cell>
          <cell r="C5" t="str">
            <v>DHB181029151253658</v>
          </cell>
          <cell r="D5" t="str">
            <v/>
          </cell>
          <cell r="E5" t="str">
            <v/>
          </cell>
          <cell r="F5" t="str">
            <v>556</v>
          </cell>
          <cell r="G5" t="str">
            <v>RMB</v>
          </cell>
          <cell r="H5" t="str">
            <v>1</v>
          </cell>
          <cell r="I5">
            <v>556</v>
          </cell>
        </row>
        <row r="6">
          <cell r="A6">
            <v>1387155</v>
          </cell>
          <cell r="B6" t="str">
            <v>普吉岛魅力度假村</v>
          </cell>
          <cell r="C6" t="str">
            <v>DHB181029150834228</v>
          </cell>
          <cell r="D6" t="str">
            <v/>
          </cell>
          <cell r="E6" t="str">
            <v/>
          </cell>
          <cell r="F6" t="str">
            <v>1514</v>
          </cell>
          <cell r="G6" t="str">
            <v>RMB</v>
          </cell>
          <cell r="H6" t="str">
            <v>1</v>
          </cell>
          <cell r="I6">
            <v>1514</v>
          </cell>
        </row>
        <row r="7">
          <cell r="A7">
            <v>1384585</v>
          </cell>
          <cell r="B7" t="str">
            <v>京都丽嘉皇家酒店</v>
          </cell>
          <cell r="C7" t="str">
            <v>DHB181023103554893</v>
          </cell>
          <cell r="D7" t="str">
            <v>100526366</v>
          </cell>
          <cell r="E7" t="str">
            <v/>
          </cell>
          <cell r="F7" t="str">
            <v>12798</v>
          </cell>
          <cell r="G7" t="str">
            <v>RMB</v>
          </cell>
          <cell r="H7" t="str">
            <v>1</v>
          </cell>
          <cell r="I7">
            <v>12798</v>
          </cell>
        </row>
        <row r="8">
          <cell r="A8">
            <v>1384593</v>
          </cell>
          <cell r="B8" t="str">
            <v>京都丽嘉皇家酒店</v>
          </cell>
          <cell r="C8" t="str">
            <v>DHB181024090911390</v>
          </cell>
          <cell r="D8" t="str">
            <v>100526748</v>
          </cell>
          <cell r="E8" t="str">
            <v/>
          </cell>
          <cell r="F8" t="str">
            <v>10805</v>
          </cell>
          <cell r="G8" t="str">
            <v>RMB</v>
          </cell>
          <cell r="H8" t="str">
            <v>1</v>
          </cell>
          <cell r="I8">
            <v>10805</v>
          </cell>
        </row>
        <row r="9">
          <cell r="A9">
            <v>1383682</v>
          </cell>
          <cell r="B9" t="str">
            <v>心斋桥哈顿酒店</v>
          </cell>
          <cell r="C9" t="str">
            <v>DHB181020201829637</v>
          </cell>
          <cell r="D9" t="str">
            <v/>
          </cell>
          <cell r="E9" t="str">
            <v/>
          </cell>
          <cell r="F9" t="str">
            <v>395</v>
          </cell>
          <cell r="G9" t="str">
            <v>RMB</v>
          </cell>
          <cell r="H9" t="str">
            <v>1</v>
          </cell>
          <cell r="I9">
            <v>395</v>
          </cell>
        </row>
        <row r="10">
          <cell r="A10">
            <v>1385962</v>
          </cell>
          <cell r="B10" t="str">
            <v>东京芝公园酒店</v>
          </cell>
          <cell r="C10" t="str">
            <v>DHB181026110916573</v>
          </cell>
          <cell r="D10" t="str">
            <v/>
          </cell>
          <cell r="E10" t="str">
            <v/>
          </cell>
          <cell r="F10" t="str">
            <v>2276</v>
          </cell>
          <cell r="G10" t="str">
            <v>RMB</v>
          </cell>
          <cell r="H10" t="str">
            <v>1</v>
          </cell>
          <cell r="I10">
            <v>2276</v>
          </cell>
        </row>
        <row r="11">
          <cell r="A11">
            <v>1383823</v>
          </cell>
          <cell r="B11" t="str">
            <v>哥本哈根韦斯特布罗康福酒店</v>
          </cell>
          <cell r="C11" t="str">
            <v>DHB181022161157291</v>
          </cell>
          <cell r="D11" t="str">
            <v>1383823</v>
          </cell>
          <cell r="E11" t="str">
            <v/>
          </cell>
          <cell r="F11" t="str">
            <v>1554</v>
          </cell>
          <cell r="G11" t="str">
            <v>RMB</v>
          </cell>
          <cell r="H11" t="str">
            <v>1</v>
          </cell>
          <cell r="I11">
            <v>1554</v>
          </cell>
        </row>
        <row r="12">
          <cell r="A12">
            <v>1383680</v>
          </cell>
          <cell r="B12" t="str">
            <v>哥本哈根韦斯特布罗康福酒店</v>
          </cell>
          <cell r="C12" t="str">
            <v>DHB181022162045909</v>
          </cell>
          <cell r="D12" t="str">
            <v>50449434</v>
          </cell>
          <cell r="E12" t="str">
            <v/>
          </cell>
          <cell r="F12" t="str">
            <v>989</v>
          </cell>
          <cell r="G12" t="str">
            <v>RMB</v>
          </cell>
          <cell r="H12" t="str">
            <v>1</v>
          </cell>
          <cell r="I12">
            <v>989</v>
          </cell>
        </row>
        <row r="13">
          <cell r="A13">
            <v>1386276</v>
          </cell>
          <cell r="B13" t="str">
            <v>大阪蒙特利格拉斯米尔酒店</v>
          </cell>
          <cell r="C13" t="str">
            <v>DHB181026233516753</v>
          </cell>
          <cell r="D13" t="str">
            <v/>
          </cell>
          <cell r="E13" t="str">
            <v/>
          </cell>
          <cell r="F13" t="str">
            <v>1115</v>
          </cell>
          <cell r="G13" t="str">
            <v>RMB</v>
          </cell>
          <cell r="H13" t="str">
            <v>1</v>
          </cell>
          <cell r="I13">
            <v>1115</v>
          </cell>
        </row>
        <row r="14">
          <cell r="A14">
            <v>1384861</v>
          </cell>
          <cell r="B14" t="str">
            <v>大阪蒙特利格拉斯米尔酒店</v>
          </cell>
          <cell r="C14" t="str">
            <v>DHB181023195023081</v>
          </cell>
          <cell r="D14" t="str">
            <v/>
          </cell>
          <cell r="E14" t="str">
            <v/>
          </cell>
          <cell r="F14" t="str">
            <v>675</v>
          </cell>
          <cell r="G14" t="str">
            <v>RMB</v>
          </cell>
          <cell r="H14" t="str">
            <v>1</v>
          </cell>
          <cell r="I14">
            <v>675</v>
          </cell>
        </row>
        <row r="15">
          <cell r="A15">
            <v>1384322</v>
          </cell>
          <cell r="B15" t="str">
            <v>大阪本町Chisun Inn酒店</v>
          </cell>
          <cell r="C15" t="str">
            <v>DHB181022171447474</v>
          </cell>
          <cell r="D15" t="str">
            <v>100260566</v>
          </cell>
          <cell r="E15" t="str">
            <v/>
          </cell>
          <cell r="F15" t="str">
            <v>277</v>
          </cell>
          <cell r="G15" t="str">
            <v>RMB</v>
          </cell>
          <cell r="H15" t="str">
            <v>1</v>
          </cell>
          <cell r="I15">
            <v>277</v>
          </cell>
        </row>
        <row r="16">
          <cell r="A16">
            <v>1384468</v>
          </cell>
          <cell r="B16" t="str">
            <v>大阪本町Chisun Inn酒店</v>
          </cell>
          <cell r="C16" t="str">
            <v>DHB181022225415449</v>
          </cell>
          <cell r="D16" t="str">
            <v/>
          </cell>
          <cell r="E16" t="str">
            <v/>
          </cell>
          <cell r="F16" t="str">
            <v>277</v>
          </cell>
          <cell r="G16" t="str">
            <v>RMB</v>
          </cell>
          <cell r="H16" t="str">
            <v>1</v>
          </cell>
          <cell r="I16">
            <v>277</v>
          </cell>
        </row>
        <row r="17">
          <cell r="A17">
            <v>1387905</v>
          </cell>
          <cell r="B17" t="str">
            <v>普吉岛希尔顿温泉度假酒店</v>
          </cell>
          <cell r="C17" t="str">
            <v>DHB181031094734345</v>
          </cell>
          <cell r="D17" t="str">
            <v/>
          </cell>
          <cell r="E17" t="str">
            <v/>
          </cell>
          <cell r="F17" t="str">
            <v>8152</v>
          </cell>
          <cell r="G17" t="str">
            <v>RMB</v>
          </cell>
          <cell r="H17" t="str">
            <v>1</v>
          </cell>
          <cell r="I17">
            <v>8152</v>
          </cell>
        </row>
        <row r="18">
          <cell r="A18">
            <v>1386092</v>
          </cell>
          <cell r="B18" t="str">
            <v>福冈运河城华盛顿酒店</v>
          </cell>
          <cell r="C18" t="str">
            <v>DHB181026152005480</v>
          </cell>
          <cell r="D18" t="str">
            <v>706224</v>
          </cell>
          <cell r="E18" t="str">
            <v/>
          </cell>
          <cell r="F18" t="str">
            <v>451</v>
          </cell>
          <cell r="G18" t="str">
            <v>RMB</v>
          </cell>
          <cell r="H18" t="str">
            <v>1</v>
          </cell>
          <cell r="I18">
            <v>451</v>
          </cell>
        </row>
        <row r="19">
          <cell r="A19">
            <v>1383679</v>
          </cell>
          <cell r="B19" t="str">
            <v>大阪星际之门关西国际机场酒店</v>
          </cell>
          <cell r="C19" t="str">
            <v>DHB181020201250466</v>
          </cell>
          <cell r="D19" t="str">
            <v/>
          </cell>
          <cell r="E19" t="str">
            <v/>
          </cell>
          <cell r="F19" t="str">
            <v>1030</v>
          </cell>
          <cell r="G19" t="str">
            <v>RMB</v>
          </cell>
          <cell r="H19" t="str">
            <v>1</v>
          </cell>
          <cell r="I19">
            <v>1030</v>
          </cell>
        </row>
        <row r="20">
          <cell r="A20">
            <v>1387531</v>
          </cell>
          <cell r="B20" t="str">
            <v>大阪星际之门关西国际机场酒店</v>
          </cell>
          <cell r="C20" t="str">
            <v>DHB181030135147377</v>
          </cell>
          <cell r="D20" t="str">
            <v/>
          </cell>
          <cell r="E20" t="str">
            <v/>
          </cell>
          <cell r="F20" t="str">
            <v>2264</v>
          </cell>
          <cell r="G20" t="str">
            <v>RMB</v>
          </cell>
          <cell r="H20" t="str">
            <v>1</v>
          </cell>
          <cell r="I20">
            <v>2264</v>
          </cell>
        </row>
        <row r="21">
          <cell r="A21">
            <v>1386945</v>
          </cell>
          <cell r="B21" t="str">
            <v>泉佐野关西机场华盛顿酒店</v>
          </cell>
          <cell r="C21" t="str">
            <v>DHB181029082030081</v>
          </cell>
          <cell r="D21" t="str">
            <v>1138835264</v>
          </cell>
          <cell r="E21" t="str">
            <v/>
          </cell>
          <cell r="F21" t="str">
            <v>699</v>
          </cell>
          <cell r="G21" t="str">
            <v>RMB</v>
          </cell>
          <cell r="H21" t="str">
            <v>1</v>
          </cell>
          <cell r="I21">
            <v>699</v>
          </cell>
        </row>
        <row r="22">
          <cell r="A22">
            <v>1382969</v>
          </cell>
          <cell r="B22" t="str">
            <v>the b 神户酒店</v>
          </cell>
          <cell r="C22" t="str">
            <v>DHB181019095207062</v>
          </cell>
          <cell r="D22" t="str">
            <v/>
          </cell>
          <cell r="E22" t="str">
            <v/>
          </cell>
          <cell r="F22" t="str">
            <v>408</v>
          </cell>
          <cell r="G22" t="str">
            <v>RMB</v>
          </cell>
          <cell r="H22" t="str">
            <v>1</v>
          </cell>
          <cell r="I22">
            <v>408</v>
          </cell>
        </row>
        <row r="23">
          <cell r="A23">
            <v>1363988</v>
          </cell>
          <cell r="B23" t="str">
            <v>京都站宜必思尚品酒店</v>
          </cell>
          <cell r="C23" t="str">
            <v>DHB180903190132715</v>
          </cell>
          <cell r="D23" t="str">
            <v/>
          </cell>
          <cell r="E23" t="str">
            <v/>
          </cell>
          <cell r="F23" t="str">
            <v>1407</v>
          </cell>
          <cell r="G23" t="str">
            <v>RMB</v>
          </cell>
          <cell r="H23" t="str">
            <v>1</v>
          </cell>
          <cell r="I23">
            <v>1407</v>
          </cell>
        </row>
        <row r="24">
          <cell r="A24">
            <v>1363990</v>
          </cell>
          <cell r="B24" t="str">
            <v>京都站宜必思尚品酒店</v>
          </cell>
          <cell r="C24" t="str">
            <v>DHB180903202900651</v>
          </cell>
          <cell r="D24" t="str">
            <v>597937</v>
          </cell>
          <cell r="E24" t="str">
            <v/>
          </cell>
          <cell r="F24" t="str">
            <v>980</v>
          </cell>
          <cell r="G24" t="str">
            <v>RMB</v>
          </cell>
          <cell r="H24" t="str">
            <v>1</v>
          </cell>
          <cell r="I24">
            <v>980</v>
          </cell>
        </row>
        <row r="25">
          <cell r="A25">
            <v>1385854</v>
          </cell>
          <cell r="B25" t="str">
            <v>宜必思东京新宿酒店</v>
          </cell>
          <cell r="C25" t="str">
            <v>DHB181026013007753</v>
          </cell>
          <cell r="D25" t="str">
            <v>8620SJT614.8620SJT612</v>
          </cell>
          <cell r="E25" t="str">
            <v/>
          </cell>
          <cell r="F25" t="str">
            <v>5686</v>
          </cell>
          <cell r="G25" t="str">
            <v>RMB</v>
          </cell>
          <cell r="H25" t="str">
            <v>1</v>
          </cell>
          <cell r="I25">
            <v>5686</v>
          </cell>
        </row>
        <row r="26">
          <cell r="A26">
            <v>1387308</v>
          </cell>
          <cell r="B26" t="str">
            <v>东京上野酒店</v>
          </cell>
          <cell r="C26" t="str">
            <v>DHB181030080735630</v>
          </cell>
          <cell r="D26" t="str">
            <v/>
          </cell>
          <cell r="E26" t="str">
            <v/>
          </cell>
          <cell r="F26" t="str">
            <v>486</v>
          </cell>
          <cell r="G26" t="str">
            <v>RMB</v>
          </cell>
          <cell r="H26" t="str">
            <v>1</v>
          </cell>
          <cell r="I26">
            <v>486</v>
          </cell>
        </row>
        <row r="27">
          <cell r="A27">
            <v>1387611</v>
          </cell>
          <cell r="B27" t="str">
            <v>东京上野酒店</v>
          </cell>
          <cell r="C27" t="str">
            <v>DHB181030160103043</v>
          </cell>
          <cell r="D27" t="str">
            <v>1139574425</v>
          </cell>
          <cell r="E27" t="str">
            <v/>
          </cell>
          <cell r="F27" t="str">
            <v>505</v>
          </cell>
          <cell r="G27" t="str">
            <v>RMB</v>
          </cell>
          <cell r="H27" t="str">
            <v>1</v>
          </cell>
          <cell r="I27">
            <v>505</v>
          </cell>
        </row>
        <row r="28">
          <cell r="A28">
            <v>1382119</v>
          </cell>
          <cell r="B28" t="str">
            <v>日本亚洲会馆酒店</v>
          </cell>
          <cell r="C28" t="str">
            <v>DHB181015172945109</v>
          </cell>
          <cell r="D28" t="str">
            <v>1382119</v>
          </cell>
          <cell r="E28" t="str">
            <v/>
          </cell>
          <cell r="F28" t="str">
            <v>2225</v>
          </cell>
          <cell r="G28" t="str">
            <v>RMB</v>
          </cell>
          <cell r="H28" t="str">
            <v>1</v>
          </cell>
          <cell r="I28">
            <v>2225</v>
          </cell>
        </row>
        <row r="29">
          <cell r="A29">
            <v>1384406</v>
          </cell>
          <cell r="B29" t="str">
            <v>东京银座首都酒店新馆</v>
          </cell>
          <cell r="C29" t="str">
            <v>DHB181022201600386</v>
          </cell>
          <cell r="D29" t="str">
            <v>1059730</v>
          </cell>
          <cell r="E29" t="str">
            <v/>
          </cell>
          <cell r="F29" t="str">
            <v>1659</v>
          </cell>
          <cell r="G29" t="str">
            <v>RMB</v>
          </cell>
          <cell r="H29" t="str">
            <v>1</v>
          </cell>
          <cell r="I29">
            <v>1659</v>
          </cell>
        </row>
        <row r="30">
          <cell r="A30">
            <v>1386180</v>
          </cell>
          <cell r="B30" t="str">
            <v>东京银座首都酒店新馆</v>
          </cell>
          <cell r="C30" t="str">
            <v>DHB181026191434450</v>
          </cell>
          <cell r="D30" t="str">
            <v>1061582</v>
          </cell>
          <cell r="E30" t="str">
            <v/>
          </cell>
          <cell r="F30" t="str">
            <v>891</v>
          </cell>
          <cell r="G30" t="str">
            <v>RMB</v>
          </cell>
          <cell r="H30" t="str">
            <v>1</v>
          </cell>
          <cell r="I30">
            <v>891</v>
          </cell>
        </row>
        <row r="31">
          <cell r="A31">
            <v>1385915</v>
          </cell>
          <cell r="B31" t="str">
            <v>东京君悦酒店</v>
          </cell>
          <cell r="C31" t="str">
            <v>DHB181026095318944</v>
          </cell>
          <cell r="D31" t="str">
            <v>16071645</v>
          </cell>
          <cell r="E31" t="str">
            <v/>
          </cell>
          <cell r="F31" t="str">
            <v>3182</v>
          </cell>
          <cell r="G31" t="str">
            <v>RMB</v>
          </cell>
          <cell r="H31" t="str">
            <v>1</v>
          </cell>
          <cell r="I31">
            <v>3182</v>
          </cell>
        </row>
        <row r="32">
          <cell r="A32">
            <v>1384031</v>
          </cell>
          <cell r="B32" t="str">
            <v>the b 东京 池袋酒店</v>
          </cell>
          <cell r="C32" t="str">
            <v>DHB181021222748773</v>
          </cell>
          <cell r="D32" t="str">
            <v>20240351</v>
          </cell>
          <cell r="E32" t="str">
            <v/>
          </cell>
          <cell r="F32" t="str">
            <v>1578</v>
          </cell>
          <cell r="G32" t="str">
            <v>RMB</v>
          </cell>
          <cell r="H32" t="str">
            <v>1</v>
          </cell>
          <cell r="I32">
            <v>1578</v>
          </cell>
        </row>
        <row r="33">
          <cell r="A33">
            <v>1381638</v>
          </cell>
          <cell r="B33" t="str">
            <v>东京大酒店</v>
          </cell>
          <cell r="C33" t="str">
            <v>DHB181016113036282</v>
          </cell>
          <cell r="D33" t="str">
            <v/>
          </cell>
          <cell r="E33" t="str">
            <v/>
          </cell>
          <cell r="F33" t="str">
            <v>440</v>
          </cell>
          <cell r="G33" t="str">
            <v>RMB</v>
          </cell>
          <cell r="H33" t="str">
            <v>1</v>
          </cell>
          <cell r="I33">
            <v>440</v>
          </cell>
        </row>
        <row r="34">
          <cell r="A34">
            <v>1385552</v>
          </cell>
          <cell r="B34" t="str">
            <v>东京大酒店</v>
          </cell>
          <cell r="C34" t="str">
            <v>DHB181025124603479</v>
          </cell>
          <cell r="D34" t="str">
            <v>359402</v>
          </cell>
          <cell r="E34" t="str">
            <v/>
          </cell>
          <cell r="F34" t="str">
            <v>529</v>
          </cell>
          <cell r="G34" t="str">
            <v>RMB</v>
          </cell>
          <cell r="H34" t="str">
            <v>1</v>
          </cell>
          <cell r="I34">
            <v>529</v>
          </cell>
        </row>
        <row r="35">
          <cell r="A35">
            <v>1387639</v>
          </cell>
          <cell r="B35" t="str">
            <v>东京日本桥微笑酒店</v>
          </cell>
          <cell r="C35" t="str">
            <v>DHB181030165715602</v>
          </cell>
          <cell r="D35" t="str">
            <v/>
          </cell>
          <cell r="E35" t="str">
            <v/>
          </cell>
          <cell r="F35" t="str">
            <v>343</v>
          </cell>
          <cell r="G35" t="str">
            <v>RMB</v>
          </cell>
          <cell r="H35" t="str">
            <v>1</v>
          </cell>
          <cell r="I35">
            <v>343</v>
          </cell>
        </row>
        <row r="36">
          <cell r="A36">
            <v>1385812</v>
          </cell>
          <cell r="B36" t="str">
            <v>东京新宿芬迪别墅酒店</v>
          </cell>
          <cell r="C36" t="str">
            <v>DHB181025231945421</v>
          </cell>
          <cell r="D36" t="str">
            <v>100003025</v>
          </cell>
          <cell r="E36" t="str">
            <v/>
          </cell>
          <cell r="F36" t="str">
            <v>1005</v>
          </cell>
          <cell r="G36" t="str">
            <v>RMB</v>
          </cell>
          <cell r="H36" t="str">
            <v>1</v>
          </cell>
          <cell r="I36">
            <v>1005</v>
          </cell>
        </row>
        <row r="37">
          <cell r="A37">
            <v>1384034</v>
          </cell>
          <cell r="B37" t="str">
            <v>横滨伊势佐木町华盛顿酒店</v>
          </cell>
          <cell r="C37" t="str">
            <v>DHB181021223218917</v>
          </cell>
          <cell r="D37" t="str">
            <v>290526408</v>
          </cell>
          <cell r="E37" t="str">
            <v/>
          </cell>
          <cell r="F37" t="str">
            <v>1833</v>
          </cell>
          <cell r="G37" t="str">
            <v>RMB</v>
          </cell>
          <cell r="H37" t="str">
            <v>1</v>
          </cell>
          <cell r="I37">
            <v>1833</v>
          </cell>
        </row>
        <row r="38">
          <cell r="A38">
            <v>1388244</v>
          </cell>
          <cell r="B38" t="str">
            <v>露樱酒店 东京阿佐谷店</v>
          </cell>
          <cell r="C38" t="str">
            <v>DHB181031235111129</v>
          </cell>
          <cell r="D38" t="str">
            <v/>
          </cell>
          <cell r="E38" t="str">
            <v/>
          </cell>
          <cell r="F38" t="str">
            <v>1587</v>
          </cell>
          <cell r="G38" t="str">
            <v>RMB</v>
          </cell>
          <cell r="H38" t="str">
            <v>1</v>
          </cell>
          <cell r="I38">
            <v>1587</v>
          </cell>
        </row>
        <row r="39">
          <cell r="A39">
            <v>1387367</v>
          </cell>
          <cell r="B39" t="str">
            <v>两国东京第一酒店</v>
          </cell>
          <cell r="C39" t="str">
            <v>DHB181030014750788</v>
          </cell>
          <cell r="D39" t="str">
            <v/>
          </cell>
          <cell r="E39" t="str">
            <v/>
          </cell>
          <cell r="F39" t="str">
            <v>1220</v>
          </cell>
          <cell r="G39" t="str">
            <v>RMB</v>
          </cell>
          <cell r="H39" t="str">
            <v>1</v>
          </cell>
          <cell r="I39">
            <v>1220</v>
          </cell>
        </row>
        <row r="40">
          <cell r="A40">
            <v>1283113</v>
          </cell>
          <cell r="B40" t="str">
            <v>东京羽田日航都市酒店</v>
          </cell>
          <cell r="C40" t="str">
            <v>DHB180311160934551</v>
          </cell>
          <cell r="D40" t="str">
            <v/>
          </cell>
          <cell r="E40" t="str">
            <v/>
          </cell>
          <cell r="F40" t="str">
            <v>622</v>
          </cell>
          <cell r="G40" t="str">
            <v>RMB</v>
          </cell>
          <cell r="H40" t="str">
            <v>1</v>
          </cell>
          <cell r="I40">
            <v>622</v>
          </cell>
        </row>
        <row r="41">
          <cell r="A41">
            <v>1383061</v>
          </cell>
          <cell r="B41" t="str">
            <v>半藏门蒙特利酒店</v>
          </cell>
          <cell r="C41" t="str">
            <v>DHB181019115259419</v>
          </cell>
          <cell r="D41" t="str">
            <v>101639781</v>
          </cell>
          <cell r="E41" t="str">
            <v/>
          </cell>
          <cell r="F41" t="str">
            <v>486</v>
          </cell>
          <cell r="G41" t="str">
            <v>RMB</v>
          </cell>
          <cell r="H41" t="str">
            <v>1</v>
          </cell>
          <cell r="I41">
            <v>486</v>
          </cell>
        </row>
        <row r="42">
          <cell r="A42">
            <v>1383413</v>
          </cell>
          <cell r="B42" t="str">
            <v>东京浅草火星酒店</v>
          </cell>
          <cell r="C42" t="str">
            <v>DHB181020070013307</v>
          </cell>
          <cell r="D42" t="str">
            <v>1134240073</v>
          </cell>
          <cell r="E42" t="str">
            <v/>
          </cell>
          <cell r="F42" t="str">
            <v>442</v>
          </cell>
          <cell r="G42" t="str">
            <v>RMB</v>
          </cell>
          <cell r="H42" t="str">
            <v>1</v>
          </cell>
          <cell r="I42">
            <v>442</v>
          </cell>
        </row>
        <row r="43">
          <cell r="A43">
            <v>1384239</v>
          </cell>
          <cell r="B43" t="str">
            <v>东京浅草火星酒店</v>
          </cell>
          <cell r="C43" t="str">
            <v>DHB181022145559209</v>
          </cell>
          <cell r="D43" t="str">
            <v>DHB181022145559209</v>
          </cell>
          <cell r="E43" t="str">
            <v/>
          </cell>
          <cell r="F43" t="str">
            <v>507</v>
          </cell>
          <cell r="G43" t="str">
            <v>RMB</v>
          </cell>
          <cell r="H43" t="str">
            <v>1</v>
          </cell>
          <cell r="I43">
            <v>507</v>
          </cell>
        </row>
        <row r="44">
          <cell r="A44">
            <v>1385481</v>
          </cell>
          <cell r="B44" t="str">
            <v>皇家花园酒店羽田</v>
          </cell>
          <cell r="C44" t="str">
            <v>DHB181025104123717</v>
          </cell>
          <cell r="D44" t="str">
            <v>100126474</v>
          </cell>
          <cell r="E44" t="str">
            <v/>
          </cell>
          <cell r="F44" t="str">
            <v>881</v>
          </cell>
          <cell r="G44" t="str">
            <v>RMB</v>
          </cell>
          <cell r="H44" t="str">
            <v>1</v>
          </cell>
          <cell r="I44">
            <v>881</v>
          </cell>
        </row>
        <row r="45">
          <cell r="A45">
            <v>1386595</v>
          </cell>
          <cell r="B45" t="str">
            <v>皇家花园酒店羽田</v>
          </cell>
          <cell r="C45" t="str">
            <v>DHB181027224050471</v>
          </cell>
          <cell r="D45" t="str">
            <v/>
          </cell>
          <cell r="E45" t="str">
            <v/>
          </cell>
          <cell r="F45" t="str">
            <v>1031</v>
          </cell>
          <cell r="G45" t="str">
            <v>RMB</v>
          </cell>
          <cell r="H45" t="str">
            <v>1</v>
          </cell>
          <cell r="I45">
            <v>1031</v>
          </cell>
        </row>
        <row r="46">
          <cell r="A46">
            <v>1386825</v>
          </cell>
          <cell r="B46" t="str">
            <v>皇家花园酒店羽田</v>
          </cell>
          <cell r="C46" t="str">
            <v>DHB181028204353733</v>
          </cell>
          <cell r="D46" t="str">
            <v/>
          </cell>
          <cell r="E46" t="str">
            <v/>
          </cell>
          <cell r="F46" t="str">
            <v>2286</v>
          </cell>
          <cell r="G46" t="str">
            <v>RMB</v>
          </cell>
          <cell r="H46" t="str">
            <v>1</v>
          </cell>
          <cell r="I46">
            <v>2286</v>
          </cell>
        </row>
        <row r="47">
          <cell r="A47">
            <v>1385325</v>
          </cell>
          <cell r="B47" t="str">
            <v>新宿灿路都广场大饭店</v>
          </cell>
          <cell r="C47" t="str">
            <v>DHB181024213521980</v>
          </cell>
          <cell r="D47" t="str">
            <v/>
          </cell>
          <cell r="E47" t="str">
            <v/>
          </cell>
          <cell r="F47" t="str">
            <v>884</v>
          </cell>
          <cell r="G47" t="str">
            <v>RMB</v>
          </cell>
          <cell r="H47" t="str">
            <v>1</v>
          </cell>
          <cell r="I47">
            <v>884</v>
          </cell>
        </row>
        <row r="48">
          <cell r="A48">
            <v>1387216</v>
          </cell>
          <cell r="B48" t="str">
            <v>东京赤坂维新酒店</v>
          </cell>
          <cell r="C48" t="str">
            <v>DHB181029181922669</v>
          </cell>
          <cell r="D48" t="str">
            <v>1139017624</v>
          </cell>
          <cell r="E48" t="str">
            <v/>
          </cell>
          <cell r="F48" t="str">
            <v>2163</v>
          </cell>
          <cell r="G48" t="str">
            <v>RMB</v>
          </cell>
          <cell r="H48" t="str">
            <v>1</v>
          </cell>
          <cell r="I48">
            <v>2163</v>
          </cell>
        </row>
        <row r="49">
          <cell r="A49">
            <v>1388191</v>
          </cell>
          <cell r="B49" t="str">
            <v>MYSTAYS 滨松町酒店</v>
          </cell>
          <cell r="C49" t="str">
            <v>DHB181031214259217</v>
          </cell>
          <cell r="D49" t="str">
            <v/>
          </cell>
          <cell r="E49" t="str">
            <v/>
          </cell>
          <cell r="F49" t="str">
            <v>1516</v>
          </cell>
          <cell r="G49" t="str">
            <v>RMB</v>
          </cell>
          <cell r="H49" t="str">
            <v>1</v>
          </cell>
          <cell r="I49">
            <v>1516</v>
          </cell>
        </row>
        <row r="50">
          <cell r="A50">
            <v>1383867</v>
          </cell>
          <cell r="B50" t="str">
            <v>MYSTAYS 龟户酒店</v>
          </cell>
          <cell r="C50" t="str">
            <v>DHB181021124137549</v>
          </cell>
          <cell r="D50" t="str">
            <v/>
          </cell>
          <cell r="E50" t="str">
            <v/>
          </cell>
          <cell r="F50" t="str">
            <v>406</v>
          </cell>
          <cell r="G50" t="str">
            <v>RMB</v>
          </cell>
          <cell r="H50" t="str">
            <v>1</v>
          </cell>
          <cell r="I50">
            <v>406</v>
          </cell>
        </row>
        <row r="51">
          <cell r="A51">
            <v>1383508</v>
          </cell>
          <cell r="B51" t="str">
            <v>MYSTAYS 龟户酒店</v>
          </cell>
          <cell r="C51" t="str">
            <v>DHB181020115212614</v>
          </cell>
          <cell r="D51" t="str">
            <v>7154498</v>
          </cell>
          <cell r="E51" t="str">
            <v/>
          </cell>
          <cell r="F51" t="str">
            <v>1284</v>
          </cell>
          <cell r="G51" t="str">
            <v>RMB</v>
          </cell>
          <cell r="H51" t="str">
            <v>1</v>
          </cell>
          <cell r="I51">
            <v>1284</v>
          </cell>
        </row>
        <row r="52">
          <cell r="A52">
            <v>1382753</v>
          </cell>
          <cell r="B52" t="str">
            <v>MYSTAYS 龟户酒店</v>
          </cell>
          <cell r="C52" t="str">
            <v>DHB181018181254485</v>
          </cell>
          <cell r="D52" t="str">
            <v/>
          </cell>
          <cell r="E52" t="str">
            <v/>
          </cell>
          <cell r="F52" t="str">
            <v>488</v>
          </cell>
          <cell r="G52" t="str">
            <v>RMB</v>
          </cell>
          <cell r="H52" t="str">
            <v>1</v>
          </cell>
          <cell r="I52">
            <v>488</v>
          </cell>
        </row>
        <row r="53">
          <cell r="A53">
            <v>1381577</v>
          </cell>
          <cell r="B53" t="str">
            <v>MYSTAYS 龟户酒店</v>
          </cell>
          <cell r="C53" t="str">
            <v>DHB181016094002808</v>
          </cell>
          <cell r="D53" t="str">
            <v>1131992069</v>
          </cell>
          <cell r="E53" t="str">
            <v/>
          </cell>
          <cell r="F53" t="str">
            <v>507</v>
          </cell>
          <cell r="G53" t="str">
            <v>RMB</v>
          </cell>
          <cell r="H53" t="str">
            <v>1</v>
          </cell>
          <cell r="I53">
            <v>507</v>
          </cell>
        </row>
        <row r="54">
          <cell r="A54">
            <v>1381871</v>
          </cell>
          <cell r="B54" t="str">
            <v>MYSTAYS 神田酒店</v>
          </cell>
          <cell r="C54" t="str">
            <v>DHB181016204820436</v>
          </cell>
          <cell r="D54" t="str">
            <v>1132220543</v>
          </cell>
          <cell r="E54" t="str">
            <v/>
          </cell>
          <cell r="F54" t="str">
            <v>622</v>
          </cell>
          <cell r="G54" t="str">
            <v>RMB</v>
          </cell>
          <cell r="H54" t="str">
            <v>1</v>
          </cell>
          <cell r="I54">
            <v>622</v>
          </cell>
        </row>
        <row r="55">
          <cell r="A55">
            <v>1384043</v>
          </cell>
          <cell r="B55" t="str">
            <v>MYSTAYS 浅草酒店</v>
          </cell>
          <cell r="C55" t="str">
            <v>DHB181021225047477</v>
          </cell>
          <cell r="D55" t="str">
            <v>012128666</v>
          </cell>
          <cell r="E55" t="str">
            <v/>
          </cell>
          <cell r="F55" t="str">
            <v>3450</v>
          </cell>
          <cell r="G55" t="str">
            <v>RMB</v>
          </cell>
          <cell r="H55" t="str">
            <v>1</v>
          </cell>
          <cell r="I55">
            <v>3450</v>
          </cell>
        </row>
        <row r="56">
          <cell r="A56">
            <v>1386048</v>
          </cell>
          <cell r="B56" t="str">
            <v>MYSTAYS 浅草酒店</v>
          </cell>
          <cell r="C56" t="str">
            <v>DHB181026135054368</v>
          </cell>
          <cell r="D56" t="str">
            <v>1137587844</v>
          </cell>
          <cell r="E56" t="str">
            <v/>
          </cell>
          <cell r="F56" t="str">
            <v>334</v>
          </cell>
          <cell r="G56" t="str">
            <v>RMB</v>
          </cell>
          <cell r="H56" t="str">
            <v>1</v>
          </cell>
          <cell r="I56">
            <v>334</v>
          </cell>
        </row>
        <row r="57">
          <cell r="A57">
            <v>1384660</v>
          </cell>
          <cell r="B57" t="str">
            <v>MYSTAYS 浅草酒店</v>
          </cell>
          <cell r="C57" t="str">
            <v>DHB181023124509567</v>
          </cell>
          <cell r="D57" t="str">
            <v/>
          </cell>
          <cell r="E57" t="str">
            <v/>
          </cell>
          <cell r="F57" t="str">
            <v>523</v>
          </cell>
          <cell r="G57" t="str">
            <v>RMB</v>
          </cell>
          <cell r="H57" t="str">
            <v>1</v>
          </cell>
          <cell r="I57">
            <v>523</v>
          </cell>
        </row>
        <row r="58">
          <cell r="A58">
            <v>1388155</v>
          </cell>
          <cell r="B58" t="str">
            <v>MYSTAYS 浅草酒店</v>
          </cell>
          <cell r="C58" t="str">
            <v>DHB181031193850198</v>
          </cell>
          <cell r="D58" t="str">
            <v/>
          </cell>
          <cell r="E58" t="str">
            <v/>
          </cell>
          <cell r="F58" t="str">
            <v>1214</v>
          </cell>
          <cell r="G58" t="str">
            <v>RMB</v>
          </cell>
          <cell r="H58" t="str">
            <v>1</v>
          </cell>
          <cell r="I58">
            <v>1214</v>
          </cell>
        </row>
        <row r="59">
          <cell r="A59">
            <v>1388050</v>
          </cell>
          <cell r="B59" t="str">
            <v>MYSTAYS 浅草酒店</v>
          </cell>
          <cell r="C59" t="str">
            <v>DHB181031161715416</v>
          </cell>
          <cell r="D59" t="str">
            <v/>
          </cell>
          <cell r="E59" t="str">
            <v/>
          </cell>
          <cell r="F59" t="str">
            <v>1455</v>
          </cell>
          <cell r="G59" t="str">
            <v>RMB</v>
          </cell>
          <cell r="H59" t="str">
            <v>1</v>
          </cell>
          <cell r="I59">
            <v>1455</v>
          </cell>
        </row>
        <row r="60">
          <cell r="A60">
            <v>1388274</v>
          </cell>
          <cell r="B60" t="str">
            <v>MYSTAYS 浅草酒店</v>
          </cell>
          <cell r="C60" t="str">
            <v>DHB181101041537293</v>
          </cell>
          <cell r="D60" t="str">
            <v>1140452925</v>
          </cell>
          <cell r="E60" t="str">
            <v/>
          </cell>
          <cell r="F60" t="str">
            <v>1532</v>
          </cell>
          <cell r="G60" t="str">
            <v>RMB</v>
          </cell>
          <cell r="H60" t="str">
            <v>1</v>
          </cell>
          <cell r="I60">
            <v>1532</v>
          </cell>
        </row>
        <row r="61">
          <cell r="A61">
            <v>1388282</v>
          </cell>
          <cell r="B61" t="str">
            <v>MYSTAYS 浅草酒店</v>
          </cell>
          <cell r="C61" t="str">
            <v>DHB181101070532781</v>
          </cell>
          <cell r="D61" t="str">
            <v>1140525760</v>
          </cell>
          <cell r="E61" t="str">
            <v/>
          </cell>
          <cell r="F61" t="str">
            <v>590</v>
          </cell>
          <cell r="G61" t="str">
            <v>RMB</v>
          </cell>
          <cell r="H61" t="str">
            <v>1</v>
          </cell>
          <cell r="I61">
            <v>590</v>
          </cell>
        </row>
        <row r="62">
          <cell r="A62">
            <v>1385721</v>
          </cell>
          <cell r="B62" t="str">
            <v>Nord小樽 酒店</v>
          </cell>
          <cell r="C62" t="str">
            <v>DHB181025191243896</v>
          </cell>
          <cell r="D62" t="str">
            <v/>
          </cell>
          <cell r="E62" t="str">
            <v/>
          </cell>
          <cell r="F62" t="str">
            <v>1287</v>
          </cell>
          <cell r="G62" t="str">
            <v>RMB</v>
          </cell>
          <cell r="H62" t="str">
            <v>1</v>
          </cell>
          <cell r="I62">
            <v>1287</v>
          </cell>
        </row>
        <row r="63">
          <cell r="A63">
            <v>1386438</v>
          </cell>
          <cell r="B63" t="str">
            <v>Nord小樽 酒店</v>
          </cell>
          <cell r="C63" t="str">
            <v>DHB181027142855615</v>
          </cell>
          <cell r="D63" t="str">
            <v/>
          </cell>
          <cell r="E63" t="str">
            <v/>
          </cell>
          <cell r="F63" t="str">
            <v>480</v>
          </cell>
          <cell r="G63" t="str">
            <v>RMB</v>
          </cell>
          <cell r="H63" t="str">
            <v>1</v>
          </cell>
          <cell r="I63">
            <v>480</v>
          </cell>
        </row>
        <row r="64">
          <cell r="A64">
            <v>1385375</v>
          </cell>
          <cell r="B64" t="str">
            <v>静冈Associa酒店</v>
          </cell>
          <cell r="C64" t="str">
            <v>DHB181024225306551</v>
          </cell>
          <cell r="D64" t="str">
            <v/>
          </cell>
          <cell r="E64" t="str">
            <v/>
          </cell>
          <cell r="F64" t="str">
            <v>450</v>
          </cell>
          <cell r="G64" t="str">
            <v>RMB</v>
          </cell>
          <cell r="H64" t="str">
            <v>1</v>
          </cell>
          <cell r="I64">
            <v>450</v>
          </cell>
        </row>
        <row r="65">
          <cell r="A65">
            <v>1385383</v>
          </cell>
          <cell r="B65" t="str">
            <v>静冈Associa酒店</v>
          </cell>
          <cell r="C65" t="str">
            <v>DHB181024230931283</v>
          </cell>
          <cell r="D65" t="str">
            <v>1136643306</v>
          </cell>
          <cell r="E65" t="str">
            <v/>
          </cell>
          <cell r="F65" t="str">
            <v>460</v>
          </cell>
          <cell r="G65" t="str">
            <v>RMB</v>
          </cell>
          <cell r="H65" t="str">
            <v>1</v>
          </cell>
          <cell r="I65">
            <v>460</v>
          </cell>
        </row>
        <row r="66">
          <cell r="A66">
            <v>1384011</v>
          </cell>
          <cell r="B66" t="str">
            <v>函馆微笑酒店</v>
          </cell>
          <cell r="C66" t="str">
            <v>DHB181021211604318</v>
          </cell>
          <cell r="D66" t="str">
            <v>1134880154</v>
          </cell>
          <cell r="E66" t="str">
            <v/>
          </cell>
          <cell r="F66" t="str">
            <v>712</v>
          </cell>
          <cell r="G66" t="str">
            <v>RMB</v>
          </cell>
          <cell r="H66" t="str">
            <v>1</v>
          </cell>
          <cell r="I66">
            <v>712</v>
          </cell>
        </row>
        <row r="67">
          <cell r="A67">
            <v>1384199</v>
          </cell>
          <cell r="B67" t="str">
            <v>北海道札幌支笏湖鹤雅度假温泉水之謌</v>
          </cell>
          <cell r="C67" t="str">
            <v>DHB181022131526334</v>
          </cell>
          <cell r="D67" t="str">
            <v/>
          </cell>
          <cell r="E67" t="str">
            <v/>
          </cell>
          <cell r="F67" t="str">
            <v>3064</v>
          </cell>
          <cell r="G67" t="str">
            <v>RMB</v>
          </cell>
          <cell r="H67" t="str">
            <v>1</v>
          </cell>
          <cell r="I67">
            <v>3064</v>
          </cell>
        </row>
        <row r="68">
          <cell r="A68">
            <v>1382852</v>
          </cell>
          <cell r="B68" t="str">
            <v>雷姆鹿儿岛酒店</v>
          </cell>
          <cell r="C68" t="str">
            <v>DHB181018225426012</v>
          </cell>
          <cell r="D68" t="str">
            <v>101452527</v>
          </cell>
          <cell r="E68" t="str">
            <v/>
          </cell>
          <cell r="F68" t="str">
            <v>733</v>
          </cell>
          <cell r="G68" t="str">
            <v>RMB</v>
          </cell>
          <cell r="H68" t="str">
            <v>1</v>
          </cell>
          <cell r="I68">
            <v>733</v>
          </cell>
        </row>
        <row r="69">
          <cell r="A69">
            <v>1385387</v>
          </cell>
          <cell r="B69" t="str">
            <v>京都阿尔蒙特旅馆</v>
          </cell>
          <cell r="C69" t="str">
            <v>DHB181024231811678</v>
          </cell>
          <cell r="D69" t="str">
            <v>100372474</v>
          </cell>
          <cell r="E69" t="str">
            <v/>
          </cell>
          <cell r="F69" t="str">
            <v>1002</v>
          </cell>
          <cell r="G69" t="str">
            <v>RMB</v>
          </cell>
          <cell r="H69" t="str">
            <v>1</v>
          </cell>
          <cell r="I69">
            <v>1002</v>
          </cell>
        </row>
        <row r="70">
          <cell r="A70">
            <v>1388228</v>
          </cell>
          <cell r="B70" t="str">
            <v>京都阿尔蒙特旅馆</v>
          </cell>
          <cell r="C70" t="str">
            <v>DHB181031225705361</v>
          </cell>
          <cell r="D70" t="str">
            <v/>
          </cell>
          <cell r="E70" t="str">
            <v/>
          </cell>
          <cell r="F70" t="str">
            <v>826</v>
          </cell>
          <cell r="G70" t="str">
            <v>RMB</v>
          </cell>
          <cell r="H70" t="str">
            <v>1</v>
          </cell>
          <cell r="I70">
            <v>826</v>
          </cell>
        </row>
        <row r="71">
          <cell r="A71">
            <v>1388163</v>
          </cell>
          <cell r="B71" t="str">
            <v>三井花园饭店京都三条</v>
          </cell>
          <cell r="C71" t="str">
            <v>DHB181031195103786</v>
          </cell>
          <cell r="D71" t="str">
            <v/>
          </cell>
          <cell r="E71" t="str">
            <v/>
          </cell>
          <cell r="F71" t="str">
            <v>857</v>
          </cell>
          <cell r="G71" t="str">
            <v>RMB</v>
          </cell>
          <cell r="H71" t="str">
            <v>1</v>
          </cell>
          <cell r="I71">
            <v>857</v>
          </cell>
        </row>
        <row r="72">
          <cell r="A72">
            <v>1384914</v>
          </cell>
          <cell r="B72" t="str">
            <v>三井花园饭店京都新町别邸</v>
          </cell>
          <cell r="C72" t="str">
            <v>DHB181023214608735</v>
          </cell>
          <cell r="D72" t="str">
            <v/>
          </cell>
          <cell r="E72" t="str">
            <v/>
          </cell>
          <cell r="F72" t="str">
            <v>1074</v>
          </cell>
          <cell r="G72" t="str">
            <v>RMB</v>
          </cell>
          <cell r="H72" t="str">
            <v>1</v>
          </cell>
          <cell r="I72">
            <v>1074</v>
          </cell>
        </row>
        <row r="73">
          <cell r="A73">
            <v>1384943</v>
          </cell>
          <cell r="B73" t="str">
            <v>三井花园饭店京都新町别邸</v>
          </cell>
          <cell r="C73" t="str">
            <v>DHB181023230211967</v>
          </cell>
          <cell r="D73" t="str">
            <v>20181024083951579</v>
          </cell>
          <cell r="E73" t="str">
            <v/>
          </cell>
          <cell r="F73" t="str">
            <v>2042</v>
          </cell>
          <cell r="G73" t="str">
            <v>RMB</v>
          </cell>
          <cell r="H73" t="str">
            <v>1</v>
          </cell>
          <cell r="I73">
            <v>2042</v>
          </cell>
        </row>
        <row r="74">
          <cell r="A74">
            <v>1381800</v>
          </cell>
          <cell r="B74" t="str">
            <v>MYSTAYS 名古屋榮酒店</v>
          </cell>
          <cell r="C74" t="str">
            <v>DHB181016171549995</v>
          </cell>
          <cell r="D74" t="str">
            <v>1132147654</v>
          </cell>
          <cell r="E74" t="str">
            <v/>
          </cell>
          <cell r="F74" t="str">
            <v>746</v>
          </cell>
          <cell r="G74" t="str">
            <v>RMB</v>
          </cell>
          <cell r="H74" t="str">
            <v>1</v>
          </cell>
          <cell r="I74">
            <v>746</v>
          </cell>
        </row>
        <row r="75">
          <cell r="A75">
            <v>1386269</v>
          </cell>
          <cell r="B75" t="str">
            <v>大阪格兰比亚大酒店</v>
          </cell>
          <cell r="C75" t="str">
            <v>DHB181026231955876</v>
          </cell>
          <cell r="D75" t="str">
            <v/>
          </cell>
          <cell r="E75" t="str">
            <v/>
          </cell>
          <cell r="F75" t="str">
            <v>1871</v>
          </cell>
          <cell r="G75" t="str">
            <v>RMB</v>
          </cell>
          <cell r="H75" t="str">
            <v>1</v>
          </cell>
          <cell r="I75">
            <v>1871</v>
          </cell>
        </row>
        <row r="76">
          <cell r="A76">
            <v>1388097</v>
          </cell>
          <cell r="B76" t="str">
            <v>MYSTAYS 大手前酒店</v>
          </cell>
          <cell r="C76" t="str">
            <v>DHB181031175610990</v>
          </cell>
          <cell r="D76" t="str">
            <v/>
          </cell>
          <cell r="E76" t="str">
            <v/>
          </cell>
          <cell r="F76" t="str">
            <v>612</v>
          </cell>
          <cell r="G76" t="str">
            <v>RMB</v>
          </cell>
          <cell r="H76" t="str">
            <v>1</v>
          </cell>
          <cell r="I76">
            <v>612</v>
          </cell>
        </row>
        <row r="77">
          <cell r="A77">
            <v>1385401</v>
          </cell>
          <cell r="B77" t="str">
            <v>新横滨王子大饭店</v>
          </cell>
          <cell r="C77" t="str">
            <v>DHB181025001334788</v>
          </cell>
          <cell r="D77" t="str">
            <v>152106993</v>
          </cell>
          <cell r="E77" t="str">
            <v/>
          </cell>
          <cell r="F77" t="str">
            <v>873</v>
          </cell>
          <cell r="G77" t="str">
            <v>RMB</v>
          </cell>
          <cell r="H77" t="str">
            <v>1</v>
          </cell>
          <cell r="I77">
            <v>873</v>
          </cell>
        </row>
        <row r="78">
          <cell r="A78">
            <v>1388099</v>
          </cell>
          <cell r="B78" t="str">
            <v>普吉岛盛泰乐卡伦海滩度假村</v>
          </cell>
          <cell r="C78" t="str">
            <v>DHB181031183957479</v>
          </cell>
          <cell r="D78" t="str">
            <v/>
          </cell>
          <cell r="E78" t="str">
            <v/>
          </cell>
          <cell r="F78" t="str">
            <v>11616</v>
          </cell>
          <cell r="G78" t="str">
            <v>RMB</v>
          </cell>
          <cell r="H78" t="str">
            <v>1</v>
          </cell>
          <cell r="I78">
            <v>11616</v>
          </cell>
        </row>
        <row r="79">
          <cell r="A79">
            <v>1385254</v>
          </cell>
          <cell r="B79" t="str">
            <v>大叻沙非酒店</v>
          </cell>
          <cell r="C79" t="str">
            <v>DHB181024181347473</v>
          </cell>
          <cell r="D79" t="str">
            <v/>
          </cell>
          <cell r="E79" t="str">
            <v/>
          </cell>
          <cell r="F79" t="str">
            <v>242</v>
          </cell>
          <cell r="G79" t="str">
            <v>RMB</v>
          </cell>
          <cell r="H79" t="str">
            <v>1</v>
          </cell>
          <cell r="I79">
            <v>242</v>
          </cell>
        </row>
        <row r="80">
          <cell r="A80">
            <v>1387882</v>
          </cell>
          <cell r="B80" t="str">
            <v>芽庄绿色世界酒店</v>
          </cell>
          <cell r="C80" t="str">
            <v>DHB181031094508139</v>
          </cell>
          <cell r="D80" t="str">
            <v>1387882</v>
          </cell>
          <cell r="E80" t="str">
            <v/>
          </cell>
          <cell r="F80" t="str">
            <v>2130</v>
          </cell>
          <cell r="G80" t="str">
            <v>RMB</v>
          </cell>
          <cell r="H80" t="str">
            <v>1</v>
          </cell>
          <cell r="I80">
            <v>2130</v>
          </cell>
        </row>
        <row r="81">
          <cell r="A81">
            <v>1388034</v>
          </cell>
          <cell r="B81" t="str">
            <v>欧洲电信酒店</v>
          </cell>
          <cell r="C81" t="str">
            <v>DHB181031161934557</v>
          </cell>
          <cell r="D81" t="str">
            <v/>
          </cell>
          <cell r="E81" t="str">
            <v/>
          </cell>
          <cell r="F81" t="str">
            <v>2960</v>
          </cell>
          <cell r="G81" t="str">
            <v>RMB</v>
          </cell>
          <cell r="H81" t="str">
            <v>1</v>
          </cell>
          <cell r="I81">
            <v>2960</v>
          </cell>
        </row>
        <row r="82">
          <cell r="A82">
            <v>1384909</v>
          </cell>
          <cell r="B82" t="str">
            <v>冲绳那霸歌町大和ROYNET酒店</v>
          </cell>
          <cell r="C82" t="str">
            <v>DHB181023213038795</v>
          </cell>
          <cell r="D82" t="str">
            <v/>
          </cell>
          <cell r="E82" t="str">
            <v/>
          </cell>
          <cell r="F82" t="str">
            <v>4704</v>
          </cell>
          <cell r="G82" t="str">
            <v>RMB</v>
          </cell>
          <cell r="H82" t="str">
            <v>1</v>
          </cell>
          <cell r="I82">
            <v>4704</v>
          </cell>
        </row>
        <row r="83">
          <cell r="A83">
            <v>1386629</v>
          </cell>
          <cell r="B83" t="str">
            <v>冲绳那霸歌町大和ROYNET酒店</v>
          </cell>
          <cell r="C83" t="str">
            <v>DHB181028011031753</v>
          </cell>
          <cell r="D83" t="str">
            <v/>
          </cell>
          <cell r="E83" t="str">
            <v/>
          </cell>
          <cell r="F83" t="str">
            <v>3424</v>
          </cell>
          <cell r="G83" t="str">
            <v>RMB</v>
          </cell>
          <cell r="H83" t="str">
            <v>1</v>
          </cell>
          <cell r="I83">
            <v>3424</v>
          </cell>
        </row>
        <row r="84">
          <cell r="A84">
            <v>1384823</v>
          </cell>
          <cell r="B84" t="str">
            <v>吉隆坡菲斯酒店</v>
          </cell>
          <cell r="C84" t="str">
            <v>DHB181023181939435</v>
          </cell>
          <cell r="D84" t="str">
            <v>2976005</v>
          </cell>
          <cell r="E84" t="str">
            <v/>
          </cell>
          <cell r="F84" t="str">
            <v>1090</v>
          </cell>
          <cell r="G84" t="str">
            <v>RMB</v>
          </cell>
          <cell r="H84" t="str">
            <v>1</v>
          </cell>
          <cell r="I84">
            <v>1090</v>
          </cell>
        </row>
        <row r="85">
          <cell r="A85">
            <v>1384329</v>
          </cell>
          <cell r="B85" t="str">
            <v>东京新宿格兰贝尔酒店</v>
          </cell>
          <cell r="C85" t="str">
            <v>DHB181022172223998</v>
          </cell>
          <cell r="D85" t="str">
            <v/>
          </cell>
          <cell r="E85" t="str">
            <v/>
          </cell>
          <cell r="F85" t="str">
            <v>1303</v>
          </cell>
          <cell r="G85" t="str">
            <v>RMB</v>
          </cell>
          <cell r="H85" t="str">
            <v>1</v>
          </cell>
          <cell r="I85">
            <v>1303</v>
          </cell>
        </row>
        <row r="86">
          <cell r="A86">
            <v>1384584</v>
          </cell>
          <cell r="B86" t="str">
            <v>成田机场旅馆</v>
          </cell>
          <cell r="C86" t="str">
            <v>DHB181023101037689</v>
          </cell>
          <cell r="D86" t="str">
            <v/>
          </cell>
          <cell r="E86" t="str">
            <v/>
          </cell>
          <cell r="F86" t="str">
            <v>539</v>
          </cell>
          <cell r="G86" t="str">
            <v>RMB</v>
          </cell>
          <cell r="H86" t="str">
            <v>1</v>
          </cell>
          <cell r="I86">
            <v>539</v>
          </cell>
        </row>
        <row r="87">
          <cell r="A87">
            <v>1381602</v>
          </cell>
          <cell r="B87" t="str">
            <v>成田机场旅馆</v>
          </cell>
          <cell r="C87" t="str">
            <v>DHB181016103230331</v>
          </cell>
          <cell r="D87" t="str">
            <v/>
          </cell>
          <cell r="E87" t="str">
            <v/>
          </cell>
          <cell r="F87" t="str">
            <v>1070</v>
          </cell>
          <cell r="G87" t="str">
            <v>RMB</v>
          </cell>
          <cell r="H87" t="str">
            <v>1</v>
          </cell>
          <cell r="I87">
            <v>1070</v>
          </cell>
        </row>
        <row r="88">
          <cell r="A88">
            <v>1388164</v>
          </cell>
          <cell r="B88" t="str">
            <v>信赖酒店-大阪阿倍野</v>
          </cell>
          <cell r="C88" t="str">
            <v>DHB181031195013746</v>
          </cell>
          <cell r="D88" t="str">
            <v/>
          </cell>
          <cell r="E88" t="str">
            <v/>
          </cell>
          <cell r="F88" t="str">
            <v>770</v>
          </cell>
          <cell r="G88" t="str">
            <v>RMB</v>
          </cell>
          <cell r="H88" t="str">
            <v>1</v>
          </cell>
          <cell r="I88">
            <v>770</v>
          </cell>
        </row>
        <row r="89">
          <cell r="A89">
            <v>1388319</v>
          </cell>
          <cell r="B89" t="str">
            <v>名古屋纳屋桥里士满酒店 </v>
          </cell>
          <cell r="C89" t="str">
            <v>DHB181101103108451</v>
          </cell>
          <cell r="D89" t="str">
            <v/>
          </cell>
          <cell r="E89" t="str">
            <v/>
          </cell>
          <cell r="F89" t="str">
            <v>2536</v>
          </cell>
          <cell r="G89" t="str">
            <v>RMB</v>
          </cell>
          <cell r="H89" t="str">
            <v>1</v>
          </cell>
          <cell r="I89">
            <v>2536</v>
          </cell>
        </row>
        <row r="90">
          <cell r="A90">
            <v>1384891</v>
          </cell>
          <cell r="B90" t="str">
            <v>尤佳福碧色酒店 </v>
          </cell>
          <cell r="C90" t="str">
            <v>DHB181023205432719</v>
          </cell>
          <cell r="D90" t="str">
            <v/>
          </cell>
          <cell r="E90" t="str">
            <v/>
          </cell>
          <cell r="F90" t="str">
            <v>828</v>
          </cell>
          <cell r="G90" t="str">
            <v>RMB</v>
          </cell>
          <cell r="H90" t="str">
            <v>1</v>
          </cell>
          <cell r="I90">
            <v>828</v>
          </cell>
        </row>
        <row r="91">
          <cell r="A91">
            <v>1385005</v>
          </cell>
          <cell r="B91" t="str">
            <v>冈山仓敷多米酒店</v>
          </cell>
          <cell r="C91" t="str">
            <v>DHB181024063554210</v>
          </cell>
          <cell r="D91" t="str">
            <v/>
          </cell>
          <cell r="E91" t="str">
            <v/>
          </cell>
          <cell r="F91" t="str">
            <v>430</v>
          </cell>
          <cell r="G91" t="str">
            <v>RMB</v>
          </cell>
          <cell r="H91" t="str">
            <v>1</v>
          </cell>
          <cell r="I91">
            <v>430</v>
          </cell>
        </row>
        <row r="92">
          <cell r="A92">
            <v>1387745</v>
          </cell>
          <cell r="B92" t="str">
            <v>神户岐山酒店 </v>
          </cell>
          <cell r="C92" t="str">
            <v>DHB181030212658769</v>
          </cell>
          <cell r="D92" t="str">
            <v>1139679467</v>
          </cell>
          <cell r="E92" t="str">
            <v/>
          </cell>
          <cell r="F92" t="str">
            <v>232</v>
          </cell>
          <cell r="G92" t="str">
            <v>RMB</v>
          </cell>
          <cell r="H92" t="str">
            <v>1</v>
          </cell>
          <cell r="I92">
            <v>232</v>
          </cell>
        </row>
        <row r="93">
          <cell r="A93">
            <v>1382260</v>
          </cell>
          <cell r="B93" t="str">
            <v>芽庄珍珠帝国酒店</v>
          </cell>
          <cell r="C93" t="str">
            <v>DHB181017162452371</v>
          </cell>
          <cell r="D93" t="str">
            <v>1382260</v>
          </cell>
          <cell r="E93" t="str">
            <v/>
          </cell>
          <cell r="F93" t="str">
            <v>3050</v>
          </cell>
          <cell r="G93" t="str">
            <v>RMB</v>
          </cell>
          <cell r="H93" t="str">
            <v>1</v>
          </cell>
          <cell r="I93">
            <v>3050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89">
  <autoFilter ref="A1:V89"/>
  <tableColumns count="22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,"/>
    <tableColumn id="21" name="列3"/>
    <tableColumn id="22" name="列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"/>
  <sheetViews>
    <sheetView tabSelected="1" topLeftCell="A67" workbookViewId="0">
      <selection activeCell="V106" sqref="V106"/>
    </sheetView>
  </sheetViews>
  <sheetFormatPr defaultColWidth="9" defaultRowHeight="15"/>
  <sheetData>
    <row r="1" spans="1:22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</row>
    <row r="2" spans="1:22">
      <c r="A2" t="s">
        <v>38</v>
      </c>
      <c r="B2" t="s">
        <v>39</v>
      </c>
      <c r="C2" t="s">
        <v>10</v>
      </c>
      <c r="D2" t="s">
        <v>9</v>
      </c>
      <c r="E2" t="s">
        <v>40</v>
      </c>
      <c r="F2" t="s">
        <v>41</v>
      </c>
      <c r="G2" t="s">
        <v>42</v>
      </c>
      <c r="H2" t="s">
        <v>43</v>
      </c>
      <c r="I2" t="s">
        <v>12</v>
      </c>
      <c r="J2">
        <v>2225</v>
      </c>
      <c r="K2" t="s">
        <v>44</v>
      </c>
      <c r="L2" t="s">
        <v>45</v>
      </c>
      <c r="M2" t="s">
        <v>46</v>
      </c>
      <c r="N2" t="s">
        <v>47</v>
      </c>
      <c r="O2" s="1">
        <v>1382119</v>
      </c>
      <c r="P2" t="s">
        <v>48</v>
      </c>
      <c r="Q2" t="s">
        <v>48</v>
      </c>
      <c r="R2">
        <f>VLOOKUP(O2,[1]应付款管理!$A$1:$I$65536,9,0)</f>
        <v>2225</v>
      </c>
      <c r="S2">
        <f>J2-R2</f>
        <v>0</v>
      </c>
      <c r="T2" t="str">
        <f>$T$1&amp;O2</f>
        <v>,1382119</v>
      </c>
      <c r="U2" t="s">
        <v>49</v>
      </c>
      <c r="V2" t="str">
        <f ca="1">PHONETIC(U2:U88)</f>
        <v>,1382119,1381577,1381602,1381638,1381625,1381800,1381871,1382260,1382753,1382852,1382969,1383061,1383413,1383508,1383679,1383682,1383867,1384011,1384031,1384034,1384043,1384199,1384239,1383823,1383680,1384322,1384329,1384406,1384468,1384584,1384585,1384660,1384823,1384861,1384891,1384909,1384914,1384943,1385005,1384593,1385254,1385325,1385375,1385383,1385387,1385401,1385481,1385552,1385721,1385812,1385854,1385915,1385962,1386048,1386092,1386180,1386269,1386276,1386438,1386595,1386629,1386825,1386945,1387155,1387148,1387147,1387144,1387216,1387367,1387308,1387442,1387531,1387611,1387639,1387745,1387882,1387905,1388050,1388034,1388097,1388099,1388155,1388164,1388163,1388191,1388228,1388244</v>
      </c>
    </row>
    <row r="3" spans="1:22">
      <c r="A3" t="s">
        <v>38</v>
      </c>
      <c r="B3" t="s">
        <v>50</v>
      </c>
      <c r="C3" t="s">
        <v>10</v>
      </c>
      <c r="D3" t="s">
        <v>9</v>
      </c>
      <c r="E3" t="s">
        <v>51</v>
      </c>
      <c r="F3" t="s">
        <v>52</v>
      </c>
      <c r="G3" t="s">
        <v>53</v>
      </c>
      <c r="H3" t="s">
        <v>43</v>
      </c>
      <c r="I3" t="s">
        <v>12</v>
      </c>
      <c r="J3">
        <v>507</v>
      </c>
      <c r="K3" t="s">
        <v>44</v>
      </c>
      <c r="L3" t="s">
        <v>54</v>
      </c>
      <c r="M3" t="s">
        <v>46</v>
      </c>
      <c r="N3" t="s">
        <v>55</v>
      </c>
      <c r="O3">
        <v>1381577</v>
      </c>
      <c r="P3" t="s">
        <v>56</v>
      </c>
      <c r="R3">
        <f>VLOOKUP(O3,[1]应付款管理!$A$1:$I$65536,9,0)</f>
        <v>507</v>
      </c>
      <c r="S3">
        <f t="shared" ref="S3:S34" si="0">J3-R3</f>
        <v>0</v>
      </c>
      <c r="T3" t="str">
        <f t="shared" ref="T3:T34" si="1">$T$1&amp;O3</f>
        <v>,1381577</v>
      </c>
      <c r="U3" t="s">
        <v>57</v>
      </c>
      <c r="V3" t="s">
        <v>58</v>
      </c>
    </row>
    <row r="4" spans="1:21">
      <c r="A4" t="s">
        <v>59</v>
      </c>
      <c r="B4" t="s">
        <v>60</v>
      </c>
      <c r="C4" t="s">
        <v>10</v>
      </c>
      <c r="D4" t="s">
        <v>9</v>
      </c>
      <c r="E4" t="s">
        <v>61</v>
      </c>
      <c r="F4" t="s">
        <v>62</v>
      </c>
      <c r="G4" t="s">
        <v>63</v>
      </c>
      <c r="H4" t="s">
        <v>43</v>
      </c>
      <c r="I4" t="s">
        <v>12</v>
      </c>
      <c r="J4">
        <v>1070</v>
      </c>
      <c r="K4" t="s">
        <v>44</v>
      </c>
      <c r="L4" t="s">
        <v>64</v>
      </c>
      <c r="M4" t="s">
        <v>65</v>
      </c>
      <c r="N4" t="s">
        <v>66</v>
      </c>
      <c r="O4">
        <v>1381602</v>
      </c>
      <c r="P4" t="s">
        <v>56</v>
      </c>
      <c r="R4">
        <f>VLOOKUP(O4,[1]应付款管理!$A$1:$I$65536,9,0)</f>
        <v>1070</v>
      </c>
      <c r="S4">
        <f t="shared" si="0"/>
        <v>0</v>
      </c>
      <c r="T4" t="str">
        <f t="shared" si="1"/>
        <v>,1381602</v>
      </c>
      <c r="U4" t="s">
        <v>67</v>
      </c>
    </row>
    <row r="5" spans="1:21">
      <c r="A5" t="s">
        <v>38</v>
      </c>
      <c r="B5" t="s">
        <v>68</v>
      </c>
      <c r="C5" t="s">
        <v>10</v>
      </c>
      <c r="D5" t="s">
        <v>9</v>
      </c>
      <c r="E5" t="s">
        <v>69</v>
      </c>
      <c r="F5" t="s">
        <v>70</v>
      </c>
      <c r="G5" t="s">
        <v>71</v>
      </c>
      <c r="H5" t="s">
        <v>43</v>
      </c>
      <c r="I5" t="s">
        <v>12</v>
      </c>
      <c r="J5">
        <v>440</v>
      </c>
      <c r="K5" t="s">
        <v>44</v>
      </c>
      <c r="L5" t="s">
        <v>72</v>
      </c>
      <c r="M5" t="s">
        <v>46</v>
      </c>
      <c r="N5" t="s">
        <v>73</v>
      </c>
      <c r="O5">
        <v>1381638</v>
      </c>
      <c r="P5" t="s">
        <v>56</v>
      </c>
      <c r="R5">
        <f>VLOOKUP(O5,[1]应付款管理!$A$1:$I$65536,9,0)</f>
        <v>440</v>
      </c>
      <c r="S5">
        <f t="shared" si="0"/>
        <v>0</v>
      </c>
      <c r="T5" t="str">
        <f t="shared" si="1"/>
        <v>,1381638</v>
      </c>
      <c r="U5" t="s">
        <v>74</v>
      </c>
    </row>
    <row r="6" spans="1:21">
      <c r="A6" t="s">
        <v>75</v>
      </c>
      <c r="B6" t="s">
        <v>76</v>
      </c>
      <c r="C6" t="s">
        <v>10</v>
      </c>
      <c r="D6" t="s">
        <v>9</v>
      </c>
      <c r="E6" t="s">
        <v>77</v>
      </c>
      <c r="F6" t="s">
        <v>78</v>
      </c>
      <c r="G6" t="s">
        <v>79</v>
      </c>
      <c r="H6" t="s">
        <v>43</v>
      </c>
      <c r="I6" t="s">
        <v>12</v>
      </c>
      <c r="J6">
        <v>2084</v>
      </c>
      <c r="K6" t="s">
        <v>44</v>
      </c>
      <c r="L6" t="s">
        <v>80</v>
      </c>
      <c r="M6" t="s">
        <v>46</v>
      </c>
      <c r="N6" t="s">
        <v>81</v>
      </c>
      <c r="O6">
        <v>1381625</v>
      </c>
      <c r="P6" t="s">
        <v>82</v>
      </c>
      <c r="Q6" t="s">
        <v>82</v>
      </c>
      <c r="R6">
        <f>VLOOKUP(O6,[1]应付款管理!$A$1:$I$65536,9,0)</f>
        <v>2084</v>
      </c>
      <c r="S6">
        <f t="shared" si="0"/>
        <v>0</v>
      </c>
      <c r="T6" t="str">
        <f t="shared" si="1"/>
        <v>,1381625</v>
      </c>
      <c r="U6" t="s">
        <v>83</v>
      </c>
    </row>
    <row r="7" spans="1:21">
      <c r="A7" t="s">
        <v>84</v>
      </c>
      <c r="B7" t="s">
        <v>85</v>
      </c>
      <c r="C7" t="s">
        <v>10</v>
      </c>
      <c r="D7" t="s">
        <v>9</v>
      </c>
      <c r="E7" t="s">
        <v>86</v>
      </c>
      <c r="F7" t="s">
        <v>87</v>
      </c>
      <c r="G7" t="s">
        <v>88</v>
      </c>
      <c r="H7" t="s">
        <v>43</v>
      </c>
      <c r="I7" t="s">
        <v>12</v>
      </c>
      <c r="J7">
        <v>746</v>
      </c>
      <c r="K7" t="s">
        <v>44</v>
      </c>
      <c r="L7" t="s">
        <v>89</v>
      </c>
      <c r="M7" t="s">
        <v>46</v>
      </c>
      <c r="N7" t="s">
        <v>90</v>
      </c>
      <c r="O7">
        <v>1381800</v>
      </c>
      <c r="P7" t="s">
        <v>56</v>
      </c>
      <c r="R7">
        <f>VLOOKUP(O7,[1]应付款管理!$A$1:$I$65536,9,0)</f>
        <v>746</v>
      </c>
      <c r="S7">
        <f t="shared" si="0"/>
        <v>0</v>
      </c>
      <c r="T7" t="str">
        <f t="shared" si="1"/>
        <v>,1381800</v>
      </c>
      <c r="U7" t="s">
        <v>91</v>
      </c>
    </row>
    <row r="8" spans="1:21">
      <c r="A8" t="s">
        <v>38</v>
      </c>
      <c r="B8" t="s">
        <v>92</v>
      </c>
      <c r="C8" t="s">
        <v>10</v>
      </c>
      <c r="D8" t="s">
        <v>9</v>
      </c>
      <c r="E8" t="s">
        <v>93</v>
      </c>
      <c r="F8" t="s">
        <v>94</v>
      </c>
      <c r="G8" t="s">
        <v>95</v>
      </c>
      <c r="H8" t="s">
        <v>43</v>
      </c>
      <c r="I8" t="s">
        <v>12</v>
      </c>
      <c r="J8">
        <v>622</v>
      </c>
      <c r="K8" t="s">
        <v>44</v>
      </c>
      <c r="L8" t="s">
        <v>96</v>
      </c>
      <c r="M8" t="s">
        <v>46</v>
      </c>
      <c r="N8" t="s">
        <v>97</v>
      </c>
      <c r="O8">
        <v>1381871</v>
      </c>
      <c r="P8" t="s">
        <v>56</v>
      </c>
      <c r="R8">
        <f>VLOOKUP(O8,[1]应付款管理!$A$1:$I$65536,9,0)</f>
        <v>622</v>
      </c>
      <c r="S8">
        <f t="shared" si="0"/>
        <v>0</v>
      </c>
      <c r="T8" t="str">
        <f t="shared" si="1"/>
        <v>,1381871</v>
      </c>
      <c r="U8" t="s">
        <v>98</v>
      </c>
    </row>
    <row r="9" spans="1:21">
      <c r="A9" t="s">
        <v>99</v>
      </c>
      <c r="B9" t="s">
        <v>100</v>
      </c>
      <c r="C9" t="s">
        <v>10</v>
      </c>
      <c r="D9" t="s">
        <v>9</v>
      </c>
      <c r="E9" t="s">
        <v>101</v>
      </c>
      <c r="F9" t="s">
        <v>102</v>
      </c>
      <c r="G9" t="s">
        <v>78</v>
      </c>
      <c r="H9" t="s">
        <v>43</v>
      </c>
      <c r="I9" t="s">
        <v>12</v>
      </c>
      <c r="J9">
        <v>3050</v>
      </c>
      <c r="K9" t="s">
        <v>44</v>
      </c>
      <c r="L9" t="s">
        <v>103</v>
      </c>
      <c r="M9" t="s">
        <v>46</v>
      </c>
      <c r="N9" t="s">
        <v>104</v>
      </c>
      <c r="O9" s="1">
        <v>1382260</v>
      </c>
      <c r="P9" t="s">
        <v>48</v>
      </c>
      <c r="Q9" t="s">
        <v>48</v>
      </c>
      <c r="R9">
        <f>VLOOKUP(O9,[1]应付款管理!$A$1:$I$65536,9,0)</f>
        <v>3050</v>
      </c>
      <c r="S9">
        <f t="shared" si="0"/>
        <v>0</v>
      </c>
      <c r="T9" t="str">
        <f t="shared" si="1"/>
        <v>,1382260</v>
      </c>
      <c r="U9" t="s">
        <v>105</v>
      </c>
    </row>
    <row r="10" spans="1:21">
      <c r="A10" t="s">
        <v>38</v>
      </c>
      <c r="B10" t="s">
        <v>106</v>
      </c>
      <c r="C10" t="s">
        <v>10</v>
      </c>
      <c r="D10" t="s">
        <v>9</v>
      </c>
      <c r="E10" t="s">
        <v>51</v>
      </c>
      <c r="F10" t="s">
        <v>52</v>
      </c>
      <c r="G10" t="s">
        <v>53</v>
      </c>
      <c r="H10" t="s">
        <v>43</v>
      </c>
      <c r="I10" t="s">
        <v>12</v>
      </c>
      <c r="J10">
        <v>488</v>
      </c>
      <c r="K10" t="s">
        <v>44</v>
      </c>
      <c r="L10" t="s">
        <v>107</v>
      </c>
      <c r="M10" t="s">
        <v>46</v>
      </c>
      <c r="N10" t="s">
        <v>108</v>
      </c>
      <c r="O10">
        <v>1382753</v>
      </c>
      <c r="P10" t="s">
        <v>56</v>
      </c>
      <c r="R10">
        <f>VLOOKUP(O10,[1]应付款管理!$A$1:$I$65536,9,0)</f>
        <v>488</v>
      </c>
      <c r="S10">
        <f t="shared" si="0"/>
        <v>0</v>
      </c>
      <c r="T10" t="str">
        <f t="shared" si="1"/>
        <v>,1382753</v>
      </c>
      <c r="U10" t="s">
        <v>109</v>
      </c>
    </row>
    <row r="11" spans="1:21">
      <c r="A11" t="s">
        <v>110</v>
      </c>
      <c r="B11" t="s">
        <v>111</v>
      </c>
      <c r="C11" t="s">
        <v>10</v>
      </c>
      <c r="D11" t="s">
        <v>9</v>
      </c>
      <c r="E11" t="s">
        <v>112</v>
      </c>
      <c r="F11" t="s">
        <v>88</v>
      </c>
      <c r="G11" t="s">
        <v>113</v>
      </c>
      <c r="H11" t="s">
        <v>43</v>
      </c>
      <c r="I11" t="s">
        <v>12</v>
      </c>
      <c r="J11">
        <v>733</v>
      </c>
      <c r="K11" t="s">
        <v>44</v>
      </c>
      <c r="L11" t="s">
        <v>114</v>
      </c>
      <c r="M11" t="s">
        <v>46</v>
      </c>
      <c r="N11" t="s">
        <v>115</v>
      </c>
      <c r="O11">
        <v>1382852</v>
      </c>
      <c r="P11" t="s">
        <v>56</v>
      </c>
      <c r="R11">
        <f>VLOOKUP(O11,[1]应付款管理!$A$1:$I$65536,9,0)</f>
        <v>733</v>
      </c>
      <c r="S11">
        <f t="shared" si="0"/>
        <v>0</v>
      </c>
      <c r="T11" t="str">
        <f t="shared" si="1"/>
        <v>,1382852</v>
      </c>
      <c r="U11" t="s">
        <v>116</v>
      </c>
    </row>
    <row r="12" spans="1:21">
      <c r="A12" t="s">
        <v>117</v>
      </c>
      <c r="B12" t="s">
        <v>118</v>
      </c>
      <c r="C12" t="s">
        <v>10</v>
      </c>
      <c r="D12" t="s">
        <v>9</v>
      </c>
      <c r="E12" t="s">
        <v>119</v>
      </c>
      <c r="F12" t="s">
        <v>120</v>
      </c>
      <c r="G12" t="s">
        <v>121</v>
      </c>
      <c r="H12" t="s">
        <v>43</v>
      </c>
      <c r="I12" t="s">
        <v>12</v>
      </c>
      <c r="J12">
        <v>408</v>
      </c>
      <c r="K12" t="s">
        <v>44</v>
      </c>
      <c r="L12" t="s">
        <v>122</v>
      </c>
      <c r="M12" t="s">
        <v>46</v>
      </c>
      <c r="N12" t="s">
        <v>123</v>
      </c>
      <c r="O12">
        <v>1382969</v>
      </c>
      <c r="P12" t="s">
        <v>56</v>
      </c>
      <c r="R12">
        <f>VLOOKUP(O12,[1]应付款管理!$A$1:$I$65536,9,0)</f>
        <v>408</v>
      </c>
      <c r="S12">
        <f t="shared" si="0"/>
        <v>0</v>
      </c>
      <c r="T12" t="str">
        <f t="shared" si="1"/>
        <v>,1382969</v>
      </c>
      <c r="U12" t="s">
        <v>124</v>
      </c>
    </row>
    <row r="13" spans="1:21">
      <c r="A13" t="s">
        <v>38</v>
      </c>
      <c r="B13" t="s">
        <v>125</v>
      </c>
      <c r="C13" t="s">
        <v>10</v>
      </c>
      <c r="D13" t="s">
        <v>9</v>
      </c>
      <c r="E13" t="s">
        <v>126</v>
      </c>
      <c r="F13" t="s">
        <v>127</v>
      </c>
      <c r="G13" t="s">
        <v>128</v>
      </c>
      <c r="H13" t="s">
        <v>43</v>
      </c>
      <c r="I13" t="s">
        <v>12</v>
      </c>
      <c r="J13">
        <v>486</v>
      </c>
      <c r="K13" t="s">
        <v>44</v>
      </c>
      <c r="L13" t="s">
        <v>129</v>
      </c>
      <c r="M13" t="s">
        <v>46</v>
      </c>
      <c r="N13" t="s">
        <v>130</v>
      </c>
      <c r="O13">
        <v>1383061</v>
      </c>
      <c r="P13" t="s">
        <v>56</v>
      </c>
      <c r="R13">
        <f>VLOOKUP(O13,[1]应付款管理!$A$1:$I$65536,9,0)</f>
        <v>486</v>
      </c>
      <c r="S13">
        <f t="shared" si="0"/>
        <v>0</v>
      </c>
      <c r="T13" t="str">
        <f t="shared" si="1"/>
        <v>,1383061</v>
      </c>
      <c r="U13" t="s">
        <v>131</v>
      </c>
    </row>
    <row r="14" spans="1:21">
      <c r="A14" t="s">
        <v>38</v>
      </c>
      <c r="B14" t="s">
        <v>132</v>
      </c>
      <c r="C14" t="s">
        <v>10</v>
      </c>
      <c r="D14" t="s">
        <v>9</v>
      </c>
      <c r="E14" t="s">
        <v>133</v>
      </c>
      <c r="F14" t="s">
        <v>128</v>
      </c>
      <c r="G14" t="s">
        <v>134</v>
      </c>
      <c r="H14" t="s">
        <v>43</v>
      </c>
      <c r="I14" t="s">
        <v>12</v>
      </c>
      <c r="J14">
        <v>442</v>
      </c>
      <c r="K14" t="s">
        <v>44</v>
      </c>
      <c r="L14" t="s">
        <v>135</v>
      </c>
      <c r="M14" t="s">
        <v>46</v>
      </c>
      <c r="N14" t="s">
        <v>136</v>
      </c>
      <c r="O14">
        <v>1383413</v>
      </c>
      <c r="P14" t="s">
        <v>56</v>
      </c>
      <c r="R14">
        <f>VLOOKUP(O14,[1]应付款管理!$A$1:$I$65536,9,0)</f>
        <v>442</v>
      </c>
      <c r="S14">
        <f t="shared" si="0"/>
        <v>0</v>
      </c>
      <c r="T14" t="str">
        <f t="shared" si="1"/>
        <v>,1383413</v>
      </c>
      <c r="U14" t="s">
        <v>137</v>
      </c>
    </row>
    <row r="15" spans="1:21">
      <c r="A15" t="s">
        <v>38</v>
      </c>
      <c r="B15" t="s">
        <v>138</v>
      </c>
      <c r="C15" t="s">
        <v>10</v>
      </c>
      <c r="D15" t="s">
        <v>9</v>
      </c>
      <c r="E15" t="s">
        <v>51</v>
      </c>
      <c r="F15" t="s">
        <v>128</v>
      </c>
      <c r="G15" t="s">
        <v>139</v>
      </c>
      <c r="H15" t="s">
        <v>43</v>
      </c>
      <c r="I15" t="s">
        <v>12</v>
      </c>
      <c r="J15">
        <v>1284</v>
      </c>
      <c r="K15" t="s">
        <v>44</v>
      </c>
      <c r="L15" t="s">
        <v>140</v>
      </c>
      <c r="M15" t="s">
        <v>46</v>
      </c>
      <c r="N15" t="s">
        <v>141</v>
      </c>
      <c r="O15">
        <v>1383508</v>
      </c>
      <c r="P15" t="s">
        <v>56</v>
      </c>
      <c r="R15">
        <f>VLOOKUP(O15,[1]应付款管理!$A$1:$I$65536,9,0)</f>
        <v>1284</v>
      </c>
      <c r="S15">
        <f t="shared" si="0"/>
        <v>0</v>
      </c>
      <c r="T15" t="str">
        <f t="shared" si="1"/>
        <v>,1383508</v>
      </c>
      <c r="U15" t="s">
        <v>142</v>
      </c>
    </row>
    <row r="16" spans="1:21">
      <c r="A16" t="s">
        <v>143</v>
      </c>
      <c r="B16" t="s">
        <v>144</v>
      </c>
      <c r="C16" t="s">
        <v>10</v>
      </c>
      <c r="D16" t="s">
        <v>9</v>
      </c>
      <c r="E16" t="s">
        <v>145</v>
      </c>
      <c r="F16" t="s">
        <v>134</v>
      </c>
      <c r="G16" t="s">
        <v>146</v>
      </c>
      <c r="H16" t="s">
        <v>43</v>
      </c>
      <c r="I16" t="s">
        <v>12</v>
      </c>
      <c r="J16">
        <v>1030</v>
      </c>
      <c r="K16" t="s">
        <v>44</v>
      </c>
      <c r="L16" t="s">
        <v>147</v>
      </c>
      <c r="M16" t="s">
        <v>46</v>
      </c>
      <c r="N16" t="s">
        <v>148</v>
      </c>
      <c r="O16">
        <v>1383679</v>
      </c>
      <c r="P16" t="s">
        <v>56</v>
      </c>
      <c r="R16">
        <f>VLOOKUP(O16,[1]应付款管理!$A$1:$I$65536,9,0)</f>
        <v>1030</v>
      </c>
      <c r="S16">
        <f t="shared" si="0"/>
        <v>0</v>
      </c>
      <c r="T16" t="str">
        <f t="shared" si="1"/>
        <v>,1383679</v>
      </c>
      <c r="U16" t="s">
        <v>149</v>
      </c>
    </row>
    <row r="17" spans="1:21">
      <c r="A17" t="s">
        <v>150</v>
      </c>
      <c r="B17" t="s">
        <v>151</v>
      </c>
      <c r="C17" t="s">
        <v>10</v>
      </c>
      <c r="D17" t="s">
        <v>9</v>
      </c>
      <c r="E17" t="s">
        <v>152</v>
      </c>
      <c r="F17" t="s">
        <v>62</v>
      </c>
      <c r="G17" t="s">
        <v>63</v>
      </c>
      <c r="H17" t="s">
        <v>43</v>
      </c>
      <c r="I17" t="s">
        <v>12</v>
      </c>
      <c r="J17">
        <v>395</v>
      </c>
      <c r="K17" t="s">
        <v>44</v>
      </c>
      <c r="L17" t="s">
        <v>153</v>
      </c>
      <c r="M17" t="s">
        <v>46</v>
      </c>
      <c r="N17" t="s">
        <v>154</v>
      </c>
      <c r="O17">
        <v>1383682</v>
      </c>
      <c r="P17" t="s">
        <v>56</v>
      </c>
      <c r="R17">
        <f>VLOOKUP(O17,[1]应付款管理!$A$1:$I$65536,9,0)</f>
        <v>395</v>
      </c>
      <c r="S17">
        <f t="shared" si="0"/>
        <v>0</v>
      </c>
      <c r="T17" t="str">
        <f t="shared" si="1"/>
        <v>,1383682</v>
      </c>
      <c r="U17" t="s">
        <v>155</v>
      </c>
    </row>
    <row r="18" spans="1:21">
      <c r="A18" t="s">
        <v>38</v>
      </c>
      <c r="B18" t="s">
        <v>156</v>
      </c>
      <c r="C18" t="s">
        <v>10</v>
      </c>
      <c r="D18" t="s">
        <v>9</v>
      </c>
      <c r="E18" t="s">
        <v>51</v>
      </c>
      <c r="F18" t="s">
        <v>157</v>
      </c>
      <c r="G18" t="s">
        <v>158</v>
      </c>
      <c r="H18" t="s">
        <v>43</v>
      </c>
      <c r="I18" t="s">
        <v>12</v>
      </c>
      <c r="J18">
        <v>406</v>
      </c>
      <c r="K18" t="s">
        <v>44</v>
      </c>
      <c r="L18" t="s">
        <v>159</v>
      </c>
      <c r="M18" t="s">
        <v>46</v>
      </c>
      <c r="N18" t="s">
        <v>160</v>
      </c>
      <c r="O18">
        <v>1383867</v>
      </c>
      <c r="P18" t="s">
        <v>56</v>
      </c>
      <c r="R18">
        <f>VLOOKUP(O18,[1]应付款管理!$A$1:$I$65536,9,0)</f>
        <v>406</v>
      </c>
      <c r="S18">
        <f t="shared" si="0"/>
        <v>0</v>
      </c>
      <c r="T18" t="str">
        <f t="shared" si="1"/>
        <v>,1383867</v>
      </c>
      <c r="U18" t="s">
        <v>161</v>
      </c>
    </row>
    <row r="19" spans="1:21">
      <c r="A19" t="s">
        <v>162</v>
      </c>
      <c r="B19" t="s">
        <v>163</v>
      </c>
      <c r="C19" t="s">
        <v>10</v>
      </c>
      <c r="D19" t="s">
        <v>9</v>
      </c>
      <c r="E19" t="s">
        <v>164</v>
      </c>
      <c r="F19" t="s">
        <v>165</v>
      </c>
      <c r="G19" t="s">
        <v>166</v>
      </c>
      <c r="H19" t="s">
        <v>43</v>
      </c>
      <c r="I19" t="s">
        <v>12</v>
      </c>
      <c r="J19">
        <v>712</v>
      </c>
      <c r="K19" t="s">
        <v>44</v>
      </c>
      <c r="L19" t="s">
        <v>167</v>
      </c>
      <c r="M19" t="s">
        <v>46</v>
      </c>
      <c r="N19" t="s">
        <v>168</v>
      </c>
      <c r="O19">
        <v>1384011</v>
      </c>
      <c r="P19" t="s">
        <v>56</v>
      </c>
      <c r="R19">
        <f>VLOOKUP(O19,[1]应付款管理!$A$1:$I$65536,9,0)</f>
        <v>712</v>
      </c>
      <c r="S19">
        <f t="shared" si="0"/>
        <v>0</v>
      </c>
      <c r="T19" t="str">
        <f t="shared" si="1"/>
        <v>,1384011</v>
      </c>
      <c r="U19" t="s">
        <v>169</v>
      </c>
    </row>
    <row r="20" spans="1:21">
      <c r="A20" t="s">
        <v>38</v>
      </c>
      <c r="B20" t="s">
        <v>170</v>
      </c>
      <c r="C20" t="s">
        <v>10</v>
      </c>
      <c r="D20" t="s">
        <v>9</v>
      </c>
      <c r="E20" t="s">
        <v>171</v>
      </c>
      <c r="F20" t="s">
        <v>62</v>
      </c>
      <c r="G20" t="s">
        <v>172</v>
      </c>
      <c r="H20" t="s">
        <v>43</v>
      </c>
      <c r="I20" t="s">
        <v>12</v>
      </c>
      <c r="J20">
        <v>1578</v>
      </c>
      <c r="K20" t="s">
        <v>44</v>
      </c>
      <c r="L20" t="s">
        <v>173</v>
      </c>
      <c r="M20" t="s">
        <v>46</v>
      </c>
      <c r="N20" t="s">
        <v>174</v>
      </c>
      <c r="O20">
        <v>1384031</v>
      </c>
      <c r="P20" t="s">
        <v>56</v>
      </c>
      <c r="R20">
        <f>VLOOKUP(O20,[1]应付款管理!$A$1:$I$65536,9,0)</f>
        <v>1578</v>
      </c>
      <c r="S20">
        <f t="shared" si="0"/>
        <v>0</v>
      </c>
      <c r="T20" t="str">
        <f t="shared" si="1"/>
        <v>,1384031</v>
      </c>
      <c r="U20" t="s">
        <v>175</v>
      </c>
    </row>
    <row r="21" spans="1:21">
      <c r="A21" t="s">
        <v>176</v>
      </c>
      <c r="B21" t="s">
        <v>177</v>
      </c>
      <c r="C21" t="s">
        <v>10</v>
      </c>
      <c r="D21" t="s">
        <v>9</v>
      </c>
      <c r="E21" t="s">
        <v>178</v>
      </c>
      <c r="F21" t="s">
        <v>134</v>
      </c>
      <c r="G21" t="s">
        <v>179</v>
      </c>
      <c r="H21" t="s">
        <v>43</v>
      </c>
      <c r="I21" t="s">
        <v>12</v>
      </c>
      <c r="J21">
        <v>1833</v>
      </c>
      <c r="K21" t="s">
        <v>44</v>
      </c>
      <c r="L21" t="s">
        <v>180</v>
      </c>
      <c r="M21" t="s">
        <v>46</v>
      </c>
      <c r="N21" t="s">
        <v>181</v>
      </c>
      <c r="O21">
        <v>1384034</v>
      </c>
      <c r="P21" t="s">
        <v>56</v>
      </c>
      <c r="R21">
        <f>VLOOKUP(O21,[1]应付款管理!$A$1:$I$65536,9,0)</f>
        <v>1833</v>
      </c>
      <c r="S21">
        <f t="shared" si="0"/>
        <v>0</v>
      </c>
      <c r="T21" t="str">
        <f t="shared" si="1"/>
        <v>,1384034</v>
      </c>
      <c r="U21" t="s">
        <v>182</v>
      </c>
    </row>
    <row r="22" spans="1:21">
      <c r="A22" t="s">
        <v>38</v>
      </c>
      <c r="B22" t="s">
        <v>183</v>
      </c>
      <c r="C22" t="s">
        <v>10</v>
      </c>
      <c r="D22" t="s">
        <v>9</v>
      </c>
      <c r="E22" t="s">
        <v>184</v>
      </c>
      <c r="F22" t="s">
        <v>134</v>
      </c>
      <c r="G22" t="s">
        <v>166</v>
      </c>
      <c r="H22" t="s">
        <v>43</v>
      </c>
      <c r="I22" t="s">
        <v>12</v>
      </c>
      <c r="J22">
        <v>3450</v>
      </c>
      <c r="K22" t="s">
        <v>44</v>
      </c>
      <c r="L22" t="s">
        <v>185</v>
      </c>
      <c r="M22" t="s">
        <v>46</v>
      </c>
      <c r="N22" t="s">
        <v>186</v>
      </c>
      <c r="O22">
        <v>1384043</v>
      </c>
      <c r="P22" t="s">
        <v>56</v>
      </c>
      <c r="R22">
        <f>VLOOKUP(O22,[1]应付款管理!$A$1:$I$65536,9,0)</f>
        <v>3450</v>
      </c>
      <c r="S22">
        <f t="shared" si="0"/>
        <v>0</v>
      </c>
      <c r="T22" t="str">
        <f t="shared" si="1"/>
        <v>,1384043</v>
      </c>
      <c r="U22" t="s">
        <v>187</v>
      </c>
    </row>
    <row r="23" spans="1:21">
      <c r="A23" t="s">
        <v>188</v>
      </c>
      <c r="B23" t="s">
        <v>189</v>
      </c>
      <c r="C23" t="s">
        <v>10</v>
      </c>
      <c r="D23" t="s">
        <v>9</v>
      </c>
      <c r="E23" t="s">
        <v>190</v>
      </c>
      <c r="F23" t="s">
        <v>191</v>
      </c>
      <c r="G23" t="s">
        <v>192</v>
      </c>
      <c r="H23" t="s">
        <v>43</v>
      </c>
      <c r="I23" t="s">
        <v>12</v>
      </c>
      <c r="J23">
        <v>3064</v>
      </c>
      <c r="K23" t="s">
        <v>44</v>
      </c>
      <c r="L23" t="s">
        <v>193</v>
      </c>
      <c r="M23" t="s">
        <v>46</v>
      </c>
      <c r="N23" t="s">
        <v>194</v>
      </c>
      <c r="O23">
        <v>1384199</v>
      </c>
      <c r="P23" t="s">
        <v>56</v>
      </c>
      <c r="R23">
        <f>VLOOKUP(O23,[1]应付款管理!$A$1:$I$65536,9,0)</f>
        <v>3064</v>
      </c>
      <c r="S23">
        <f t="shared" si="0"/>
        <v>0</v>
      </c>
      <c r="T23" t="str">
        <f t="shared" si="1"/>
        <v>,1384199</v>
      </c>
      <c r="U23" t="s">
        <v>195</v>
      </c>
    </row>
    <row r="24" spans="1:21">
      <c r="A24" t="s">
        <v>38</v>
      </c>
      <c r="B24" t="s">
        <v>196</v>
      </c>
      <c r="C24" t="s">
        <v>10</v>
      </c>
      <c r="D24" t="s">
        <v>9</v>
      </c>
      <c r="E24" t="s">
        <v>133</v>
      </c>
      <c r="F24" t="s">
        <v>134</v>
      </c>
      <c r="G24" t="s">
        <v>146</v>
      </c>
      <c r="H24" t="s">
        <v>43</v>
      </c>
      <c r="I24" t="s">
        <v>12</v>
      </c>
      <c r="J24">
        <v>507</v>
      </c>
      <c r="K24" t="s">
        <v>44</v>
      </c>
      <c r="L24" t="s">
        <v>197</v>
      </c>
      <c r="M24" t="s">
        <v>46</v>
      </c>
      <c r="N24" t="s">
        <v>198</v>
      </c>
      <c r="O24">
        <v>1384239</v>
      </c>
      <c r="P24" t="s">
        <v>56</v>
      </c>
      <c r="R24">
        <f>VLOOKUP(O24,[1]应付款管理!$A$1:$I$65536,9,0)</f>
        <v>507</v>
      </c>
      <c r="S24">
        <f t="shared" si="0"/>
        <v>0</v>
      </c>
      <c r="T24" t="str">
        <f t="shared" si="1"/>
        <v>,1384239</v>
      </c>
      <c r="U24" t="s">
        <v>199</v>
      </c>
    </row>
    <row r="25" spans="1:21">
      <c r="A25" t="s">
        <v>200</v>
      </c>
      <c r="B25" t="s">
        <v>201</v>
      </c>
      <c r="C25" t="s">
        <v>10</v>
      </c>
      <c r="D25" t="s">
        <v>9</v>
      </c>
      <c r="E25" t="s">
        <v>202</v>
      </c>
      <c r="F25" t="s">
        <v>203</v>
      </c>
      <c r="G25" t="s">
        <v>204</v>
      </c>
      <c r="H25" t="s">
        <v>43</v>
      </c>
      <c r="I25" t="s">
        <v>12</v>
      </c>
      <c r="J25">
        <v>1554</v>
      </c>
      <c r="K25" t="s">
        <v>44</v>
      </c>
      <c r="L25" t="s">
        <v>205</v>
      </c>
      <c r="M25" t="s">
        <v>46</v>
      </c>
      <c r="N25" t="s">
        <v>206</v>
      </c>
      <c r="O25">
        <v>1383823</v>
      </c>
      <c r="P25" t="s">
        <v>207</v>
      </c>
      <c r="Q25" t="s">
        <v>207</v>
      </c>
      <c r="R25">
        <f>VLOOKUP(O25,[1]应付款管理!$A$1:$I$65536,9,0)</f>
        <v>1554</v>
      </c>
      <c r="S25">
        <f t="shared" si="0"/>
        <v>0</v>
      </c>
      <c r="T25" t="str">
        <f t="shared" si="1"/>
        <v>,1383823</v>
      </c>
      <c r="U25" t="s">
        <v>208</v>
      </c>
    </row>
    <row r="26" spans="1:21">
      <c r="A26" t="s">
        <v>200</v>
      </c>
      <c r="B26" t="s">
        <v>209</v>
      </c>
      <c r="C26" t="s">
        <v>10</v>
      </c>
      <c r="D26" t="s">
        <v>9</v>
      </c>
      <c r="E26" t="s">
        <v>202</v>
      </c>
      <c r="F26" t="s">
        <v>210</v>
      </c>
      <c r="G26" t="s">
        <v>120</v>
      </c>
      <c r="H26" t="s">
        <v>43</v>
      </c>
      <c r="I26" t="s">
        <v>12</v>
      </c>
      <c r="J26">
        <v>989</v>
      </c>
      <c r="K26" t="s">
        <v>44</v>
      </c>
      <c r="L26" t="s">
        <v>211</v>
      </c>
      <c r="M26" t="s">
        <v>46</v>
      </c>
      <c r="N26" t="s">
        <v>212</v>
      </c>
      <c r="O26">
        <v>1383680</v>
      </c>
      <c r="P26" t="s">
        <v>213</v>
      </c>
      <c r="Q26" t="s">
        <v>213</v>
      </c>
      <c r="R26">
        <f>VLOOKUP(O26,[1]应付款管理!$A$1:$I$65536,9,0)</f>
        <v>989</v>
      </c>
      <c r="S26">
        <f t="shared" si="0"/>
        <v>0</v>
      </c>
      <c r="T26" t="str">
        <f t="shared" si="1"/>
        <v>,1383680</v>
      </c>
      <c r="U26" t="s">
        <v>214</v>
      </c>
    </row>
    <row r="27" spans="1:21">
      <c r="A27" t="s">
        <v>150</v>
      </c>
      <c r="B27" t="s">
        <v>215</v>
      </c>
      <c r="C27" t="s">
        <v>10</v>
      </c>
      <c r="D27" t="s">
        <v>9</v>
      </c>
      <c r="E27" t="s">
        <v>216</v>
      </c>
      <c r="F27" t="s">
        <v>217</v>
      </c>
      <c r="G27" t="s">
        <v>166</v>
      </c>
      <c r="H27" t="s">
        <v>43</v>
      </c>
      <c r="I27" t="s">
        <v>12</v>
      </c>
      <c r="J27">
        <v>277</v>
      </c>
      <c r="K27" t="s">
        <v>44</v>
      </c>
      <c r="L27" t="s">
        <v>218</v>
      </c>
      <c r="M27" t="s">
        <v>46</v>
      </c>
      <c r="N27" t="s">
        <v>219</v>
      </c>
      <c r="O27">
        <v>1384322</v>
      </c>
      <c r="P27" t="s">
        <v>56</v>
      </c>
      <c r="R27">
        <f>VLOOKUP(O27,[1]应付款管理!$A$1:$I$65536,9,0)</f>
        <v>277</v>
      </c>
      <c r="S27">
        <f t="shared" si="0"/>
        <v>0</v>
      </c>
      <c r="T27" t="str">
        <f t="shared" si="1"/>
        <v>,1384322</v>
      </c>
      <c r="U27" t="s">
        <v>220</v>
      </c>
    </row>
    <row r="28" spans="1:21">
      <c r="A28" t="s">
        <v>38</v>
      </c>
      <c r="B28" t="s">
        <v>221</v>
      </c>
      <c r="C28" t="s">
        <v>10</v>
      </c>
      <c r="D28" t="s">
        <v>9</v>
      </c>
      <c r="E28" t="s">
        <v>222</v>
      </c>
      <c r="F28" t="s">
        <v>134</v>
      </c>
      <c r="G28" t="s">
        <v>146</v>
      </c>
      <c r="H28" t="s">
        <v>43</v>
      </c>
      <c r="I28" t="s">
        <v>12</v>
      </c>
      <c r="J28">
        <v>1303</v>
      </c>
      <c r="K28" t="s">
        <v>44</v>
      </c>
      <c r="L28" t="s">
        <v>223</v>
      </c>
      <c r="M28" t="s">
        <v>46</v>
      </c>
      <c r="N28" t="s">
        <v>224</v>
      </c>
      <c r="O28">
        <v>1384329</v>
      </c>
      <c r="P28" t="s">
        <v>56</v>
      </c>
      <c r="R28">
        <f>VLOOKUP(O28,[1]应付款管理!$A$1:$I$65536,9,0)</f>
        <v>1303</v>
      </c>
      <c r="S28">
        <f t="shared" si="0"/>
        <v>0</v>
      </c>
      <c r="T28" t="str">
        <f t="shared" si="1"/>
        <v>,1384329</v>
      </c>
      <c r="U28" t="s">
        <v>225</v>
      </c>
    </row>
    <row r="29" spans="1:21">
      <c r="A29" t="s">
        <v>38</v>
      </c>
      <c r="B29" t="s">
        <v>226</v>
      </c>
      <c r="C29" t="s">
        <v>10</v>
      </c>
      <c r="D29" t="s">
        <v>9</v>
      </c>
      <c r="E29" t="s">
        <v>227</v>
      </c>
      <c r="F29" t="s">
        <v>62</v>
      </c>
      <c r="G29" t="s">
        <v>228</v>
      </c>
      <c r="H29" t="s">
        <v>43</v>
      </c>
      <c r="I29" t="s">
        <v>12</v>
      </c>
      <c r="J29">
        <v>1659</v>
      </c>
      <c r="K29" t="s">
        <v>44</v>
      </c>
      <c r="L29" t="s">
        <v>229</v>
      </c>
      <c r="M29" t="s">
        <v>46</v>
      </c>
      <c r="N29" t="s">
        <v>230</v>
      </c>
      <c r="O29">
        <v>1384406</v>
      </c>
      <c r="P29" t="s">
        <v>56</v>
      </c>
      <c r="R29">
        <f>VLOOKUP(O29,[1]应付款管理!$A$1:$I$65536,9,0)</f>
        <v>1659</v>
      </c>
      <c r="S29">
        <f t="shared" si="0"/>
        <v>0</v>
      </c>
      <c r="T29" t="str">
        <f t="shared" si="1"/>
        <v>,1384406</v>
      </c>
      <c r="U29" t="s">
        <v>231</v>
      </c>
    </row>
    <row r="30" spans="1:21">
      <c r="A30" t="s">
        <v>150</v>
      </c>
      <c r="B30" t="s">
        <v>232</v>
      </c>
      <c r="C30" t="s">
        <v>10</v>
      </c>
      <c r="D30" t="s">
        <v>9</v>
      </c>
      <c r="E30" t="s">
        <v>216</v>
      </c>
      <c r="F30" t="s">
        <v>217</v>
      </c>
      <c r="G30" t="s">
        <v>166</v>
      </c>
      <c r="H30" t="s">
        <v>43</v>
      </c>
      <c r="I30" t="s">
        <v>12</v>
      </c>
      <c r="J30">
        <v>277</v>
      </c>
      <c r="K30" t="s">
        <v>44</v>
      </c>
      <c r="L30" t="s">
        <v>233</v>
      </c>
      <c r="M30" t="s">
        <v>46</v>
      </c>
      <c r="N30" t="s">
        <v>234</v>
      </c>
      <c r="O30">
        <v>1384468</v>
      </c>
      <c r="P30" t="s">
        <v>56</v>
      </c>
      <c r="R30">
        <f>VLOOKUP(O30,[1]应付款管理!$A$1:$I$65536,9,0)</f>
        <v>277</v>
      </c>
      <c r="S30">
        <f t="shared" si="0"/>
        <v>0</v>
      </c>
      <c r="T30" t="str">
        <f t="shared" si="1"/>
        <v>,1384468</v>
      </c>
      <c r="U30" t="s">
        <v>235</v>
      </c>
    </row>
    <row r="31" spans="1:21">
      <c r="A31" t="s">
        <v>59</v>
      </c>
      <c r="B31" t="s">
        <v>236</v>
      </c>
      <c r="C31" t="s">
        <v>10</v>
      </c>
      <c r="D31" t="s">
        <v>9</v>
      </c>
      <c r="E31" t="s">
        <v>61</v>
      </c>
      <c r="F31" t="s">
        <v>102</v>
      </c>
      <c r="G31" t="s">
        <v>237</v>
      </c>
      <c r="H31" t="s">
        <v>43</v>
      </c>
      <c r="I31" t="s">
        <v>12</v>
      </c>
      <c r="J31">
        <v>539</v>
      </c>
      <c r="K31" t="s">
        <v>44</v>
      </c>
      <c r="L31" t="s">
        <v>238</v>
      </c>
      <c r="M31" t="s">
        <v>46</v>
      </c>
      <c r="N31" t="s">
        <v>239</v>
      </c>
      <c r="O31">
        <v>1384584</v>
      </c>
      <c r="P31" t="s">
        <v>56</v>
      </c>
      <c r="R31">
        <f>VLOOKUP(O31,[1]应付款管理!$A$1:$I$65536,9,0)</f>
        <v>539</v>
      </c>
      <c r="S31">
        <f t="shared" si="0"/>
        <v>0</v>
      </c>
      <c r="T31" t="str">
        <f t="shared" si="1"/>
        <v>,1384584</v>
      </c>
      <c r="U31" t="s">
        <v>240</v>
      </c>
    </row>
    <row r="32" spans="1:21">
      <c r="A32" t="s">
        <v>241</v>
      </c>
      <c r="B32" t="s">
        <v>242</v>
      </c>
      <c r="C32" t="s">
        <v>10</v>
      </c>
      <c r="D32" t="s">
        <v>9</v>
      </c>
      <c r="E32" t="s">
        <v>243</v>
      </c>
      <c r="F32" t="s">
        <v>244</v>
      </c>
      <c r="G32" t="s">
        <v>71</v>
      </c>
      <c r="H32" t="s">
        <v>43</v>
      </c>
      <c r="I32" t="s">
        <v>12</v>
      </c>
      <c r="J32">
        <v>12798</v>
      </c>
      <c r="K32" t="s">
        <v>44</v>
      </c>
      <c r="L32" t="s">
        <v>245</v>
      </c>
      <c r="M32" t="s">
        <v>65</v>
      </c>
      <c r="N32" t="s">
        <v>246</v>
      </c>
      <c r="O32">
        <v>1384585</v>
      </c>
      <c r="P32" t="s">
        <v>82</v>
      </c>
      <c r="Q32" t="s">
        <v>82</v>
      </c>
      <c r="R32">
        <f>VLOOKUP(O32,[1]应付款管理!$A$1:$I$65536,9,0)</f>
        <v>12798</v>
      </c>
      <c r="S32">
        <f t="shared" si="0"/>
        <v>0</v>
      </c>
      <c r="T32" t="str">
        <f t="shared" si="1"/>
        <v>,1384585</v>
      </c>
      <c r="U32" t="s">
        <v>247</v>
      </c>
    </row>
    <row r="33" spans="1:21">
      <c r="A33" t="s">
        <v>38</v>
      </c>
      <c r="B33" t="s">
        <v>248</v>
      </c>
      <c r="C33" t="s">
        <v>10</v>
      </c>
      <c r="D33" t="s">
        <v>9</v>
      </c>
      <c r="E33" t="s">
        <v>184</v>
      </c>
      <c r="F33" t="s">
        <v>249</v>
      </c>
      <c r="G33" t="s">
        <v>79</v>
      </c>
      <c r="H33" t="s">
        <v>43</v>
      </c>
      <c r="I33" t="s">
        <v>12</v>
      </c>
      <c r="J33">
        <v>523</v>
      </c>
      <c r="K33" t="s">
        <v>44</v>
      </c>
      <c r="L33" t="s">
        <v>250</v>
      </c>
      <c r="M33" t="s">
        <v>46</v>
      </c>
      <c r="N33" t="s">
        <v>251</v>
      </c>
      <c r="O33">
        <v>1384660</v>
      </c>
      <c r="P33" t="s">
        <v>56</v>
      </c>
      <c r="R33">
        <f>VLOOKUP(O33,[1]应付款管理!$A$1:$I$65536,9,0)</f>
        <v>523</v>
      </c>
      <c r="S33">
        <f t="shared" si="0"/>
        <v>0</v>
      </c>
      <c r="T33" t="str">
        <f t="shared" si="1"/>
        <v>,1384660</v>
      </c>
      <c r="U33" t="s">
        <v>252</v>
      </c>
    </row>
    <row r="34" spans="1:21">
      <c r="A34" t="s">
        <v>253</v>
      </c>
      <c r="B34" t="s">
        <v>254</v>
      </c>
      <c r="C34" t="s">
        <v>10</v>
      </c>
      <c r="D34" t="s">
        <v>9</v>
      </c>
      <c r="E34" t="s">
        <v>255</v>
      </c>
      <c r="F34" t="s">
        <v>192</v>
      </c>
      <c r="G34" t="s">
        <v>256</v>
      </c>
      <c r="H34" t="s">
        <v>43</v>
      </c>
      <c r="I34" t="s">
        <v>12</v>
      </c>
      <c r="J34">
        <v>1090</v>
      </c>
      <c r="K34" t="s">
        <v>44</v>
      </c>
      <c r="L34" t="s">
        <v>257</v>
      </c>
      <c r="M34" t="s">
        <v>46</v>
      </c>
      <c r="N34" t="s">
        <v>258</v>
      </c>
      <c r="O34">
        <v>1384823</v>
      </c>
      <c r="P34" t="s">
        <v>259</v>
      </c>
      <c r="Q34" t="s">
        <v>259</v>
      </c>
      <c r="R34">
        <f>VLOOKUP(O34,[1]应付款管理!$A$1:$I$65536,9,0)</f>
        <v>1090</v>
      </c>
      <c r="S34">
        <f t="shared" si="0"/>
        <v>0</v>
      </c>
      <c r="T34" t="str">
        <f t="shared" si="1"/>
        <v>,1384823</v>
      </c>
      <c r="U34" t="s">
        <v>260</v>
      </c>
    </row>
    <row r="35" spans="1:21">
      <c r="A35" t="s">
        <v>150</v>
      </c>
      <c r="B35" t="s">
        <v>261</v>
      </c>
      <c r="C35" t="s">
        <v>10</v>
      </c>
      <c r="D35" t="s">
        <v>9</v>
      </c>
      <c r="E35" t="s">
        <v>262</v>
      </c>
      <c r="F35" t="s">
        <v>146</v>
      </c>
      <c r="G35" t="s">
        <v>139</v>
      </c>
      <c r="H35" t="s">
        <v>43</v>
      </c>
      <c r="I35" t="s">
        <v>12</v>
      </c>
      <c r="J35">
        <v>675</v>
      </c>
      <c r="K35" t="s">
        <v>44</v>
      </c>
      <c r="L35" t="s">
        <v>263</v>
      </c>
      <c r="M35" t="s">
        <v>46</v>
      </c>
      <c r="N35" t="s">
        <v>264</v>
      </c>
      <c r="O35">
        <v>1384861</v>
      </c>
      <c r="P35" t="s">
        <v>56</v>
      </c>
      <c r="R35">
        <f>VLOOKUP(O35,[1]应付款管理!$A$1:$I$65536,9,0)</f>
        <v>675</v>
      </c>
      <c r="S35">
        <f t="shared" ref="S35:S66" si="2">J35-R35</f>
        <v>0</v>
      </c>
      <c r="T35" t="str">
        <f t="shared" ref="T35:T66" si="3">$T$1&amp;O35</f>
        <v>,1384861</v>
      </c>
      <c r="U35" t="s">
        <v>265</v>
      </c>
    </row>
    <row r="36" spans="1:21">
      <c r="A36" t="s">
        <v>266</v>
      </c>
      <c r="B36" t="s">
        <v>267</v>
      </c>
      <c r="C36" t="s">
        <v>10</v>
      </c>
      <c r="D36" t="s">
        <v>9</v>
      </c>
      <c r="E36" t="s">
        <v>268</v>
      </c>
      <c r="F36" t="s">
        <v>249</v>
      </c>
      <c r="G36" t="s">
        <v>269</v>
      </c>
      <c r="H36" t="s">
        <v>43</v>
      </c>
      <c r="I36" t="s">
        <v>12</v>
      </c>
      <c r="J36">
        <v>828</v>
      </c>
      <c r="K36" t="s">
        <v>44</v>
      </c>
      <c r="L36" t="s">
        <v>270</v>
      </c>
      <c r="M36" t="s">
        <v>46</v>
      </c>
      <c r="N36" t="s">
        <v>271</v>
      </c>
      <c r="O36">
        <v>1384891</v>
      </c>
      <c r="P36" t="s">
        <v>56</v>
      </c>
      <c r="R36">
        <f>VLOOKUP(O36,[1]应付款管理!$A$1:$I$65536,9,0)</f>
        <v>828</v>
      </c>
      <c r="S36">
        <f t="shared" si="2"/>
        <v>0</v>
      </c>
      <c r="T36" t="str">
        <f t="shared" si="3"/>
        <v>,1384891</v>
      </c>
      <c r="U36" t="s">
        <v>272</v>
      </c>
    </row>
    <row r="37" spans="1:21">
      <c r="A37" t="s">
        <v>273</v>
      </c>
      <c r="B37" t="s">
        <v>274</v>
      </c>
      <c r="C37" t="s">
        <v>10</v>
      </c>
      <c r="D37" t="s">
        <v>9</v>
      </c>
      <c r="E37" t="s">
        <v>275</v>
      </c>
      <c r="F37" t="s">
        <v>276</v>
      </c>
      <c r="G37" t="s">
        <v>244</v>
      </c>
      <c r="H37" t="s">
        <v>43</v>
      </c>
      <c r="I37" t="s">
        <v>12</v>
      </c>
      <c r="J37">
        <v>4704</v>
      </c>
      <c r="K37" t="s">
        <v>44</v>
      </c>
      <c r="L37" t="s">
        <v>277</v>
      </c>
      <c r="M37" t="s">
        <v>278</v>
      </c>
      <c r="N37" t="s">
        <v>279</v>
      </c>
      <c r="O37">
        <v>1384909</v>
      </c>
      <c r="P37" t="s">
        <v>56</v>
      </c>
      <c r="R37">
        <f>VLOOKUP(O37,[1]应付款管理!$A$1:$I$65536,9,0)</f>
        <v>4704</v>
      </c>
      <c r="S37">
        <f t="shared" si="2"/>
        <v>0</v>
      </c>
      <c r="T37" t="str">
        <f t="shared" si="3"/>
        <v>,1384909</v>
      </c>
      <c r="U37" t="s">
        <v>280</v>
      </c>
    </row>
    <row r="38" spans="1:21">
      <c r="A38" t="s">
        <v>241</v>
      </c>
      <c r="B38" t="s">
        <v>281</v>
      </c>
      <c r="C38" t="s">
        <v>10</v>
      </c>
      <c r="D38" t="s">
        <v>9</v>
      </c>
      <c r="E38" t="s">
        <v>282</v>
      </c>
      <c r="F38" t="s">
        <v>283</v>
      </c>
      <c r="G38" t="s">
        <v>87</v>
      </c>
      <c r="H38" t="s">
        <v>43</v>
      </c>
      <c r="I38" t="s">
        <v>12</v>
      </c>
      <c r="J38">
        <v>1074</v>
      </c>
      <c r="K38" t="s">
        <v>44</v>
      </c>
      <c r="L38" t="s">
        <v>284</v>
      </c>
      <c r="M38" t="s">
        <v>46</v>
      </c>
      <c r="N38" t="s">
        <v>285</v>
      </c>
      <c r="O38">
        <v>1384914</v>
      </c>
      <c r="P38" t="s">
        <v>56</v>
      </c>
      <c r="R38">
        <f>VLOOKUP(O38,[1]应付款管理!$A$1:$I$65536,9,0)</f>
        <v>1074</v>
      </c>
      <c r="S38">
        <f t="shared" si="2"/>
        <v>0</v>
      </c>
      <c r="T38" t="str">
        <f t="shared" si="3"/>
        <v>,1384914</v>
      </c>
      <c r="U38" t="s">
        <v>286</v>
      </c>
    </row>
    <row r="39" spans="1:21">
      <c r="A39" t="s">
        <v>241</v>
      </c>
      <c r="B39" t="s">
        <v>287</v>
      </c>
      <c r="C39" t="s">
        <v>10</v>
      </c>
      <c r="D39" t="s">
        <v>9</v>
      </c>
      <c r="E39" t="s">
        <v>282</v>
      </c>
      <c r="F39" t="s">
        <v>269</v>
      </c>
      <c r="G39" t="s">
        <v>288</v>
      </c>
      <c r="H39" t="s">
        <v>43</v>
      </c>
      <c r="I39" t="s">
        <v>12</v>
      </c>
      <c r="J39">
        <v>2042</v>
      </c>
      <c r="K39" t="s">
        <v>44</v>
      </c>
      <c r="L39" t="s">
        <v>289</v>
      </c>
      <c r="M39" t="s">
        <v>46</v>
      </c>
      <c r="N39" t="s">
        <v>290</v>
      </c>
      <c r="O39">
        <v>1384943</v>
      </c>
      <c r="P39" t="s">
        <v>56</v>
      </c>
      <c r="R39">
        <f>VLOOKUP(O39,[1]应付款管理!$A$1:$I$65536,9,0)</f>
        <v>2042</v>
      </c>
      <c r="S39">
        <f t="shared" si="2"/>
        <v>0</v>
      </c>
      <c r="T39" t="str">
        <f t="shared" si="3"/>
        <v>,1384943</v>
      </c>
      <c r="U39" t="s">
        <v>291</v>
      </c>
    </row>
    <row r="40" spans="1:21">
      <c r="A40" t="s">
        <v>292</v>
      </c>
      <c r="B40" t="s">
        <v>293</v>
      </c>
      <c r="C40" t="s">
        <v>10</v>
      </c>
      <c r="D40" t="s">
        <v>9</v>
      </c>
      <c r="E40" t="s">
        <v>294</v>
      </c>
      <c r="F40" t="s">
        <v>244</v>
      </c>
      <c r="G40" t="s">
        <v>295</v>
      </c>
      <c r="H40" t="s">
        <v>43</v>
      </c>
      <c r="I40" t="s">
        <v>12</v>
      </c>
      <c r="J40">
        <v>430</v>
      </c>
      <c r="K40" t="s">
        <v>44</v>
      </c>
      <c r="L40" t="s">
        <v>296</v>
      </c>
      <c r="M40" t="s">
        <v>46</v>
      </c>
      <c r="N40" t="s">
        <v>297</v>
      </c>
      <c r="O40">
        <v>1385005</v>
      </c>
      <c r="P40" t="s">
        <v>56</v>
      </c>
      <c r="R40">
        <f>VLOOKUP(O40,[1]应付款管理!$A$1:$I$65536,9,0)</f>
        <v>430</v>
      </c>
      <c r="S40">
        <f t="shared" si="2"/>
        <v>0</v>
      </c>
      <c r="T40" t="str">
        <f t="shared" si="3"/>
        <v>,1385005</v>
      </c>
      <c r="U40" t="s">
        <v>298</v>
      </c>
    </row>
    <row r="41" spans="1:21">
      <c r="A41" t="s">
        <v>241</v>
      </c>
      <c r="B41" t="s">
        <v>299</v>
      </c>
      <c r="C41" t="s">
        <v>10</v>
      </c>
      <c r="D41" t="s">
        <v>9</v>
      </c>
      <c r="E41" t="s">
        <v>243</v>
      </c>
      <c r="F41" t="s">
        <v>244</v>
      </c>
      <c r="G41" t="s">
        <v>71</v>
      </c>
      <c r="H41" t="s">
        <v>43</v>
      </c>
      <c r="I41" t="s">
        <v>12</v>
      </c>
      <c r="J41">
        <v>10805</v>
      </c>
      <c r="K41" t="s">
        <v>44</v>
      </c>
      <c r="L41" t="s">
        <v>300</v>
      </c>
      <c r="M41" t="s">
        <v>46</v>
      </c>
      <c r="N41" t="s">
        <v>301</v>
      </c>
      <c r="O41">
        <v>1384593</v>
      </c>
      <c r="P41" t="s">
        <v>82</v>
      </c>
      <c r="Q41" t="s">
        <v>82</v>
      </c>
      <c r="R41">
        <f>VLOOKUP(O41,[1]应付款管理!$A$1:$I$65536,9,0)</f>
        <v>10805</v>
      </c>
      <c r="S41">
        <f t="shared" si="2"/>
        <v>0</v>
      </c>
      <c r="T41" t="str">
        <f t="shared" si="3"/>
        <v>,1384593</v>
      </c>
      <c r="U41" t="s">
        <v>302</v>
      </c>
    </row>
    <row r="42" spans="1:21">
      <c r="A42" t="s">
        <v>303</v>
      </c>
      <c r="B42" t="s">
        <v>304</v>
      </c>
      <c r="C42" t="s">
        <v>10</v>
      </c>
      <c r="D42" t="s">
        <v>9</v>
      </c>
      <c r="E42" t="s">
        <v>305</v>
      </c>
      <c r="F42" t="s">
        <v>172</v>
      </c>
      <c r="G42" t="s">
        <v>228</v>
      </c>
      <c r="H42" t="s">
        <v>43</v>
      </c>
      <c r="I42" t="s">
        <v>12</v>
      </c>
      <c r="J42">
        <v>242</v>
      </c>
      <c r="K42" t="s">
        <v>44</v>
      </c>
      <c r="L42" t="s">
        <v>306</v>
      </c>
      <c r="M42" t="s">
        <v>46</v>
      </c>
      <c r="N42" t="s">
        <v>307</v>
      </c>
      <c r="O42">
        <v>1385254</v>
      </c>
      <c r="P42" t="s">
        <v>308</v>
      </c>
      <c r="Q42" t="s">
        <v>308</v>
      </c>
      <c r="R42">
        <f>VLOOKUP(O42,[1]应付款管理!$A$1:$I$65536,9,0)</f>
        <v>242</v>
      </c>
      <c r="S42">
        <f t="shared" si="2"/>
        <v>0</v>
      </c>
      <c r="T42" t="str">
        <f t="shared" si="3"/>
        <v>,1385254</v>
      </c>
      <c r="U42" t="s">
        <v>309</v>
      </c>
    </row>
    <row r="43" spans="1:21">
      <c r="A43" t="s">
        <v>38</v>
      </c>
      <c r="B43" t="s">
        <v>310</v>
      </c>
      <c r="C43" t="s">
        <v>10</v>
      </c>
      <c r="D43" t="s">
        <v>9</v>
      </c>
      <c r="E43" t="s">
        <v>311</v>
      </c>
      <c r="F43" t="s">
        <v>203</v>
      </c>
      <c r="G43" t="s">
        <v>312</v>
      </c>
      <c r="H43" t="s">
        <v>43</v>
      </c>
      <c r="I43" t="s">
        <v>12</v>
      </c>
      <c r="J43">
        <v>884</v>
      </c>
      <c r="K43" t="s">
        <v>44</v>
      </c>
      <c r="L43" t="s">
        <v>313</v>
      </c>
      <c r="M43" t="s">
        <v>46</v>
      </c>
      <c r="N43" t="s">
        <v>314</v>
      </c>
      <c r="O43">
        <v>1385325</v>
      </c>
      <c r="P43" t="s">
        <v>56</v>
      </c>
      <c r="R43">
        <f>VLOOKUP(O43,[1]应付款管理!$A$1:$I$65536,9,0)</f>
        <v>884</v>
      </c>
      <c r="S43">
        <f t="shared" si="2"/>
        <v>0</v>
      </c>
      <c r="T43" t="str">
        <f t="shared" si="3"/>
        <v>,1385325</v>
      </c>
      <c r="U43" t="s">
        <v>315</v>
      </c>
    </row>
    <row r="44" spans="1:21">
      <c r="A44" t="s">
        <v>316</v>
      </c>
      <c r="B44" t="s">
        <v>317</v>
      </c>
      <c r="C44" t="s">
        <v>10</v>
      </c>
      <c r="D44" t="s">
        <v>9</v>
      </c>
      <c r="E44" t="s">
        <v>318</v>
      </c>
      <c r="F44" t="s">
        <v>121</v>
      </c>
      <c r="G44" t="s">
        <v>78</v>
      </c>
      <c r="H44" t="s">
        <v>43</v>
      </c>
      <c r="I44" t="s">
        <v>12</v>
      </c>
      <c r="J44">
        <v>450</v>
      </c>
      <c r="K44" t="s">
        <v>44</v>
      </c>
      <c r="L44" t="s">
        <v>319</v>
      </c>
      <c r="M44" t="s">
        <v>46</v>
      </c>
      <c r="N44" t="s">
        <v>320</v>
      </c>
      <c r="O44">
        <v>1385375</v>
      </c>
      <c r="P44" t="s">
        <v>56</v>
      </c>
      <c r="R44">
        <f>VLOOKUP(O44,[1]应付款管理!$A$1:$I$65536,9,0)</f>
        <v>450</v>
      </c>
      <c r="S44">
        <f t="shared" si="2"/>
        <v>0</v>
      </c>
      <c r="T44" t="str">
        <f t="shared" si="3"/>
        <v>,1385375</v>
      </c>
      <c r="U44" t="s">
        <v>321</v>
      </c>
    </row>
    <row r="45" spans="1:21">
      <c r="A45" t="s">
        <v>316</v>
      </c>
      <c r="B45" t="s">
        <v>322</v>
      </c>
      <c r="C45" t="s">
        <v>10</v>
      </c>
      <c r="D45" t="s">
        <v>9</v>
      </c>
      <c r="E45" t="s">
        <v>318</v>
      </c>
      <c r="F45" t="s">
        <v>172</v>
      </c>
      <c r="G45" t="s">
        <v>228</v>
      </c>
      <c r="H45" t="s">
        <v>43</v>
      </c>
      <c r="I45" t="s">
        <v>12</v>
      </c>
      <c r="J45">
        <v>460</v>
      </c>
      <c r="K45" t="s">
        <v>44</v>
      </c>
      <c r="L45" t="s">
        <v>323</v>
      </c>
      <c r="M45" t="s">
        <v>46</v>
      </c>
      <c r="N45" t="s">
        <v>324</v>
      </c>
      <c r="O45">
        <v>1385383</v>
      </c>
      <c r="P45" t="s">
        <v>56</v>
      </c>
      <c r="R45">
        <f>VLOOKUP(O45,[1]应付款管理!$A$1:$I$65536,9,0)</f>
        <v>460</v>
      </c>
      <c r="S45">
        <f t="shared" si="2"/>
        <v>0</v>
      </c>
      <c r="T45" t="str">
        <f t="shared" si="3"/>
        <v>,1385383</v>
      </c>
      <c r="U45" t="s">
        <v>325</v>
      </c>
    </row>
    <row r="46" spans="1:21">
      <c r="A46" t="s">
        <v>241</v>
      </c>
      <c r="B46" t="s">
        <v>326</v>
      </c>
      <c r="C46" t="s">
        <v>10</v>
      </c>
      <c r="D46" t="s">
        <v>9</v>
      </c>
      <c r="E46" t="s">
        <v>327</v>
      </c>
      <c r="F46" t="s">
        <v>269</v>
      </c>
      <c r="G46" t="s">
        <v>288</v>
      </c>
      <c r="H46" t="s">
        <v>43</v>
      </c>
      <c r="I46" t="s">
        <v>12</v>
      </c>
      <c r="J46">
        <v>1002</v>
      </c>
      <c r="K46" t="s">
        <v>44</v>
      </c>
      <c r="L46" t="s">
        <v>328</v>
      </c>
      <c r="M46" t="s">
        <v>46</v>
      </c>
      <c r="N46" t="s">
        <v>329</v>
      </c>
      <c r="O46">
        <v>1385387</v>
      </c>
      <c r="P46" t="s">
        <v>56</v>
      </c>
      <c r="R46">
        <f>VLOOKUP(O46,[1]应付款管理!$A$1:$I$65536,9,0)</f>
        <v>1002</v>
      </c>
      <c r="S46">
        <f t="shared" si="2"/>
        <v>0</v>
      </c>
      <c r="T46" t="str">
        <f t="shared" si="3"/>
        <v>,1385387</v>
      </c>
      <c r="U46" t="s">
        <v>330</v>
      </c>
    </row>
    <row r="47" spans="1:21">
      <c r="A47" t="s">
        <v>176</v>
      </c>
      <c r="B47" t="s">
        <v>331</v>
      </c>
      <c r="C47" t="s">
        <v>10</v>
      </c>
      <c r="D47" t="s">
        <v>9</v>
      </c>
      <c r="E47" t="s">
        <v>332</v>
      </c>
      <c r="F47" t="s">
        <v>179</v>
      </c>
      <c r="G47" t="s">
        <v>165</v>
      </c>
      <c r="H47" t="s">
        <v>43</v>
      </c>
      <c r="I47" t="s">
        <v>12</v>
      </c>
      <c r="J47">
        <v>873</v>
      </c>
      <c r="K47" t="s">
        <v>44</v>
      </c>
      <c r="L47" t="s">
        <v>333</v>
      </c>
      <c r="M47" t="s">
        <v>46</v>
      </c>
      <c r="N47" t="s">
        <v>334</v>
      </c>
      <c r="O47">
        <v>1385401</v>
      </c>
      <c r="P47" t="s">
        <v>56</v>
      </c>
      <c r="R47">
        <f>VLOOKUP(O47,[1]应付款管理!$A$1:$I$65536,9,0)</f>
        <v>873</v>
      </c>
      <c r="S47">
        <f t="shared" si="2"/>
        <v>0</v>
      </c>
      <c r="T47" t="str">
        <f t="shared" si="3"/>
        <v>,1385401</v>
      </c>
      <c r="U47" t="s">
        <v>335</v>
      </c>
    </row>
    <row r="48" spans="1:21">
      <c r="A48" t="s">
        <v>38</v>
      </c>
      <c r="B48" t="s">
        <v>336</v>
      </c>
      <c r="C48" t="s">
        <v>10</v>
      </c>
      <c r="D48" t="s">
        <v>9</v>
      </c>
      <c r="E48" t="s">
        <v>337</v>
      </c>
      <c r="F48" t="s">
        <v>166</v>
      </c>
      <c r="G48" t="s">
        <v>283</v>
      </c>
      <c r="H48" t="s">
        <v>43</v>
      </c>
      <c r="I48" t="s">
        <v>12</v>
      </c>
      <c r="J48">
        <v>881</v>
      </c>
      <c r="K48" t="s">
        <v>44</v>
      </c>
      <c r="L48" t="s">
        <v>338</v>
      </c>
      <c r="M48" t="s">
        <v>46</v>
      </c>
      <c r="N48" t="s">
        <v>339</v>
      </c>
      <c r="O48">
        <v>1385481</v>
      </c>
      <c r="P48" t="s">
        <v>56</v>
      </c>
      <c r="R48">
        <f>VLOOKUP(O48,[1]应付款管理!$A$1:$I$65536,9,0)</f>
        <v>881</v>
      </c>
      <c r="S48">
        <f t="shared" si="2"/>
        <v>0</v>
      </c>
      <c r="T48" t="str">
        <f t="shared" si="3"/>
        <v>,1385481</v>
      </c>
      <c r="U48" t="s">
        <v>340</v>
      </c>
    </row>
    <row r="49" spans="1:21">
      <c r="A49" t="s">
        <v>38</v>
      </c>
      <c r="B49" t="s">
        <v>341</v>
      </c>
      <c r="C49" t="s">
        <v>10</v>
      </c>
      <c r="D49" t="s">
        <v>9</v>
      </c>
      <c r="E49" t="s">
        <v>69</v>
      </c>
      <c r="F49" t="s">
        <v>113</v>
      </c>
      <c r="G49" t="s">
        <v>342</v>
      </c>
      <c r="H49" t="s">
        <v>43</v>
      </c>
      <c r="I49" t="s">
        <v>12</v>
      </c>
      <c r="J49">
        <v>529</v>
      </c>
      <c r="K49" t="s">
        <v>44</v>
      </c>
      <c r="L49" t="s">
        <v>343</v>
      </c>
      <c r="M49" t="s">
        <v>46</v>
      </c>
      <c r="N49" t="s">
        <v>344</v>
      </c>
      <c r="O49">
        <v>1385552</v>
      </c>
      <c r="P49" t="s">
        <v>56</v>
      </c>
      <c r="R49">
        <f>VLOOKUP(O49,[1]应付款管理!$A$1:$I$65536,9,0)</f>
        <v>529</v>
      </c>
      <c r="S49">
        <f t="shared" si="2"/>
        <v>0</v>
      </c>
      <c r="T49" t="str">
        <f t="shared" si="3"/>
        <v>,1385552</v>
      </c>
      <c r="U49" t="s">
        <v>345</v>
      </c>
    </row>
    <row r="50" spans="1:21">
      <c r="A50" t="s">
        <v>346</v>
      </c>
      <c r="B50" t="s">
        <v>347</v>
      </c>
      <c r="C50" t="s">
        <v>10</v>
      </c>
      <c r="D50" t="s">
        <v>9</v>
      </c>
      <c r="E50" t="s">
        <v>348</v>
      </c>
      <c r="F50" t="s">
        <v>203</v>
      </c>
      <c r="G50" t="s">
        <v>312</v>
      </c>
      <c r="H50" t="s">
        <v>43</v>
      </c>
      <c r="I50" t="s">
        <v>12</v>
      </c>
      <c r="J50">
        <v>1287</v>
      </c>
      <c r="K50" t="s">
        <v>44</v>
      </c>
      <c r="L50" t="s">
        <v>349</v>
      </c>
      <c r="M50" t="s">
        <v>46</v>
      </c>
      <c r="N50" t="s">
        <v>350</v>
      </c>
      <c r="O50">
        <v>1385721</v>
      </c>
      <c r="P50" t="s">
        <v>56</v>
      </c>
      <c r="R50">
        <f>VLOOKUP(O50,[1]应付款管理!$A$1:$I$65536,9,0)</f>
        <v>1287</v>
      </c>
      <c r="S50">
        <f t="shared" si="2"/>
        <v>0</v>
      </c>
      <c r="T50" t="str">
        <f t="shared" si="3"/>
        <v>,1385721</v>
      </c>
      <c r="U50" t="s">
        <v>351</v>
      </c>
    </row>
    <row r="51" spans="1:21">
      <c r="A51" t="s">
        <v>38</v>
      </c>
      <c r="B51" t="s">
        <v>352</v>
      </c>
      <c r="C51" t="s">
        <v>10</v>
      </c>
      <c r="D51" t="s">
        <v>9</v>
      </c>
      <c r="E51" t="s">
        <v>353</v>
      </c>
      <c r="F51" t="s">
        <v>179</v>
      </c>
      <c r="G51" t="s">
        <v>165</v>
      </c>
      <c r="H51" t="s">
        <v>43</v>
      </c>
      <c r="I51" t="s">
        <v>12</v>
      </c>
      <c r="J51">
        <v>1005</v>
      </c>
      <c r="K51" t="s">
        <v>44</v>
      </c>
      <c r="L51" t="s">
        <v>354</v>
      </c>
      <c r="M51" t="s">
        <v>46</v>
      </c>
      <c r="N51" t="s">
        <v>355</v>
      </c>
      <c r="O51">
        <v>1385812</v>
      </c>
      <c r="P51" t="s">
        <v>56</v>
      </c>
      <c r="R51">
        <f>VLOOKUP(O51,[1]应付款管理!$A$1:$I$65536,9,0)</f>
        <v>1005</v>
      </c>
      <c r="S51">
        <f t="shared" si="2"/>
        <v>0</v>
      </c>
      <c r="T51" t="str">
        <f t="shared" si="3"/>
        <v>,1385812</v>
      </c>
      <c r="U51" t="s">
        <v>356</v>
      </c>
    </row>
    <row r="52" spans="1:21">
      <c r="A52" t="s">
        <v>38</v>
      </c>
      <c r="B52" t="s">
        <v>357</v>
      </c>
      <c r="C52" t="s">
        <v>10</v>
      </c>
      <c r="D52" t="s">
        <v>9</v>
      </c>
      <c r="E52" t="s">
        <v>358</v>
      </c>
      <c r="F52" t="s">
        <v>283</v>
      </c>
      <c r="G52" t="s">
        <v>342</v>
      </c>
      <c r="H52" t="s">
        <v>43</v>
      </c>
      <c r="I52" t="s">
        <v>12</v>
      </c>
      <c r="J52">
        <v>5686</v>
      </c>
      <c r="K52" t="s">
        <v>44</v>
      </c>
      <c r="L52" t="s">
        <v>359</v>
      </c>
      <c r="M52" t="s">
        <v>65</v>
      </c>
      <c r="N52" t="s">
        <v>360</v>
      </c>
      <c r="O52">
        <v>1385854</v>
      </c>
      <c r="P52" t="s">
        <v>56</v>
      </c>
      <c r="R52">
        <f>VLOOKUP(O52,[1]应付款管理!$A$1:$I$65536,9,0)</f>
        <v>5686</v>
      </c>
      <c r="S52">
        <f t="shared" si="2"/>
        <v>0</v>
      </c>
      <c r="T52" t="str">
        <f t="shared" si="3"/>
        <v>,1385854</v>
      </c>
      <c r="U52" t="s">
        <v>361</v>
      </c>
    </row>
    <row r="53" spans="1:21">
      <c r="A53" t="s">
        <v>38</v>
      </c>
      <c r="B53" t="s">
        <v>362</v>
      </c>
      <c r="C53" t="s">
        <v>10</v>
      </c>
      <c r="D53" t="s">
        <v>9</v>
      </c>
      <c r="E53" t="s">
        <v>363</v>
      </c>
      <c r="F53" t="s">
        <v>166</v>
      </c>
      <c r="G53" t="s">
        <v>283</v>
      </c>
      <c r="H53" t="s">
        <v>43</v>
      </c>
      <c r="I53" t="s">
        <v>12</v>
      </c>
      <c r="J53">
        <v>3182</v>
      </c>
      <c r="K53" t="s">
        <v>44</v>
      </c>
      <c r="L53" t="s">
        <v>364</v>
      </c>
      <c r="M53" t="s">
        <v>46</v>
      </c>
      <c r="N53" t="s">
        <v>365</v>
      </c>
      <c r="O53">
        <v>1385915</v>
      </c>
      <c r="P53" t="s">
        <v>56</v>
      </c>
      <c r="R53">
        <f>VLOOKUP(O53,[1]应付款管理!$A$1:$I$65536,9,0)</f>
        <v>3182</v>
      </c>
      <c r="S53">
        <f t="shared" si="2"/>
        <v>0</v>
      </c>
      <c r="T53" t="str">
        <f t="shared" si="3"/>
        <v>,1385915</v>
      </c>
      <c r="U53" t="s">
        <v>366</v>
      </c>
    </row>
    <row r="54" spans="1:21">
      <c r="A54" t="s">
        <v>38</v>
      </c>
      <c r="B54" t="s">
        <v>367</v>
      </c>
      <c r="C54" t="s">
        <v>10</v>
      </c>
      <c r="D54" t="s">
        <v>9</v>
      </c>
      <c r="E54" t="s">
        <v>368</v>
      </c>
      <c r="F54" t="s">
        <v>78</v>
      </c>
      <c r="G54" t="s">
        <v>79</v>
      </c>
      <c r="H54" t="s">
        <v>43</v>
      </c>
      <c r="I54" t="s">
        <v>12</v>
      </c>
      <c r="J54">
        <v>2276</v>
      </c>
      <c r="K54" t="s">
        <v>44</v>
      </c>
      <c r="L54" t="s">
        <v>369</v>
      </c>
      <c r="M54" t="s">
        <v>46</v>
      </c>
      <c r="N54" t="s">
        <v>370</v>
      </c>
      <c r="O54">
        <v>1385962</v>
      </c>
      <c r="P54" t="s">
        <v>56</v>
      </c>
      <c r="R54">
        <f>VLOOKUP(O54,[1]应付款管理!$A$1:$I$65536,9,0)</f>
        <v>2276</v>
      </c>
      <c r="S54">
        <f t="shared" si="2"/>
        <v>0</v>
      </c>
      <c r="T54" t="str">
        <f t="shared" si="3"/>
        <v>,1385962</v>
      </c>
      <c r="U54" t="s">
        <v>371</v>
      </c>
    </row>
    <row r="55" spans="1:21">
      <c r="A55" t="s">
        <v>38</v>
      </c>
      <c r="B55" t="s">
        <v>372</v>
      </c>
      <c r="C55" t="s">
        <v>10</v>
      </c>
      <c r="D55" t="s">
        <v>9</v>
      </c>
      <c r="E55" t="s">
        <v>184</v>
      </c>
      <c r="F55" t="s">
        <v>283</v>
      </c>
      <c r="G55" t="s">
        <v>87</v>
      </c>
      <c r="H55" t="s">
        <v>43</v>
      </c>
      <c r="I55" t="s">
        <v>12</v>
      </c>
      <c r="J55">
        <v>334</v>
      </c>
      <c r="K55" t="s">
        <v>44</v>
      </c>
      <c r="L55" t="s">
        <v>373</v>
      </c>
      <c r="M55" t="s">
        <v>46</v>
      </c>
      <c r="N55" t="s">
        <v>374</v>
      </c>
      <c r="O55">
        <v>1386048</v>
      </c>
      <c r="P55" t="s">
        <v>56</v>
      </c>
      <c r="R55">
        <f>VLOOKUP(O55,[1]应付款管理!$A$1:$I$65536,9,0)</f>
        <v>334</v>
      </c>
      <c r="S55">
        <f t="shared" si="2"/>
        <v>0</v>
      </c>
      <c r="T55" t="str">
        <f t="shared" si="3"/>
        <v>,1386048</v>
      </c>
      <c r="U55" t="s">
        <v>375</v>
      </c>
    </row>
    <row r="56" spans="1:21">
      <c r="A56" t="s">
        <v>376</v>
      </c>
      <c r="B56" t="s">
        <v>377</v>
      </c>
      <c r="C56" t="s">
        <v>10</v>
      </c>
      <c r="D56" t="s">
        <v>9</v>
      </c>
      <c r="E56" t="s">
        <v>378</v>
      </c>
      <c r="F56" t="s">
        <v>217</v>
      </c>
      <c r="G56" t="s">
        <v>166</v>
      </c>
      <c r="H56" t="s">
        <v>43</v>
      </c>
      <c r="I56" t="s">
        <v>12</v>
      </c>
      <c r="J56">
        <v>451</v>
      </c>
      <c r="K56" t="s">
        <v>44</v>
      </c>
      <c r="L56" t="s">
        <v>379</v>
      </c>
      <c r="M56" t="s">
        <v>46</v>
      </c>
      <c r="N56" t="s">
        <v>380</v>
      </c>
      <c r="O56">
        <v>1386092</v>
      </c>
      <c r="P56" t="s">
        <v>56</v>
      </c>
      <c r="R56">
        <f>VLOOKUP(O56,[1]应付款管理!$A$1:$I$65536,9,0)</f>
        <v>451</v>
      </c>
      <c r="S56">
        <f t="shared" si="2"/>
        <v>0</v>
      </c>
      <c r="T56" t="str">
        <f t="shared" si="3"/>
        <v>,1386092</v>
      </c>
      <c r="U56" t="s">
        <v>381</v>
      </c>
    </row>
    <row r="57" spans="1:21">
      <c r="A57" t="s">
        <v>38</v>
      </c>
      <c r="B57" t="s">
        <v>382</v>
      </c>
      <c r="C57" t="s">
        <v>10</v>
      </c>
      <c r="D57" t="s">
        <v>9</v>
      </c>
      <c r="E57" t="s">
        <v>227</v>
      </c>
      <c r="F57" t="s">
        <v>165</v>
      </c>
      <c r="G57" t="s">
        <v>217</v>
      </c>
      <c r="H57" t="s">
        <v>43</v>
      </c>
      <c r="I57" t="s">
        <v>12</v>
      </c>
      <c r="J57">
        <v>891</v>
      </c>
      <c r="K57" t="s">
        <v>44</v>
      </c>
      <c r="L57" t="s">
        <v>383</v>
      </c>
      <c r="M57" t="s">
        <v>46</v>
      </c>
      <c r="N57" t="s">
        <v>384</v>
      </c>
      <c r="O57">
        <v>1386180</v>
      </c>
      <c r="P57" t="s">
        <v>56</v>
      </c>
      <c r="R57">
        <f>VLOOKUP(O57,[1]应付款管理!$A$1:$I$65536,9,0)</f>
        <v>891</v>
      </c>
      <c r="S57">
        <f t="shared" si="2"/>
        <v>0</v>
      </c>
      <c r="T57" t="str">
        <f t="shared" si="3"/>
        <v>,1386180</v>
      </c>
      <c r="U57" t="s">
        <v>385</v>
      </c>
    </row>
    <row r="58" spans="1:21">
      <c r="A58" t="s">
        <v>150</v>
      </c>
      <c r="B58" t="s">
        <v>386</v>
      </c>
      <c r="C58" t="s">
        <v>10</v>
      </c>
      <c r="D58" t="s">
        <v>9</v>
      </c>
      <c r="E58" t="s">
        <v>387</v>
      </c>
      <c r="F58" t="s">
        <v>88</v>
      </c>
      <c r="G58" t="s">
        <v>113</v>
      </c>
      <c r="H58" t="s">
        <v>43</v>
      </c>
      <c r="I58" t="s">
        <v>12</v>
      </c>
      <c r="J58">
        <v>1871</v>
      </c>
      <c r="K58" t="s">
        <v>44</v>
      </c>
      <c r="L58" t="s">
        <v>388</v>
      </c>
      <c r="M58" t="s">
        <v>46</v>
      </c>
      <c r="N58" t="s">
        <v>389</v>
      </c>
      <c r="O58">
        <v>1386269</v>
      </c>
      <c r="P58" t="s">
        <v>56</v>
      </c>
      <c r="R58">
        <f>VLOOKUP(O58,[1]应付款管理!$A$1:$I$65536,9,0)</f>
        <v>1871</v>
      </c>
      <c r="S58">
        <f t="shared" si="2"/>
        <v>0</v>
      </c>
      <c r="T58" t="str">
        <f t="shared" si="3"/>
        <v>,1386269</v>
      </c>
      <c r="U58" t="s">
        <v>390</v>
      </c>
    </row>
    <row r="59" spans="1:21">
      <c r="A59" t="s">
        <v>150</v>
      </c>
      <c r="B59" t="s">
        <v>391</v>
      </c>
      <c r="C59" t="s">
        <v>10</v>
      </c>
      <c r="D59" t="s">
        <v>9</v>
      </c>
      <c r="E59" t="s">
        <v>262</v>
      </c>
      <c r="F59" t="s">
        <v>113</v>
      </c>
      <c r="G59" t="s">
        <v>342</v>
      </c>
      <c r="H59" t="s">
        <v>43</v>
      </c>
      <c r="I59" t="s">
        <v>12</v>
      </c>
      <c r="J59">
        <v>1115</v>
      </c>
      <c r="K59" t="s">
        <v>44</v>
      </c>
      <c r="L59" t="s">
        <v>392</v>
      </c>
      <c r="M59" t="s">
        <v>46</v>
      </c>
      <c r="N59" t="s">
        <v>393</v>
      </c>
      <c r="O59">
        <v>1386276</v>
      </c>
      <c r="P59" t="s">
        <v>56</v>
      </c>
      <c r="R59">
        <f>VLOOKUP(O59,[1]应付款管理!$A$1:$I$65536,9,0)</f>
        <v>1115</v>
      </c>
      <c r="S59">
        <f t="shared" si="2"/>
        <v>0</v>
      </c>
      <c r="T59" t="str">
        <f t="shared" si="3"/>
        <v>,1386276</v>
      </c>
      <c r="U59" t="s">
        <v>394</v>
      </c>
    </row>
    <row r="60" spans="1:21">
      <c r="A60" t="s">
        <v>346</v>
      </c>
      <c r="B60" t="s">
        <v>395</v>
      </c>
      <c r="C60" t="s">
        <v>10</v>
      </c>
      <c r="D60" t="s">
        <v>9</v>
      </c>
      <c r="E60" t="s">
        <v>348</v>
      </c>
      <c r="F60" t="s">
        <v>396</v>
      </c>
      <c r="G60" t="s">
        <v>256</v>
      </c>
      <c r="H60" t="s">
        <v>43</v>
      </c>
      <c r="I60" t="s">
        <v>12</v>
      </c>
      <c r="J60">
        <v>480</v>
      </c>
      <c r="K60" t="s">
        <v>44</v>
      </c>
      <c r="L60" t="s">
        <v>397</v>
      </c>
      <c r="M60" t="s">
        <v>46</v>
      </c>
      <c r="N60" t="s">
        <v>398</v>
      </c>
      <c r="O60">
        <v>1386438</v>
      </c>
      <c r="P60" t="s">
        <v>56</v>
      </c>
      <c r="R60">
        <f>VLOOKUP(O60,[1]应付款管理!$A$1:$I$65536,9,0)</f>
        <v>480</v>
      </c>
      <c r="S60">
        <f t="shared" si="2"/>
        <v>0</v>
      </c>
      <c r="T60" t="str">
        <f t="shared" si="3"/>
        <v>,1386438</v>
      </c>
      <c r="U60" t="s">
        <v>399</v>
      </c>
    </row>
    <row r="61" spans="1:21">
      <c r="A61" t="s">
        <v>38</v>
      </c>
      <c r="B61" t="s">
        <v>400</v>
      </c>
      <c r="C61" t="s">
        <v>10</v>
      </c>
      <c r="D61" t="s">
        <v>9</v>
      </c>
      <c r="E61" t="s">
        <v>337</v>
      </c>
      <c r="F61" t="s">
        <v>401</v>
      </c>
      <c r="G61" t="s">
        <v>402</v>
      </c>
      <c r="H61" t="s">
        <v>43</v>
      </c>
      <c r="I61" t="s">
        <v>12</v>
      </c>
      <c r="J61">
        <v>1031</v>
      </c>
      <c r="K61" t="s">
        <v>44</v>
      </c>
      <c r="L61" t="s">
        <v>403</v>
      </c>
      <c r="M61" t="s">
        <v>46</v>
      </c>
      <c r="N61" t="s">
        <v>404</v>
      </c>
      <c r="O61">
        <v>1386595</v>
      </c>
      <c r="P61" t="s">
        <v>56</v>
      </c>
      <c r="R61">
        <f>VLOOKUP(O61,[1]应付款管理!$A$1:$I$65536,9,0)</f>
        <v>1031</v>
      </c>
      <c r="S61">
        <f t="shared" si="2"/>
        <v>0</v>
      </c>
      <c r="T61" t="str">
        <f t="shared" si="3"/>
        <v>,1386595</v>
      </c>
      <c r="U61" t="s">
        <v>405</v>
      </c>
    </row>
    <row r="62" spans="1:21">
      <c r="A62" t="s">
        <v>273</v>
      </c>
      <c r="B62" t="s">
        <v>406</v>
      </c>
      <c r="C62" t="s">
        <v>10</v>
      </c>
      <c r="D62" t="s">
        <v>9</v>
      </c>
      <c r="E62" t="s">
        <v>275</v>
      </c>
      <c r="F62" t="s">
        <v>276</v>
      </c>
      <c r="G62" t="s">
        <v>244</v>
      </c>
      <c r="H62" t="s">
        <v>43</v>
      </c>
      <c r="I62" t="s">
        <v>12</v>
      </c>
      <c r="J62">
        <v>3424</v>
      </c>
      <c r="K62" t="s">
        <v>44</v>
      </c>
      <c r="L62" t="s">
        <v>407</v>
      </c>
      <c r="M62" t="s">
        <v>65</v>
      </c>
      <c r="N62" t="s">
        <v>408</v>
      </c>
      <c r="O62">
        <v>1386629</v>
      </c>
      <c r="P62" t="s">
        <v>56</v>
      </c>
      <c r="R62">
        <f>VLOOKUP(O62,[1]应付款管理!$A$1:$I$65536,9,0)</f>
        <v>3424</v>
      </c>
      <c r="S62">
        <f t="shared" si="2"/>
        <v>0</v>
      </c>
      <c r="T62" t="str">
        <f t="shared" si="3"/>
        <v>,1386629</v>
      </c>
      <c r="U62" t="s">
        <v>409</v>
      </c>
    </row>
    <row r="63" spans="1:21">
      <c r="A63" t="s">
        <v>38</v>
      </c>
      <c r="B63" t="s">
        <v>410</v>
      </c>
      <c r="C63" t="s">
        <v>10</v>
      </c>
      <c r="D63" t="s">
        <v>9</v>
      </c>
      <c r="E63" t="s">
        <v>337</v>
      </c>
      <c r="F63" t="s">
        <v>411</v>
      </c>
      <c r="G63" t="s">
        <v>244</v>
      </c>
      <c r="H63" t="s">
        <v>43</v>
      </c>
      <c r="I63" t="s">
        <v>12</v>
      </c>
      <c r="J63">
        <v>2286</v>
      </c>
      <c r="K63" t="s">
        <v>44</v>
      </c>
      <c r="L63" t="s">
        <v>412</v>
      </c>
      <c r="M63" t="s">
        <v>46</v>
      </c>
      <c r="N63" t="s">
        <v>413</v>
      </c>
      <c r="O63">
        <v>1386825</v>
      </c>
      <c r="P63" t="s">
        <v>56</v>
      </c>
      <c r="R63">
        <f>VLOOKUP(O63,[1]应付款管理!$A$1:$I$65536,9,0)</f>
        <v>2286</v>
      </c>
      <c r="S63">
        <f t="shared" si="2"/>
        <v>0</v>
      </c>
      <c r="T63" t="str">
        <f t="shared" si="3"/>
        <v>,1386825</v>
      </c>
      <c r="U63" t="s">
        <v>414</v>
      </c>
    </row>
    <row r="64" spans="1:21">
      <c r="A64" t="s">
        <v>143</v>
      </c>
      <c r="B64" t="s">
        <v>415</v>
      </c>
      <c r="C64" t="s">
        <v>10</v>
      </c>
      <c r="D64" t="s">
        <v>9</v>
      </c>
      <c r="E64" t="s">
        <v>416</v>
      </c>
      <c r="F64" t="s">
        <v>283</v>
      </c>
      <c r="G64" t="s">
        <v>87</v>
      </c>
      <c r="H64" t="s">
        <v>43</v>
      </c>
      <c r="I64" t="s">
        <v>12</v>
      </c>
      <c r="J64">
        <v>699</v>
      </c>
      <c r="K64" t="s">
        <v>44</v>
      </c>
      <c r="L64" t="s">
        <v>417</v>
      </c>
      <c r="M64" t="s">
        <v>46</v>
      </c>
      <c r="N64" t="s">
        <v>418</v>
      </c>
      <c r="O64">
        <v>1386945</v>
      </c>
      <c r="P64" t="s">
        <v>56</v>
      </c>
      <c r="R64">
        <f>VLOOKUP(O64,[1]应付款管理!$A$1:$I$65536,9,0)</f>
        <v>699</v>
      </c>
      <c r="S64">
        <f t="shared" si="2"/>
        <v>0</v>
      </c>
      <c r="T64" t="str">
        <f t="shared" si="3"/>
        <v>,1386945</v>
      </c>
      <c r="U64" t="s">
        <v>419</v>
      </c>
    </row>
    <row r="65" spans="1:21">
      <c r="A65" t="s">
        <v>420</v>
      </c>
      <c r="B65" t="s">
        <v>421</v>
      </c>
      <c r="C65" t="s">
        <v>10</v>
      </c>
      <c r="D65" t="s">
        <v>9</v>
      </c>
      <c r="E65" t="s">
        <v>422</v>
      </c>
      <c r="F65" t="s">
        <v>288</v>
      </c>
      <c r="G65" t="s">
        <v>276</v>
      </c>
      <c r="H65" t="s">
        <v>43</v>
      </c>
      <c r="I65" t="s">
        <v>12</v>
      </c>
      <c r="J65">
        <v>1514</v>
      </c>
      <c r="K65" t="s">
        <v>44</v>
      </c>
      <c r="L65" t="s">
        <v>423</v>
      </c>
      <c r="M65" t="s">
        <v>46</v>
      </c>
      <c r="N65" t="s">
        <v>424</v>
      </c>
      <c r="O65">
        <v>1387155</v>
      </c>
      <c r="P65" t="s">
        <v>213</v>
      </c>
      <c r="Q65" t="s">
        <v>213</v>
      </c>
      <c r="R65">
        <f>VLOOKUP(O65,[1]应付款管理!$A$1:$I$65536,9,0)</f>
        <v>1514</v>
      </c>
      <c r="S65">
        <f t="shared" si="2"/>
        <v>0</v>
      </c>
      <c r="T65" t="str">
        <f t="shared" si="3"/>
        <v>,1387155</v>
      </c>
      <c r="U65" t="s">
        <v>425</v>
      </c>
    </row>
    <row r="66" spans="1:21">
      <c r="A66" t="s">
        <v>420</v>
      </c>
      <c r="B66" t="s">
        <v>426</v>
      </c>
      <c r="C66" t="s">
        <v>10</v>
      </c>
      <c r="D66" t="s">
        <v>9</v>
      </c>
      <c r="E66" t="s">
        <v>422</v>
      </c>
      <c r="F66" t="s">
        <v>288</v>
      </c>
      <c r="G66" t="s">
        <v>276</v>
      </c>
      <c r="H66" t="s">
        <v>43</v>
      </c>
      <c r="I66" t="s">
        <v>12</v>
      </c>
      <c r="J66">
        <v>556</v>
      </c>
      <c r="K66" t="s">
        <v>44</v>
      </c>
      <c r="L66" t="s">
        <v>427</v>
      </c>
      <c r="M66" t="s">
        <v>46</v>
      </c>
      <c r="N66" t="s">
        <v>428</v>
      </c>
      <c r="O66">
        <v>1387148</v>
      </c>
      <c r="P66" t="s">
        <v>213</v>
      </c>
      <c r="Q66" t="s">
        <v>213</v>
      </c>
      <c r="R66">
        <f>VLOOKUP(O66,[1]应付款管理!$A$1:$I$65536,9,0)</f>
        <v>556</v>
      </c>
      <c r="S66">
        <f t="shared" si="2"/>
        <v>0</v>
      </c>
      <c r="T66" t="str">
        <f t="shared" si="3"/>
        <v>,1387148</v>
      </c>
      <c r="U66" t="s">
        <v>429</v>
      </c>
    </row>
    <row r="67" spans="1:21">
      <c r="A67" t="s">
        <v>420</v>
      </c>
      <c r="B67" t="s">
        <v>430</v>
      </c>
      <c r="C67" t="s">
        <v>10</v>
      </c>
      <c r="D67" t="s">
        <v>9</v>
      </c>
      <c r="E67" t="s">
        <v>422</v>
      </c>
      <c r="F67" t="s">
        <v>276</v>
      </c>
      <c r="G67" t="s">
        <v>411</v>
      </c>
      <c r="H67" t="s">
        <v>43</v>
      </c>
      <c r="I67" t="s">
        <v>12</v>
      </c>
      <c r="J67">
        <v>507</v>
      </c>
      <c r="K67" t="s">
        <v>44</v>
      </c>
      <c r="L67" t="s">
        <v>431</v>
      </c>
      <c r="M67" t="s">
        <v>46</v>
      </c>
      <c r="N67" t="s">
        <v>428</v>
      </c>
      <c r="O67">
        <v>1387147</v>
      </c>
      <c r="P67" t="s">
        <v>213</v>
      </c>
      <c r="Q67" t="s">
        <v>213</v>
      </c>
      <c r="R67">
        <f>VLOOKUP(O67,[1]应付款管理!$A$1:$I$65536,9,0)</f>
        <v>507</v>
      </c>
      <c r="S67">
        <f t="shared" ref="S67:S88" si="4">J67-R67</f>
        <v>0</v>
      </c>
      <c r="T67" t="str">
        <f t="shared" ref="T67:T88" si="5">$T$1&amp;O67</f>
        <v>,1387147</v>
      </c>
      <c r="U67" t="s">
        <v>432</v>
      </c>
    </row>
    <row r="68" spans="1:21">
      <c r="A68" t="s">
        <v>433</v>
      </c>
      <c r="B68" t="s">
        <v>434</v>
      </c>
      <c r="C68" t="s">
        <v>10</v>
      </c>
      <c r="D68" t="s">
        <v>9</v>
      </c>
      <c r="E68" t="s">
        <v>435</v>
      </c>
      <c r="F68" t="s">
        <v>228</v>
      </c>
      <c r="G68" t="s">
        <v>102</v>
      </c>
      <c r="H68" t="s">
        <v>43</v>
      </c>
      <c r="I68" t="s">
        <v>12</v>
      </c>
      <c r="J68">
        <v>612</v>
      </c>
      <c r="K68" t="s">
        <v>44</v>
      </c>
      <c r="L68" t="s">
        <v>436</v>
      </c>
      <c r="M68" t="s">
        <v>46</v>
      </c>
      <c r="N68" t="s">
        <v>437</v>
      </c>
      <c r="O68">
        <v>1387144</v>
      </c>
      <c r="P68" t="s">
        <v>259</v>
      </c>
      <c r="Q68" t="s">
        <v>259</v>
      </c>
      <c r="R68">
        <f>VLOOKUP(O68,[1]应付款管理!$A$1:$I$65536,9,0)</f>
        <v>612</v>
      </c>
      <c r="S68">
        <f t="shared" si="4"/>
        <v>0</v>
      </c>
      <c r="T68" t="str">
        <f t="shared" si="5"/>
        <v>,1387144</v>
      </c>
      <c r="U68" t="s">
        <v>438</v>
      </c>
    </row>
    <row r="69" spans="1:21">
      <c r="A69" t="s">
        <v>38</v>
      </c>
      <c r="B69" t="s">
        <v>439</v>
      </c>
      <c r="C69" t="s">
        <v>10</v>
      </c>
      <c r="D69" t="s">
        <v>9</v>
      </c>
      <c r="E69" t="s">
        <v>440</v>
      </c>
      <c r="F69" t="s">
        <v>63</v>
      </c>
      <c r="G69" t="s">
        <v>102</v>
      </c>
      <c r="H69" t="s">
        <v>43</v>
      </c>
      <c r="I69" t="s">
        <v>12</v>
      </c>
      <c r="J69">
        <v>2163</v>
      </c>
      <c r="K69" t="s">
        <v>44</v>
      </c>
      <c r="L69" t="s">
        <v>441</v>
      </c>
      <c r="M69" t="s">
        <v>46</v>
      </c>
      <c r="N69" t="s">
        <v>442</v>
      </c>
      <c r="O69">
        <v>1387216</v>
      </c>
      <c r="P69" t="s">
        <v>56</v>
      </c>
      <c r="R69">
        <f>VLOOKUP(O69,[1]应付款管理!$A$1:$I$65536,9,0)</f>
        <v>2163</v>
      </c>
      <c r="S69">
        <f t="shared" si="4"/>
        <v>0</v>
      </c>
      <c r="T69" t="str">
        <f t="shared" si="5"/>
        <v>,1387216</v>
      </c>
      <c r="U69" t="s">
        <v>443</v>
      </c>
    </row>
    <row r="70" spans="1:21">
      <c r="A70" t="s">
        <v>38</v>
      </c>
      <c r="B70" t="s">
        <v>444</v>
      </c>
      <c r="C70" t="s">
        <v>10</v>
      </c>
      <c r="D70" t="s">
        <v>9</v>
      </c>
      <c r="E70" t="s">
        <v>445</v>
      </c>
      <c r="F70" t="s">
        <v>78</v>
      </c>
      <c r="G70" t="s">
        <v>249</v>
      </c>
      <c r="H70" t="s">
        <v>43</v>
      </c>
      <c r="I70" t="s">
        <v>12</v>
      </c>
      <c r="J70">
        <v>1220</v>
      </c>
      <c r="K70" t="s">
        <v>44</v>
      </c>
      <c r="L70" t="s">
        <v>446</v>
      </c>
      <c r="M70" t="s">
        <v>46</v>
      </c>
      <c r="N70" t="s">
        <v>447</v>
      </c>
      <c r="O70">
        <v>1387367</v>
      </c>
      <c r="P70" t="s">
        <v>56</v>
      </c>
      <c r="R70">
        <f>VLOOKUP(O70,[1]应付款管理!$A$1:$I$65536,9,0)</f>
        <v>1220</v>
      </c>
      <c r="S70">
        <f t="shared" si="4"/>
        <v>0</v>
      </c>
      <c r="T70" t="str">
        <f t="shared" si="5"/>
        <v>,1387367</v>
      </c>
      <c r="U70" t="s">
        <v>448</v>
      </c>
    </row>
    <row r="71" spans="1:21">
      <c r="A71" t="s">
        <v>38</v>
      </c>
      <c r="B71" t="s">
        <v>449</v>
      </c>
      <c r="C71" t="s">
        <v>10</v>
      </c>
      <c r="D71" t="s">
        <v>9</v>
      </c>
      <c r="E71" t="s">
        <v>450</v>
      </c>
      <c r="F71" t="s">
        <v>451</v>
      </c>
      <c r="G71" t="s">
        <v>452</v>
      </c>
      <c r="H71" t="s">
        <v>43</v>
      </c>
      <c r="I71" t="s">
        <v>12</v>
      </c>
      <c r="J71">
        <v>486</v>
      </c>
      <c r="K71" t="s">
        <v>44</v>
      </c>
      <c r="L71" t="s">
        <v>453</v>
      </c>
      <c r="M71" t="s">
        <v>46</v>
      </c>
      <c r="N71" t="s">
        <v>454</v>
      </c>
      <c r="O71">
        <v>1387308</v>
      </c>
      <c r="P71" t="s">
        <v>56</v>
      </c>
      <c r="R71">
        <f>VLOOKUP(O71,[1]应付款管理!$A$1:$I$65536,9,0)</f>
        <v>486</v>
      </c>
      <c r="S71">
        <f t="shared" si="4"/>
        <v>0</v>
      </c>
      <c r="T71" t="str">
        <f t="shared" si="5"/>
        <v>,1387308</v>
      </c>
      <c r="U71" t="s">
        <v>455</v>
      </c>
    </row>
    <row r="72" spans="1:21">
      <c r="A72" t="s">
        <v>456</v>
      </c>
      <c r="B72" t="s">
        <v>457</v>
      </c>
      <c r="C72" t="s">
        <v>10</v>
      </c>
      <c r="D72" t="s">
        <v>9</v>
      </c>
      <c r="E72" t="s">
        <v>458</v>
      </c>
      <c r="F72" t="s">
        <v>276</v>
      </c>
      <c r="G72" t="s">
        <v>411</v>
      </c>
      <c r="H72" t="s">
        <v>43</v>
      </c>
      <c r="I72" t="s">
        <v>12</v>
      </c>
      <c r="J72">
        <v>378</v>
      </c>
      <c r="K72" t="s">
        <v>44</v>
      </c>
      <c r="L72" t="s">
        <v>459</v>
      </c>
      <c r="M72" t="s">
        <v>46</v>
      </c>
      <c r="N72" t="s">
        <v>460</v>
      </c>
      <c r="O72" s="1">
        <v>1387442</v>
      </c>
      <c r="P72" t="s">
        <v>207</v>
      </c>
      <c r="Q72" t="s">
        <v>207</v>
      </c>
      <c r="R72">
        <v>378</v>
      </c>
      <c r="S72">
        <f t="shared" si="4"/>
        <v>0</v>
      </c>
      <c r="T72" t="str">
        <f t="shared" si="5"/>
        <v>,1387442</v>
      </c>
      <c r="U72" t="s">
        <v>461</v>
      </c>
    </row>
    <row r="73" spans="1:21">
      <c r="A73" t="s">
        <v>143</v>
      </c>
      <c r="B73" t="s">
        <v>462</v>
      </c>
      <c r="C73" t="s">
        <v>10</v>
      </c>
      <c r="D73" t="s">
        <v>9</v>
      </c>
      <c r="E73" t="s">
        <v>145</v>
      </c>
      <c r="F73" t="s">
        <v>288</v>
      </c>
      <c r="G73" t="s">
        <v>411</v>
      </c>
      <c r="H73" t="s">
        <v>43</v>
      </c>
      <c r="I73" t="s">
        <v>12</v>
      </c>
      <c r="J73">
        <v>2264</v>
      </c>
      <c r="K73" t="s">
        <v>44</v>
      </c>
      <c r="L73" t="s">
        <v>463</v>
      </c>
      <c r="M73" t="s">
        <v>46</v>
      </c>
      <c r="N73" t="s">
        <v>464</v>
      </c>
      <c r="O73">
        <v>1387531</v>
      </c>
      <c r="P73" t="s">
        <v>56</v>
      </c>
      <c r="R73">
        <f>VLOOKUP(O73,[1]应付款管理!$A$1:$I$65536,9,0)</f>
        <v>2264</v>
      </c>
      <c r="S73">
        <f t="shared" si="4"/>
        <v>0</v>
      </c>
      <c r="T73" t="str">
        <f t="shared" si="5"/>
        <v>,1387531</v>
      </c>
      <c r="U73" t="s">
        <v>465</v>
      </c>
    </row>
    <row r="74" spans="1:21">
      <c r="A74" t="s">
        <v>38</v>
      </c>
      <c r="B74" t="s">
        <v>466</v>
      </c>
      <c r="C74" t="s">
        <v>10</v>
      </c>
      <c r="D74" t="s">
        <v>9</v>
      </c>
      <c r="E74" t="s">
        <v>450</v>
      </c>
      <c r="F74" t="s">
        <v>172</v>
      </c>
      <c r="G74" t="s">
        <v>228</v>
      </c>
      <c r="H74" t="s">
        <v>43</v>
      </c>
      <c r="I74" t="s">
        <v>12</v>
      </c>
      <c r="J74">
        <v>505</v>
      </c>
      <c r="K74" t="s">
        <v>44</v>
      </c>
      <c r="L74" t="s">
        <v>467</v>
      </c>
      <c r="M74" t="s">
        <v>46</v>
      </c>
      <c r="N74" t="s">
        <v>468</v>
      </c>
      <c r="O74">
        <v>1387611</v>
      </c>
      <c r="P74" t="s">
        <v>56</v>
      </c>
      <c r="R74">
        <f>VLOOKUP(O74,[1]应付款管理!$A$1:$I$65536,9,0)</f>
        <v>505</v>
      </c>
      <c r="S74">
        <f t="shared" si="4"/>
        <v>0</v>
      </c>
      <c r="T74" t="str">
        <f t="shared" si="5"/>
        <v>,1387611</v>
      </c>
      <c r="U74" t="s">
        <v>469</v>
      </c>
    </row>
    <row r="75" spans="1:21">
      <c r="A75" t="s">
        <v>38</v>
      </c>
      <c r="B75" t="s">
        <v>470</v>
      </c>
      <c r="C75" t="s">
        <v>10</v>
      </c>
      <c r="D75" t="s">
        <v>9</v>
      </c>
      <c r="E75" t="s">
        <v>471</v>
      </c>
      <c r="F75" t="s">
        <v>62</v>
      </c>
      <c r="G75" t="s">
        <v>63</v>
      </c>
      <c r="H75" t="s">
        <v>43</v>
      </c>
      <c r="I75" t="s">
        <v>12</v>
      </c>
      <c r="J75">
        <v>343</v>
      </c>
      <c r="K75" t="s">
        <v>44</v>
      </c>
      <c r="L75" t="s">
        <v>472</v>
      </c>
      <c r="M75" t="s">
        <v>46</v>
      </c>
      <c r="N75" t="s">
        <v>473</v>
      </c>
      <c r="O75">
        <v>1387639</v>
      </c>
      <c r="P75" t="s">
        <v>56</v>
      </c>
      <c r="R75">
        <f>VLOOKUP(O75,[1]应付款管理!$A$1:$I$65536,9,0)</f>
        <v>343</v>
      </c>
      <c r="S75">
        <f t="shared" si="4"/>
        <v>0</v>
      </c>
      <c r="T75" t="str">
        <f t="shared" si="5"/>
        <v>,1387639</v>
      </c>
      <c r="U75" t="s">
        <v>474</v>
      </c>
    </row>
    <row r="76" spans="1:21">
      <c r="A76" t="s">
        <v>117</v>
      </c>
      <c r="B76" t="s">
        <v>475</v>
      </c>
      <c r="C76" t="s">
        <v>10</v>
      </c>
      <c r="D76" t="s">
        <v>9</v>
      </c>
      <c r="E76" t="s">
        <v>476</v>
      </c>
      <c r="F76" t="s">
        <v>295</v>
      </c>
      <c r="G76" t="s">
        <v>70</v>
      </c>
      <c r="H76" t="s">
        <v>43</v>
      </c>
      <c r="I76" t="s">
        <v>12</v>
      </c>
      <c r="J76">
        <v>232</v>
      </c>
      <c r="K76" t="s">
        <v>44</v>
      </c>
      <c r="L76" t="s">
        <v>477</v>
      </c>
      <c r="M76" t="s">
        <v>46</v>
      </c>
      <c r="N76" t="s">
        <v>478</v>
      </c>
      <c r="O76">
        <v>1387745</v>
      </c>
      <c r="P76" t="s">
        <v>56</v>
      </c>
      <c r="R76">
        <f>VLOOKUP(O76,[1]应付款管理!$A$1:$I$65536,9,0)</f>
        <v>232</v>
      </c>
      <c r="S76">
        <f t="shared" si="4"/>
        <v>0</v>
      </c>
      <c r="T76" t="str">
        <f t="shared" si="5"/>
        <v>,1387745</v>
      </c>
      <c r="U76" t="s">
        <v>479</v>
      </c>
    </row>
    <row r="77" spans="1:21">
      <c r="A77" t="s">
        <v>99</v>
      </c>
      <c r="B77" t="s">
        <v>480</v>
      </c>
      <c r="C77" t="s">
        <v>10</v>
      </c>
      <c r="D77" t="s">
        <v>9</v>
      </c>
      <c r="E77" t="s">
        <v>481</v>
      </c>
      <c r="F77" t="s">
        <v>482</v>
      </c>
      <c r="G77" t="s">
        <v>483</v>
      </c>
      <c r="H77" t="s">
        <v>43</v>
      </c>
      <c r="I77" t="s">
        <v>12</v>
      </c>
      <c r="J77">
        <v>2130</v>
      </c>
      <c r="K77" t="s">
        <v>44</v>
      </c>
      <c r="L77" t="s">
        <v>484</v>
      </c>
      <c r="M77" t="s">
        <v>46</v>
      </c>
      <c r="N77" t="s">
        <v>485</v>
      </c>
      <c r="O77">
        <v>1387882</v>
      </c>
      <c r="P77" t="s">
        <v>48</v>
      </c>
      <c r="Q77" t="s">
        <v>48</v>
      </c>
      <c r="R77">
        <f>VLOOKUP(O77,[1]应付款管理!$A$1:$I$65536,9,0)</f>
        <v>2130</v>
      </c>
      <c r="S77">
        <f t="shared" si="4"/>
        <v>0</v>
      </c>
      <c r="T77" t="str">
        <f t="shared" si="5"/>
        <v>,1387882</v>
      </c>
      <c r="U77" t="s">
        <v>486</v>
      </c>
    </row>
    <row r="78" spans="1:21">
      <c r="A78" t="s">
        <v>433</v>
      </c>
      <c r="B78" t="s">
        <v>487</v>
      </c>
      <c r="C78" t="s">
        <v>10</v>
      </c>
      <c r="D78" t="s">
        <v>9</v>
      </c>
      <c r="E78" t="s">
        <v>488</v>
      </c>
      <c r="F78" t="s">
        <v>489</v>
      </c>
      <c r="G78" t="s">
        <v>41</v>
      </c>
      <c r="H78" t="s">
        <v>43</v>
      </c>
      <c r="I78" t="s">
        <v>12</v>
      </c>
      <c r="J78">
        <v>8152</v>
      </c>
      <c r="K78" t="s">
        <v>44</v>
      </c>
      <c r="L78" t="s">
        <v>490</v>
      </c>
      <c r="M78" t="s">
        <v>65</v>
      </c>
      <c r="N78" t="s">
        <v>491</v>
      </c>
      <c r="O78">
        <v>1387905</v>
      </c>
      <c r="P78" t="s">
        <v>213</v>
      </c>
      <c r="Q78" t="s">
        <v>213</v>
      </c>
      <c r="R78">
        <f>VLOOKUP(O78,[1]应付款管理!$A$1:$I$65536,9,0)</f>
        <v>8152</v>
      </c>
      <c r="S78">
        <f t="shared" si="4"/>
        <v>0</v>
      </c>
      <c r="T78" t="str">
        <f t="shared" si="5"/>
        <v>,1387905</v>
      </c>
      <c r="U78" t="s">
        <v>492</v>
      </c>
    </row>
    <row r="79" spans="1:21">
      <c r="A79" t="s">
        <v>38</v>
      </c>
      <c r="B79" t="s">
        <v>493</v>
      </c>
      <c r="C79" t="s">
        <v>10</v>
      </c>
      <c r="D79" t="s">
        <v>9</v>
      </c>
      <c r="E79" t="s">
        <v>184</v>
      </c>
      <c r="F79" t="s">
        <v>121</v>
      </c>
      <c r="G79" t="s">
        <v>79</v>
      </c>
      <c r="H79" t="s">
        <v>43</v>
      </c>
      <c r="I79" t="s">
        <v>12</v>
      </c>
      <c r="J79">
        <v>1455</v>
      </c>
      <c r="K79" t="s">
        <v>44</v>
      </c>
      <c r="L79" t="s">
        <v>494</v>
      </c>
      <c r="M79" t="s">
        <v>46</v>
      </c>
      <c r="N79" t="s">
        <v>495</v>
      </c>
      <c r="O79">
        <v>1388050</v>
      </c>
      <c r="P79" t="s">
        <v>56</v>
      </c>
      <c r="R79">
        <f>VLOOKUP(O79,[1]应付款管理!$A$1:$I$65536,9,0)</f>
        <v>1455</v>
      </c>
      <c r="S79">
        <f t="shared" si="4"/>
        <v>0</v>
      </c>
      <c r="T79" t="str">
        <f t="shared" si="5"/>
        <v>,1388050</v>
      </c>
      <c r="U79" t="s">
        <v>496</v>
      </c>
    </row>
    <row r="80" spans="1:21">
      <c r="A80" t="s">
        <v>497</v>
      </c>
      <c r="B80" t="s">
        <v>498</v>
      </c>
      <c r="C80" t="s">
        <v>10</v>
      </c>
      <c r="D80" t="s">
        <v>9</v>
      </c>
      <c r="E80" t="s">
        <v>499</v>
      </c>
      <c r="F80" t="s">
        <v>63</v>
      </c>
      <c r="G80" t="s">
        <v>237</v>
      </c>
      <c r="H80" t="s">
        <v>43</v>
      </c>
      <c r="I80" t="s">
        <v>12</v>
      </c>
      <c r="J80">
        <v>2960</v>
      </c>
      <c r="K80" t="s">
        <v>44</v>
      </c>
      <c r="L80" t="s">
        <v>500</v>
      </c>
      <c r="M80" t="s">
        <v>65</v>
      </c>
      <c r="N80" t="s">
        <v>501</v>
      </c>
      <c r="O80">
        <v>1388034</v>
      </c>
      <c r="P80" t="s">
        <v>82</v>
      </c>
      <c r="Q80" t="s">
        <v>82</v>
      </c>
      <c r="R80">
        <f>VLOOKUP(O80,[1]应付款管理!$A$1:$I$65536,9,0)</f>
        <v>2960</v>
      </c>
      <c r="S80">
        <f t="shared" si="4"/>
        <v>0</v>
      </c>
      <c r="T80" t="str">
        <f t="shared" si="5"/>
        <v>,1388034</v>
      </c>
      <c r="U80" t="s">
        <v>502</v>
      </c>
    </row>
    <row r="81" spans="1:21">
      <c r="A81" t="s">
        <v>150</v>
      </c>
      <c r="B81" t="s">
        <v>503</v>
      </c>
      <c r="C81" t="s">
        <v>10</v>
      </c>
      <c r="D81" t="s">
        <v>9</v>
      </c>
      <c r="E81" t="s">
        <v>504</v>
      </c>
      <c r="F81" t="s">
        <v>62</v>
      </c>
      <c r="G81" t="s">
        <v>172</v>
      </c>
      <c r="H81" t="s">
        <v>43</v>
      </c>
      <c r="I81" t="s">
        <v>12</v>
      </c>
      <c r="J81">
        <v>612</v>
      </c>
      <c r="K81" t="s">
        <v>44</v>
      </c>
      <c r="L81" t="s">
        <v>505</v>
      </c>
      <c r="M81" t="s">
        <v>46</v>
      </c>
      <c r="N81" t="s">
        <v>506</v>
      </c>
      <c r="O81">
        <v>1388097</v>
      </c>
      <c r="P81" t="s">
        <v>56</v>
      </c>
      <c r="R81">
        <f>VLOOKUP(O81,[1]应付款管理!$A$1:$I$65536,9,0)</f>
        <v>612</v>
      </c>
      <c r="S81">
        <f t="shared" si="4"/>
        <v>0</v>
      </c>
      <c r="T81" t="str">
        <f t="shared" si="5"/>
        <v>,1388097</v>
      </c>
      <c r="U81" t="s">
        <v>507</v>
      </c>
    </row>
    <row r="82" spans="1:21">
      <c r="A82" t="s">
        <v>433</v>
      </c>
      <c r="B82" t="s">
        <v>508</v>
      </c>
      <c r="C82" t="s">
        <v>10</v>
      </c>
      <c r="D82" t="s">
        <v>9</v>
      </c>
      <c r="E82" t="s">
        <v>509</v>
      </c>
      <c r="F82" t="s">
        <v>510</v>
      </c>
      <c r="G82" t="s">
        <v>511</v>
      </c>
      <c r="H82" t="s">
        <v>43</v>
      </c>
      <c r="I82" t="s">
        <v>12</v>
      </c>
      <c r="J82">
        <v>11616</v>
      </c>
      <c r="K82" t="s">
        <v>44</v>
      </c>
      <c r="L82" t="s">
        <v>512</v>
      </c>
      <c r="M82" t="s">
        <v>65</v>
      </c>
      <c r="N82" t="s">
        <v>513</v>
      </c>
      <c r="O82">
        <v>1388099</v>
      </c>
      <c r="P82" t="s">
        <v>82</v>
      </c>
      <c r="Q82" t="s">
        <v>82</v>
      </c>
      <c r="R82">
        <f>VLOOKUP(O82,[1]应付款管理!$A$1:$I$65536,9,0)</f>
        <v>11616</v>
      </c>
      <c r="S82">
        <f t="shared" si="4"/>
        <v>0</v>
      </c>
      <c r="T82" t="str">
        <f t="shared" si="5"/>
        <v>,1388099</v>
      </c>
      <c r="U82" t="s">
        <v>514</v>
      </c>
    </row>
    <row r="83" spans="1:21">
      <c r="A83" t="s">
        <v>38</v>
      </c>
      <c r="B83" t="s">
        <v>515</v>
      </c>
      <c r="C83" t="s">
        <v>10</v>
      </c>
      <c r="D83" t="s">
        <v>9</v>
      </c>
      <c r="E83" t="s">
        <v>184</v>
      </c>
      <c r="F83" t="s">
        <v>342</v>
      </c>
      <c r="G83" t="s">
        <v>63</v>
      </c>
      <c r="H83" t="s">
        <v>43</v>
      </c>
      <c r="I83" t="s">
        <v>12</v>
      </c>
      <c r="J83">
        <v>1214</v>
      </c>
      <c r="K83" t="s">
        <v>44</v>
      </c>
      <c r="L83" t="s">
        <v>516</v>
      </c>
      <c r="M83" t="s">
        <v>46</v>
      </c>
      <c r="N83" t="s">
        <v>517</v>
      </c>
      <c r="O83">
        <v>1388155</v>
      </c>
      <c r="P83" t="s">
        <v>56</v>
      </c>
      <c r="R83">
        <f>VLOOKUP(O83,[1]应付款管理!$A$1:$I$65536,9,0)</f>
        <v>1214</v>
      </c>
      <c r="S83">
        <f t="shared" si="4"/>
        <v>0</v>
      </c>
      <c r="T83" t="str">
        <f t="shared" si="5"/>
        <v>,1388155</v>
      </c>
      <c r="U83" t="s">
        <v>518</v>
      </c>
    </row>
    <row r="84" spans="1:21">
      <c r="A84" t="s">
        <v>150</v>
      </c>
      <c r="B84" t="s">
        <v>519</v>
      </c>
      <c r="C84" t="s">
        <v>10</v>
      </c>
      <c r="D84" t="s">
        <v>9</v>
      </c>
      <c r="E84" t="s">
        <v>520</v>
      </c>
      <c r="F84" t="s">
        <v>157</v>
      </c>
      <c r="G84" t="s">
        <v>158</v>
      </c>
      <c r="H84" t="s">
        <v>43</v>
      </c>
      <c r="I84" t="s">
        <v>12</v>
      </c>
      <c r="J84">
        <v>770</v>
      </c>
      <c r="K84" t="s">
        <v>44</v>
      </c>
      <c r="L84" t="s">
        <v>521</v>
      </c>
      <c r="M84" t="s">
        <v>46</v>
      </c>
      <c r="N84" t="s">
        <v>522</v>
      </c>
      <c r="O84">
        <v>1388164</v>
      </c>
      <c r="P84" t="s">
        <v>56</v>
      </c>
      <c r="R84">
        <f>VLOOKUP(O84,[1]应付款管理!$A$1:$I$65536,9,0)</f>
        <v>770</v>
      </c>
      <c r="S84">
        <f t="shared" si="4"/>
        <v>0</v>
      </c>
      <c r="T84" t="str">
        <f t="shared" si="5"/>
        <v>,1388164</v>
      </c>
      <c r="U84" t="s">
        <v>523</v>
      </c>
    </row>
    <row r="85" spans="1:21">
      <c r="A85" t="s">
        <v>241</v>
      </c>
      <c r="B85" t="s">
        <v>524</v>
      </c>
      <c r="C85" t="s">
        <v>10</v>
      </c>
      <c r="D85" t="s">
        <v>9</v>
      </c>
      <c r="E85" t="s">
        <v>525</v>
      </c>
      <c r="F85" t="s">
        <v>172</v>
      </c>
      <c r="G85" t="s">
        <v>228</v>
      </c>
      <c r="H85" t="s">
        <v>43</v>
      </c>
      <c r="I85" t="s">
        <v>12</v>
      </c>
      <c r="J85">
        <v>857</v>
      </c>
      <c r="K85" t="s">
        <v>44</v>
      </c>
      <c r="L85" t="s">
        <v>526</v>
      </c>
      <c r="M85" t="s">
        <v>46</v>
      </c>
      <c r="N85" t="s">
        <v>527</v>
      </c>
      <c r="O85">
        <v>1388163</v>
      </c>
      <c r="P85" t="s">
        <v>56</v>
      </c>
      <c r="R85">
        <f>VLOOKUP(O85,[1]应付款管理!$A$1:$I$65536,9,0)</f>
        <v>857</v>
      </c>
      <c r="S85">
        <f t="shared" si="4"/>
        <v>0</v>
      </c>
      <c r="T85" t="str">
        <f t="shared" si="5"/>
        <v>,1388163</v>
      </c>
      <c r="U85" t="s">
        <v>528</v>
      </c>
    </row>
    <row r="86" spans="1:21">
      <c r="A86" t="s">
        <v>38</v>
      </c>
      <c r="B86" t="s">
        <v>529</v>
      </c>
      <c r="C86" t="s">
        <v>10</v>
      </c>
      <c r="D86" t="s">
        <v>9</v>
      </c>
      <c r="E86" t="s">
        <v>530</v>
      </c>
      <c r="F86" t="s">
        <v>121</v>
      </c>
      <c r="G86" t="s">
        <v>249</v>
      </c>
      <c r="H86" t="s">
        <v>43</v>
      </c>
      <c r="I86" t="s">
        <v>12</v>
      </c>
      <c r="J86">
        <v>1516</v>
      </c>
      <c r="K86" t="s">
        <v>44</v>
      </c>
      <c r="L86" t="s">
        <v>531</v>
      </c>
      <c r="M86" t="s">
        <v>46</v>
      </c>
      <c r="N86" t="s">
        <v>532</v>
      </c>
      <c r="O86">
        <v>1388191</v>
      </c>
      <c r="P86" t="s">
        <v>56</v>
      </c>
      <c r="R86">
        <f>VLOOKUP(O86,[1]应付款管理!$A$1:$I$65536,9,0)</f>
        <v>1516</v>
      </c>
      <c r="S86">
        <f t="shared" si="4"/>
        <v>0</v>
      </c>
      <c r="T86" t="str">
        <f t="shared" si="5"/>
        <v>,1388191</v>
      </c>
      <c r="U86" t="s">
        <v>533</v>
      </c>
    </row>
    <row r="87" spans="1:21">
      <c r="A87" t="s">
        <v>241</v>
      </c>
      <c r="B87" t="s">
        <v>534</v>
      </c>
      <c r="C87" t="s">
        <v>10</v>
      </c>
      <c r="D87" t="s">
        <v>9</v>
      </c>
      <c r="E87" t="s">
        <v>327</v>
      </c>
      <c r="F87" t="s">
        <v>113</v>
      </c>
      <c r="G87" t="s">
        <v>342</v>
      </c>
      <c r="H87" t="s">
        <v>43</v>
      </c>
      <c r="I87" t="s">
        <v>12</v>
      </c>
      <c r="J87">
        <v>826</v>
      </c>
      <c r="K87" t="s">
        <v>44</v>
      </c>
      <c r="L87" t="s">
        <v>535</v>
      </c>
      <c r="M87" t="s">
        <v>46</v>
      </c>
      <c r="N87" t="s">
        <v>536</v>
      </c>
      <c r="O87">
        <v>1388228</v>
      </c>
      <c r="P87" t="s">
        <v>56</v>
      </c>
      <c r="R87">
        <f>VLOOKUP(O87,[1]应付款管理!$A$1:$I$65536,9,0)</f>
        <v>826</v>
      </c>
      <c r="S87">
        <f t="shared" si="4"/>
        <v>0</v>
      </c>
      <c r="T87" t="str">
        <f t="shared" si="5"/>
        <v>,1388228</v>
      </c>
      <c r="U87" t="s">
        <v>537</v>
      </c>
    </row>
    <row r="88" spans="1:21">
      <c r="A88" t="s">
        <v>38</v>
      </c>
      <c r="B88" t="s">
        <v>538</v>
      </c>
      <c r="C88" t="s">
        <v>10</v>
      </c>
      <c r="D88" t="s">
        <v>9</v>
      </c>
      <c r="E88" t="s">
        <v>539</v>
      </c>
      <c r="F88" t="s">
        <v>244</v>
      </c>
      <c r="G88" t="s">
        <v>295</v>
      </c>
      <c r="H88" t="s">
        <v>43</v>
      </c>
      <c r="I88" t="s">
        <v>12</v>
      </c>
      <c r="J88">
        <v>1587</v>
      </c>
      <c r="K88" t="s">
        <v>44</v>
      </c>
      <c r="L88" t="s">
        <v>540</v>
      </c>
      <c r="M88" t="s">
        <v>278</v>
      </c>
      <c r="N88" t="s">
        <v>541</v>
      </c>
      <c r="O88">
        <v>1388244</v>
      </c>
      <c r="P88" t="s">
        <v>56</v>
      </c>
      <c r="R88">
        <f>VLOOKUP(O88,[1]应付款管理!$A$1:$I$65536,9,0)</f>
        <v>1587</v>
      </c>
      <c r="S88">
        <f t="shared" si="4"/>
        <v>0</v>
      </c>
      <c r="T88" t="str">
        <f t="shared" si="5"/>
        <v>,1388244</v>
      </c>
      <c r="U88" t="s">
        <v>542</v>
      </c>
    </row>
    <row r="89" spans="10:19">
      <c r="J89">
        <f>SUM(J2:J88)</f>
        <v>144941</v>
      </c>
      <c r="R89">
        <f>SUM(R2:R88)</f>
        <v>144941</v>
      </c>
      <c r="S89">
        <f>SUM(S2:S88)</f>
        <v>0</v>
      </c>
    </row>
    <row r="91" spans="11:19">
      <c r="K91" s="2"/>
      <c r="L91" s="2"/>
      <c r="M91" s="2"/>
      <c r="N91" s="2"/>
      <c r="O91" s="2"/>
      <c r="P91" s="2"/>
      <c r="Q91" s="2"/>
      <c r="R91" s="2"/>
      <c r="S91" s="2"/>
    </row>
    <row r="92" ht="15.75" spans="11:19">
      <c r="K92" s="2"/>
      <c r="L92" s="3" t="s">
        <v>543</v>
      </c>
      <c r="M92" s="2"/>
      <c r="N92" s="2"/>
      <c r="O92" s="2"/>
      <c r="P92" s="2"/>
      <c r="Q92" s="2"/>
      <c r="R92" s="2"/>
      <c r="S92" s="2"/>
    </row>
    <row r="93" ht="15.75" spans="11:19">
      <c r="K93" s="2"/>
      <c r="L93" s="3" t="s">
        <v>544</v>
      </c>
      <c r="M93" s="2"/>
      <c r="N93" s="2"/>
      <c r="O93" s="2"/>
      <c r="P93" s="2"/>
      <c r="Q93" s="2"/>
      <c r="R93" s="2"/>
      <c r="S93" s="2"/>
    </row>
    <row r="94" ht="15.75" spans="11:19">
      <c r="K94" s="2"/>
      <c r="L94" s="3" t="s">
        <v>545</v>
      </c>
      <c r="M94" s="2"/>
      <c r="N94" s="2"/>
      <c r="O94" s="2"/>
      <c r="P94" s="2"/>
      <c r="Q94" s="2"/>
      <c r="R94" s="2"/>
      <c r="S94" s="2"/>
    </row>
    <row r="95" ht="15.75" spans="11:19">
      <c r="K95" s="2"/>
      <c r="L95" s="3" t="s">
        <v>546</v>
      </c>
      <c r="M95" s="2"/>
      <c r="N95" s="2"/>
      <c r="O95" s="2"/>
      <c r="P95" s="2"/>
      <c r="Q95" s="2"/>
      <c r="R95" s="2"/>
      <c r="S95" s="2"/>
    </row>
    <row r="96" spans="11:19">
      <c r="K96" s="2"/>
      <c r="L96" s="2"/>
      <c r="M96" s="2"/>
      <c r="N96" s="2"/>
      <c r="O96" s="2"/>
      <c r="P96" s="2"/>
      <c r="Q96" s="2"/>
      <c r="R96" s="2"/>
      <c r="S96" s="2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2018-11-01T03:42:35Z</dcterms:created>
  <dcterms:modified xsi:type="dcterms:W3CDTF">2018-11-01T06:39:59Z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