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工作表1" sheetId="1" r:id="rId1"/>
  </sheets>
  <externalReferences>
    <externalReference r:id="rId2"/>
  </externalReferences>
  <definedNames>
    <definedName name="_xlnm._FilterDatabase" localSheetId="0" hidden="1">工作表1!$A$1:$L$14</definedName>
  </definedNames>
  <calcPr calcId="144525"/>
</workbook>
</file>

<file path=xl/sharedStrings.xml><?xml version="1.0" encoding="utf-8"?>
<sst xmlns="http://schemas.openxmlformats.org/spreadsheetml/2006/main" count="99">
  <si>
    <t>Agent</t>
  </si>
  <si>
    <t>City</t>
  </si>
  <si>
    <t>Hotel</t>
  </si>
  <si>
    <t>Booking No</t>
  </si>
  <si>
    <t>Agent Ref.</t>
  </si>
  <si>
    <t>Pkg Code</t>
  </si>
  <si>
    <t>Guest Name</t>
  </si>
  <si>
    <t>Booked Date</t>
  </si>
  <si>
    <t>Check In</t>
  </si>
  <si>
    <t>Check Out</t>
  </si>
  <si>
    <t>Curr</t>
  </si>
  <si>
    <t>Sale Price</t>
  </si>
  <si>
    <t>，</t>
  </si>
  <si>
    <t>CONVERGENT INTERNATIONAL TRAVEL</t>
  </si>
  <si>
    <t>Bangkok</t>
  </si>
  <si>
    <t>HOLIDAY INN BANGKOK SUKHUMVIT 22</t>
  </si>
  <si>
    <t>MH1800875586</t>
  </si>
  <si>
    <t>TANG QI</t>
  </si>
  <si>
    <t>2018.10.17</t>
  </si>
  <si>
    <t>2018.10.22</t>
  </si>
  <si>
    <t>2018.10.24</t>
  </si>
  <si>
    <t>HKD</t>
  </si>
  <si>
    <t>，1381963</t>
  </si>
  <si>
    <t>Phuket</t>
  </si>
  <si>
    <t>SUGAR MARINA RESORT ART KARON BEACH (EX. SUGAR PALM KARON)</t>
  </si>
  <si>
    <t>MH1800864876</t>
  </si>
  <si>
    <t>OUYANG YIBEN</t>
  </si>
  <si>
    <t>2018.10.13</t>
  </si>
  <si>
    <t>2018.10.25</t>
  </si>
  <si>
    <t>，1380566</t>
  </si>
  <si>
    <t>，1381963，1380566，1381058，1369264，1380567，1381806，1377006，1382587，1373281，1385630，1374297，1378232，1374086</t>
  </si>
  <si>
    <t>Tokyo</t>
  </si>
  <si>
    <t>SHERATON GRANDE TOKYO BAY HOTEL</t>
  </si>
  <si>
    <t>MH1800866513</t>
  </si>
  <si>
    <t>WU YANPING</t>
  </si>
  <si>
    <t>2018.10.14</t>
  </si>
  <si>
    <t>2018.10.26</t>
  </si>
  <si>
    <t>，1381058</t>
  </si>
  <si>
    <t>Fukuoka</t>
  </si>
  <si>
    <t>CANAL CITY FUKUOKA WASHINGTON HOTEL</t>
  </si>
  <si>
    <t>MH1800771473</t>
  </si>
  <si>
    <t>WU SHUANG</t>
  </si>
  <si>
    <t>2018.09.12</t>
  </si>
  <si>
    <t>2018.10.07</t>
  </si>
  <si>
    <t>2018.10.08</t>
  </si>
  <si>
    <t>，1369264</t>
  </si>
  <si>
    <t>MH1800864877</t>
  </si>
  <si>
    <t>，1380567</t>
  </si>
  <si>
    <t>CENTURION HOTEL IKEBUKURO</t>
  </si>
  <si>
    <t>MH1800874714</t>
  </si>
  <si>
    <t>LI WEN</t>
  </si>
  <si>
    <t>2018.10.16</t>
  </si>
  <si>
    <t>2018.10.31</t>
  </si>
  <si>
    <t>2018.11.02</t>
  </si>
  <si>
    <t>，1381806</t>
  </si>
  <si>
    <t>SUNSHINE CITY PRINCE HOTEL</t>
  </si>
  <si>
    <t>MH1800833262</t>
  </si>
  <si>
    <t>LI ZHE</t>
  </si>
  <si>
    <t>2018.10.03</t>
  </si>
  <si>
    <t>2018.10.09</t>
  </si>
  <si>
    <t>2018.10.11</t>
  </si>
  <si>
    <t>，1377006</t>
  </si>
  <si>
    <t>MH1800880702</t>
  </si>
  <si>
    <t>HU BAO</t>
  </si>
  <si>
    <t>2018.10.18</t>
  </si>
  <si>
    <t>2018.10.29</t>
  </si>
  <si>
    <t>，1382587</t>
  </si>
  <si>
    <t>Seoul</t>
  </si>
  <si>
    <t>SHILLA STAY GURO</t>
  </si>
  <si>
    <t>MH1800805268</t>
  </si>
  <si>
    <t>PAN YELI</t>
  </si>
  <si>
    <t>2018.09.23</t>
  </si>
  <si>
    <t>2018.10.04</t>
  </si>
  <si>
    <t>2018.10.05</t>
  </si>
  <si>
    <t>，1373281</t>
  </si>
  <si>
    <t>TMARK HOTEL MYEONGDONG</t>
  </si>
  <si>
    <t>MH1800905449</t>
  </si>
  <si>
    <t>XIA SIWEN</t>
  </si>
  <si>
    <t>2018.11.03</t>
  </si>
  <si>
    <t>，1385630</t>
  </si>
  <si>
    <t>HOTEL SUNLITE SHINJUKU</t>
  </si>
  <si>
    <t>MH1800809536</t>
  </si>
  <si>
    <t>YANG XI</t>
  </si>
  <si>
    <t>2018.09.26</t>
  </si>
  <si>
    <t>，1374297</t>
  </si>
  <si>
    <t>Busan</t>
  </si>
  <si>
    <t>IBIS AMBASSADOR BUSAN CITY CENTRE</t>
  </si>
  <si>
    <t>MH1800845173</t>
  </si>
  <si>
    <t>XIAO SHUNZE</t>
  </si>
  <si>
    <t>2018.10.15</t>
  </si>
  <si>
    <t>，1378232</t>
  </si>
  <si>
    <t>NOVOTEL AMBASSADOR SEOUL GANGNAM</t>
  </si>
  <si>
    <t>MH1800808338</t>
  </si>
  <si>
    <t>MOON JOUNGHO</t>
  </si>
  <si>
    <t>，1374086</t>
  </si>
  <si>
    <t>Total</t>
  </si>
  <si>
    <t>Company : HANATOUR HONGKONG CO., LTD.
Representative: JAEMOON WON MR
TRAVEL AGENT LICENCE NO. 353429
Address: 12/F., MAXWELL CENTRE, 39-41 HANKOW ROAD, T.S.T. KOWLOON, HONG KONG.</t>
  </si>
  <si>
    <t>BANK : HSBC
ACC NO : 817-305121-838
PAYEE : HANATOUR HONGKONG CO. LTD
SWIFT CODE : HSBCHKHHHKH</t>
  </si>
  <si>
    <t>确定应付：15858.87  付款编号： P181102100049322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</si>
</sst>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29"/>
      <scheme val="minor"/>
    </font>
    <font>
      <sz val="11"/>
      <color theme="1"/>
      <name val="等线"/>
      <charset val="134"/>
      <scheme val="minor"/>
    </font>
    <font>
      <b/>
      <sz val="10"/>
      <color theme="1"/>
      <name val="等线"/>
      <charset val="129"/>
      <scheme val="minor"/>
    </font>
    <font>
      <sz val="10"/>
      <color theme="1"/>
      <name val="等线"/>
      <charset val="136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29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4" borderId="1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9" fillId="5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7" fillId="0" borderId="0"/>
    <xf numFmtId="0" fontId="23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3" borderId="0" xfId="0" applyFill="1">
      <alignment vertical="center"/>
    </xf>
    <xf numFmtId="0" fontId="0" fillId="0" borderId="6" xfId="0" applyBorder="1" applyAlignment="1">
      <alignment horizontal="left" vertical="top" wrapText="1"/>
    </xf>
    <xf numFmtId="0" fontId="6" fillId="3" borderId="0" xfId="0" applyFont="1" applyFill="1">
      <alignment vertical="center"/>
    </xf>
    <xf numFmtId="0" fontId="0" fillId="0" borderId="9" xfId="0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371476</xdr:colOff>
      <xdr:row>20</xdr:row>
      <xdr:rowOff>114300</xdr:rowOff>
    </xdr:from>
    <xdr:ext cx="1971675" cy="512712"/>
    <xdr:pic>
      <xdr:nvPicPr>
        <xdr:cNvPr id="2" name="그림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0" y="7400925"/>
          <a:ext cx="1971675" cy="5124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ana110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1374086</v>
          </cell>
          <cell r="B2" t="str">
            <v>首尔江南大使诺富特酒店</v>
          </cell>
          <cell r="C2" t="str">
            <v>MH1800808338</v>
          </cell>
          <cell r="D2" t="str">
            <v>520789</v>
          </cell>
          <cell r="E2" t="str">
            <v/>
          </cell>
          <cell r="F2" t="str">
            <v>1209.9</v>
          </cell>
          <cell r="G2" t="str">
            <v>RMB</v>
          </cell>
          <cell r="H2" t="str">
            <v>1</v>
          </cell>
          <cell r="I2">
            <v>1378.65</v>
          </cell>
        </row>
        <row r="3">
          <cell r="A3">
            <v>1378232</v>
          </cell>
          <cell r="B3" t="str">
            <v>釜山宜必思釜大使酒店</v>
          </cell>
          <cell r="C3" t="str">
            <v>MH1800845173</v>
          </cell>
          <cell r="D3" t="str">
            <v>1520098</v>
          </cell>
          <cell r="E3" t="str">
            <v/>
          </cell>
          <cell r="F3" t="str">
            <v>768.41</v>
          </cell>
          <cell r="G3" t="str">
            <v>RMB</v>
          </cell>
          <cell r="H3" t="str">
            <v>1</v>
          </cell>
          <cell r="I3">
            <v>877.68</v>
          </cell>
        </row>
        <row r="4">
          <cell r="A4">
            <v>1378878</v>
          </cell>
          <cell r="B4" t="str">
            <v>首尔新罗舒泰酒店九老店</v>
          </cell>
          <cell r="C4" t="str">
            <v>MH1800851760</v>
          </cell>
          <cell r="D4" t="str">
            <v/>
          </cell>
          <cell r="E4" t="str">
            <v/>
          </cell>
          <cell r="F4" t="str">
            <v>1460.18</v>
          </cell>
          <cell r="G4" t="str">
            <v>RMB</v>
          </cell>
          <cell r="H4" t="str">
            <v>1</v>
          </cell>
          <cell r="I4">
            <v>1653.84</v>
          </cell>
        </row>
        <row r="5">
          <cell r="A5">
            <v>1377011</v>
          </cell>
          <cell r="B5" t="str">
            <v>首尔新罗舒泰酒店九老店</v>
          </cell>
          <cell r="C5" t="str">
            <v>MH1800833296</v>
          </cell>
          <cell r="D5" t="str">
            <v/>
          </cell>
          <cell r="E5" t="str">
            <v/>
          </cell>
          <cell r="F5" t="str">
            <v>1103.2</v>
          </cell>
          <cell r="G5" t="str">
            <v>RMB</v>
          </cell>
          <cell r="H5" t="str">
            <v>1</v>
          </cell>
          <cell r="I5">
            <v>1260.51</v>
          </cell>
        </row>
        <row r="6">
          <cell r="A6">
            <v>1373281</v>
          </cell>
          <cell r="B6" t="str">
            <v>首尔新罗舒泰酒店九老店</v>
          </cell>
          <cell r="C6" t="str">
            <v>MH1800805268</v>
          </cell>
          <cell r="D6" t="str">
            <v>15507095</v>
          </cell>
          <cell r="E6" t="str">
            <v/>
          </cell>
          <cell r="F6" t="str">
            <v>402.61</v>
          </cell>
          <cell r="G6" t="str">
            <v>RMB</v>
          </cell>
          <cell r="H6" t="str">
            <v>1</v>
          </cell>
          <cell r="I6">
            <v>459.55</v>
          </cell>
        </row>
        <row r="7">
          <cell r="A7">
            <v>1384248</v>
          </cell>
          <cell r="B7" t="str">
            <v>首尔新罗舒泰酒店九老店</v>
          </cell>
          <cell r="C7" t="str">
            <v>MH1800893571</v>
          </cell>
          <cell r="D7" t="str">
            <v>1556401</v>
          </cell>
          <cell r="E7" t="str">
            <v/>
          </cell>
          <cell r="F7" t="str">
            <v>1347.87</v>
          </cell>
          <cell r="G7" t="str">
            <v>RMB</v>
          </cell>
          <cell r="H7" t="str">
            <v>1</v>
          </cell>
          <cell r="I7">
            <v>1528.2</v>
          </cell>
        </row>
        <row r="8">
          <cell r="A8">
            <v>1386524</v>
          </cell>
          <cell r="B8" t="str">
            <v>首尔新罗舒泰酒店九老店</v>
          </cell>
          <cell r="C8" t="str">
            <v>MH1800910879</v>
          </cell>
          <cell r="D8" t="str">
            <v/>
          </cell>
          <cell r="E8" t="str">
            <v/>
          </cell>
          <cell r="F8" t="str">
            <v>354.2</v>
          </cell>
          <cell r="G8" t="str">
            <v>RMB</v>
          </cell>
          <cell r="H8" t="str">
            <v>1</v>
          </cell>
          <cell r="I8">
            <v>400.68</v>
          </cell>
        </row>
        <row r="9">
          <cell r="A9">
            <v>1387074</v>
          </cell>
          <cell r="B9" t="str">
            <v>首尔新罗舒泰酒店九老店</v>
          </cell>
          <cell r="C9" t="str">
            <v>MH1800915159</v>
          </cell>
          <cell r="D9" t="str">
            <v/>
          </cell>
          <cell r="E9" t="str">
            <v/>
          </cell>
          <cell r="F9" t="str">
            <v>1271.62</v>
          </cell>
          <cell r="G9" t="str">
            <v>RMB</v>
          </cell>
          <cell r="H9" t="str">
            <v>1</v>
          </cell>
          <cell r="I9">
            <v>1438.65</v>
          </cell>
        </row>
        <row r="10">
          <cell r="A10">
            <v>1388591</v>
          </cell>
          <cell r="B10" t="str">
            <v>首尔新罗舒泰酒店九老店</v>
          </cell>
          <cell r="C10" t="str">
            <v>MH1800928639</v>
          </cell>
          <cell r="D10" t="str">
            <v/>
          </cell>
          <cell r="E10" t="str">
            <v/>
          </cell>
          <cell r="F10" t="str">
            <v>355.5</v>
          </cell>
          <cell r="G10" t="str">
            <v>RMB</v>
          </cell>
          <cell r="H10" t="str">
            <v>1</v>
          </cell>
          <cell r="I10">
            <v>400.43</v>
          </cell>
        </row>
        <row r="11">
          <cell r="A11">
            <v>1381963</v>
          </cell>
          <cell r="B11" t="str">
            <v>曼谷素坤逸假日酒店</v>
          </cell>
          <cell r="C11" t="str">
            <v>MH1800875586</v>
          </cell>
          <cell r="D11" t="str">
            <v/>
          </cell>
          <cell r="E11" t="str">
            <v/>
          </cell>
          <cell r="F11" t="str">
            <v>1194.74</v>
          </cell>
          <cell r="G11" t="str">
            <v>RMB</v>
          </cell>
          <cell r="H11" t="str">
            <v>1</v>
          </cell>
          <cell r="I11">
            <v>1356.12</v>
          </cell>
        </row>
        <row r="12">
          <cell r="A12">
            <v>1382985</v>
          </cell>
          <cell r="B12" t="str">
            <v>大阪本町Chisun Inn酒店</v>
          </cell>
          <cell r="C12" t="str">
            <v>MH1800884393</v>
          </cell>
          <cell r="D12" t="str">
            <v/>
          </cell>
          <cell r="E12" t="str">
            <v/>
          </cell>
          <cell r="F12" t="str">
            <v>1026.2</v>
          </cell>
          <cell r="G12" t="str">
            <v>RMB</v>
          </cell>
          <cell r="H12" t="str">
            <v>1</v>
          </cell>
          <cell r="I12">
            <v>1161.65</v>
          </cell>
        </row>
        <row r="13">
          <cell r="A13">
            <v>1386701</v>
          </cell>
          <cell r="B13" t="str">
            <v>福冈运河城华盛顿酒店</v>
          </cell>
          <cell r="C13" t="str">
            <v>MH1800911629</v>
          </cell>
          <cell r="D13" t="str">
            <v>370707053</v>
          </cell>
          <cell r="E13" t="str">
            <v/>
          </cell>
          <cell r="F13" t="str">
            <v>1520.13</v>
          </cell>
          <cell r="G13" t="str">
            <v>RMB</v>
          </cell>
          <cell r="H13" t="str">
            <v>1</v>
          </cell>
          <cell r="I13">
            <v>1719.8</v>
          </cell>
        </row>
        <row r="14">
          <cell r="A14">
            <v>1386374</v>
          </cell>
          <cell r="B14" t="str">
            <v>福冈运河城华盛顿酒店</v>
          </cell>
          <cell r="C14" t="str">
            <v>MH1800910248</v>
          </cell>
          <cell r="D14" t="str">
            <v>370707035</v>
          </cell>
          <cell r="E14" t="str">
            <v/>
          </cell>
          <cell r="F14" t="str">
            <v>3103.94</v>
          </cell>
          <cell r="G14" t="str">
            <v>RMB</v>
          </cell>
          <cell r="H14" t="str">
            <v>1</v>
          </cell>
          <cell r="I14">
            <v>3511.24</v>
          </cell>
        </row>
        <row r="15">
          <cell r="A15">
            <v>1369264</v>
          </cell>
          <cell r="B15" t="str">
            <v>福冈运河城华盛顿酒店</v>
          </cell>
          <cell r="C15" t="str">
            <v>MH1800771473</v>
          </cell>
          <cell r="D15" t="str">
            <v/>
          </cell>
          <cell r="E15" t="str">
            <v/>
          </cell>
          <cell r="F15" t="str">
            <v>860.67</v>
          </cell>
          <cell r="G15" t="str">
            <v>RMB</v>
          </cell>
          <cell r="H15" t="str">
            <v>1</v>
          </cell>
          <cell r="I15">
            <v>984.86</v>
          </cell>
        </row>
        <row r="16">
          <cell r="A16">
            <v>1381058</v>
          </cell>
          <cell r="B16" t="str">
            <v>东京湾喜来登大酒店</v>
          </cell>
          <cell r="C16" t="str">
            <v>MH1800866513</v>
          </cell>
          <cell r="D16" t="str">
            <v>139171792</v>
          </cell>
          <cell r="E16" t="str">
            <v/>
          </cell>
          <cell r="F16" t="str">
            <v>1753.39</v>
          </cell>
          <cell r="G16" t="str">
            <v>RMB</v>
          </cell>
          <cell r="H16" t="str">
            <v>1</v>
          </cell>
          <cell r="I16">
            <v>1987.75</v>
          </cell>
        </row>
        <row r="17">
          <cell r="A17">
            <v>1381410</v>
          </cell>
          <cell r="B17" t="str">
            <v>曼谷亚洲酒店</v>
          </cell>
          <cell r="C17" t="str">
            <v>MH1800871011</v>
          </cell>
          <cell r="D17" t="str">
            <v>1006991</v>
          </cell>
          <cell r="E17" t="str">
            <v/>
          </cell>
          <cell r="F17" t="str">
            <v>1589.76</v>
          </cell>
          <cell r="G17" t="str">
            <v>RMB</v>
          </cell>
          <cell r="H17" t="str">
            <v>1</v>
          </cell>
          <cell r="I17">
            <v>1802.25</v>
          </cell>
        </row>
        <row r="18">
          <cell r="A18">
            <v>1381762</v>
          </cell>
          <cell r="B18" t="str">
            <v>曼谷亚洲酒店</v>
          </cell>
          <cell r="C18" t="str">
            <v>MH1800874172</v>
          </cell>
          <cell r="D18" t="str">
            <v/>
          </cell>
          <cell r="E18" t="str">
            <v/>
          </cell>
          <cell r="F18" t="str">
            <v>2654.98</v>
          </cell>
          <cell r="G18" t="str">
            <v>RMB</v>
          </cell>
          <cell r="H18" t="str">
            <v>1</v>
          </cell>
          <cell r="I18">
            <v>3013.6</v>
          </cell>
        </row>
        <row r="19">
          <cell r="A19">
            <v>1383834</v>
          </cell>
          <cell r="B19" t="str">
            <v>曼谷亚洲酒店</v>
          </cell>
          <cell r="C19" t="str">
            <v>MH1800889427</v>
          </cell>
          <cell r="D19" t="str">
            <v>1009235</v>
          </cell>
          <cell r="E19" t="str">
            <v/>
          </cell>
          <cell r="F19" t="str">
            <v>1594.8</v>
          </cell>
          <cell r="G19" t="str">
            <v>RMB</v>
          </cell>
          <cell r="H19" t="str">
            <v>1</v>
          </cell>
          <cell r="I19">
            <v>1808.16</v>
          </cell>
        </row>
        <row r="20">
          <cell r="A20">
            <v>1382587</v>
          </cell>
          <cell r="B20" t="str">
            <v>普吉岛甜蜜马丽娜卡伦艺术度假酒店</v>
          </cell>
          <cell r="C20" t="str">
            <v>MH1800880702</v>
          </cell>
          <cell r="D20" t="str">
            <v>1815016</v>
          </cell>
          <cell r="E20" t="str">
            <v/>
          </cell>
          <cell r="F20" t="str">
            <v>987.27</v>
          </cell>
          <cell r="G20" t="str">
            <v>RMB</v>
          </cell>
          <cell r="H20" t="str">
            <v>1</v>
          </cell>
          <cell r="I20">
            <v>1119.48</v>
          </cell>
        </row>
        <row r="21">
          <cell r="A21">
            <v>1380566</v>
          </cell>
          <cell r="B21" t="str">
            <v>普吉岛甜蜜马丽娜卡伦艺术度假酒店</v>
          </cell>
          <cell r="C21" t="str">
            <v>MH1800864876</v>
          </cell>
          <cell r="D21" t="str">
            <v>1814750</v>
          </cell>
          <cell r="E21" t="str">
            <v/>
          </cell>
          <cell r="F21" t="str">
            <v>492.02</v>
          </cell>
          <cell r="G21" t="str">
            <v>RMB</v>
          </cell>
          <cell r="H21" t="str">
            <v>1</v>
          </cell>
          <cell r="I21">
            <v>557.91</v>
          </cell>
        </row>
        <row r="22">
          <cell r="A22">
            <v>1380567</v>
          </cell>
          <cell r="B22" t="str">
            <v>普吉岛甜蜜马丽娜卡伦艺术度假酒店</v>
          </cell>
          <cell r="C22" t="str">
            <v>MH1800864877</v>
          </cell>
          <cell r="D22" t="str">
            <v>1814752</v>
          </cell>
          <cell r="E22" t="str">
            <v/>
          </cell>
          <cell r="F22" t="str">
            <v>402.57</v>
          </cell>
          <cell r="G22" t="str">
            <v>RMB</v>
          </cell>
          <cell r="H22" t="str">
            <v>1</v>
          </cell>
          <cell r="I22">
            <v>456.48</v>
          </cell>
        </row>
        <row r="23">
          <cell r="A23">
            <v>1381115</v>
          </cell>
          <cell r="B23" t="str">
            <v>大阪难波灿路都大饭店</v>
          </cell>
          <cell r="C23" t="str">
            <v>MH1800866755</v>
          </cell>
          <cell r="D23" t="str">
            <v/>
          </cell>
          <cell r="E23" t="str">
            <v/>
          </cell>
          <cell r="F23" t="str">
            <v>1110.58</v>
          </cell>
          <cell r="G23" t="str">
            <v>RMB</v>
          </cell>
          <cell r="H23" t="str">
            <v>1</v>
          </cell>
          <cell r="I23">
            <v>1259.02</v>
          </cell>
        </row>
        <row r="24">
          <cell r="A24">
            <v>1381382</v>
          </cell>
          <cell r="B24" t="str">
            <v>大阪难波灿路都大饭店</v>
          </cell>
          <cell r="C24" t="str">
            <v>MH1800870695</v>
          </cell>
          <cell r="D24" t="str">
            <v>341814</v>
          </cell>
          <cell r="E24" t="str">
            <v/>
          </cell>
          <cell r="F24" t="str">
            <v>797.16</v>
          </cell>
          <cell r="G24" t="str">
            <v>RMB</v>
          </cell>
          <cell r="H24" t="str">
            <v>1</v>
          </cell>
          <cell r="I24">
            <v>903.71</v>
          </cell>
        </row>
        <row r="25">
          <cell r="A25">
            <v>1380457</v>
          </cell>
          <cell r="B25" t="str">
            <v>大阪难波灿路都大饭店</v>
          </cell>
          <cell r="C25" t="str">
            <v>MH1800864455</v>
          </cell>
          <cell r="D25" t="str">
            <v>341859</v>
          </cell>
          <cell r="E25" t="str">
            <v/>
          </cell>
          <cell r="F25" t="str">
            <v>2425.15</v>
          </cell>
          <cell r="G25" t="str">
            <v>RMB</v>
          </cell>
          <cell r="H25" t="str">
            <v>1</v>
          </cell>
          <cell r="I25">
            <v>2749.92</v>
          </cell>
        </row>
        <row r="26">
          <cell r="A26">
            <v>1381806</v>
          </cell>
          <cell r="B26" t="str">
            <v>东京池袋百夫长酒店</v>
          </cell>
          <cell r="C26" t="str">
            <v>MH1800874714</v>
          </cell>
          <cell r="D26" t="str">
            <v>198758</v>
          </cell>
          <cell r="E26" t="str">
            <v/>
          </cell>
          <cell r="F26" t="str">
            <v>1734.2</v>
          </cell>
          <cell r="G26" t="str">
            <v>RMB</v>
          </cell>
          <cell r="H26" t="str">
            <v>1</v>
          </cell>
          <cell r="I26">
            <v>1968.44</v>
          </cell>
        </row>
        <row r="27">
          <cell r="A27">
            <v>1387371</v>
          </cell>
          <cell r="B27" t="str">
            <v>秋叶原华盛顿酒店</v>
          </cell>
          <cell r="C27" t="str">
            <v>MH1800917284</v>
          </cell>
          <cell r="D27" t="str">
            <v>270626824</v>
          </cell>
          <cell r="E27" t="str">
            <v/>
          </cell>
          <cell r="F27" t="str">
            <v>667.3</v>
          </cell>
          <cell r="G27" t="str">
            <v>RMB</v>
          </cell>
          <cell r="H27" t="str">
            <v>1</v>
          </cell>
          <cell r="I27">
            <v>754.95</v>
          </cell>
        </row>
        <row r="28">
          <cell r="A28">
            <v>1380588</v>
          </cell>
          <cell r="B28" t="str">
            <v>东京丸之内四季酒店</v>
          </cell>
          <cell r="C28" t="str">
            <v>MH1800864966</v>
          </cell>
          <cell r="D28" t="str">
            <v>MH1800864966</v>
          </cell>
          <cell r="E28" t="str">
            <v/>
          </cell>
          <cell r="F28" t="str">
            <v>3954.02</v>
          </cell>
          <cell r="G28" t="str">
            <v>RMB</v>
          </cell>
          <cell r="H28" t="str">
            <v>1</v>
          </cell>
          <cell r="I28">
            <v>4483.52</v>
          </cell>
        </row>
        <row r="29">
          <cell r="A29">
            <v>1377006</v>
          </cell>
          <cell r="B29" t="str">
            <v>东京太阳城王子大酒店</v>
          </cell>
          <cell r="C29" t="str">
            <v>MH1800833262</v>
          </cell>
          <cell r="D29" t="str">
            <v>161983374</v>
          </cell>
          <cell r="E29" t="str">
            <v/>
          </cell>
          <cell r="F29" t="str">
            <v>1680.98</v>
          </cell>
          <cell r="G29" t="str">
            <v>RMB</v>
          </cell>
          <cell r="H29" t="str">
            <v>1</v>
          </cell>
          <cell r="I29">
            <v>1920.68</v>
          </cell>
        </row>
        <row r="30">
          <cell r="A30">
            <v>1383711</v>
          </cell>
          <cell r="B30" t="str">
            <v>东京太阳城王子大酒店</v>
          </cell>
          <cell r="C30" t="str">
            <v>MH1800888931</v>
          </cell>
          <cell r="D30" t="str">
            <v/>
          </cell>
          <cell r="E30" t="str">
            <v/>
          </cell>
          <cell r="F30" t="str">
            <v>4052.9</v>
          </cell>
          <cell r="G30" t="str">
            <v>RMB</v>
          </cell>
          <cell r="H30" t="str">
            <v>1</v>
          </cell>
          <cell r="I30">
            <v>4594.6</v>
          </cell>
        </row>
        <row r="31">
          <cell r="A31">
            <v>1386683</v>
          </cell>
          <cell r="B31" t="str">
            <v>东京太阳城王子大酒店</v>
          </cell>
          <cell r="C31" t="str">
            <v>MH1800911551</v>
          </cell>
          <cell r="D31" t="str">
            <v/>
          </cell>
          <cell r="E31" t="str">
            <v/>
          </cell>
          <cell r="F31" t="str">
            <v>5296.29</v>
          </cell>
          <cell r="G31" t="str">
            <v>RMB</v>
          </cell>
          <cell r="H31" t="str">
            <v>1</v>
          </cell>
          <cell r="I31">
            <v>5991.96</v>
          </cell>
        </row>
        <row r="32">
          <cell r="A32">
            <v>1387273</v>
          </cell>
          <cell r="B32" t="str">
            <v>东京太阳城王子大酒店</v>
          </cell>
          <cell r="C32" t="str">
            <v>MH1800916858</v>
          </cell>
          <cell r="D32" t="str">
            <v/>
          </cell>
          <cell r="E32" t="str">
            <v/>
          </cell>
          <cell r="F32" t="str">
            <v>2815.23</v>
          </cell>
          <cell r="G32" t="str">
            <v>RMB</v>
          </cell>
          <cell r="H32" t="str">
            <v>1</v>
          </cell>
          <cell r="I32">
            <v>3185.01</v>
          </cell>
        </row>
        <row r="33">
          <cell r="A33">
            <v>1374297</v>
          </cell>
          <cell r="B33" t="str">
            <v>东京新宿新丽饭店</v>
          </cell>
          <cell r="C33" t="str">
            <v>MH1800809536</v>
          </cell>
          <cell r="D33" t="str">
            <v/>
          </cell>
          <cell r="E33" t="str">
            <v/>
          </cell>
          <cell r="F33" t="str">
            <v>916.5</v>
          </cell>
          <cell r="G33" t="str">
            <v>RMB</v>
          </cell>
          <cell r="H33" t="str">
            <v>1</v>
          </cell>
          <cell r="I33">
            <v>1044.32</v>
          </cell>
        </row>
        <row r="34">
          <cell r="A34">
            <v>1385729</v>
          </cell>
          <cell r="B34" t="str">
            <v>东京湾有明华盛顿酒店</v>
          </cell>
          <cell r="C34" t="str">
            <v>MH1800906259</v>
          </cell>
          <cell r="D34" t="str">
            <v>260954560</v>
          </cell>
          <cell r="E34" t="str">
            <v/>
          </cell>
          <cell r="F34" t="str">
            <v>4562.78</v>
          </cell>
          <cell r="G34" t="str">
            <v>RMB</v>
          </cell>
          <cell r="H34" t="str">
            <v>1</v>
          </cell>
          <cell r="I34">
            <v>5162.1</v>
          </cell>
        </row>
        <row r="35">
          <cell r="A35">
            <v>1387300</v>
          </cell>
          <cell r="B35" t="str">
            <v>东京上野百夫长酒店</v>
          </cell>
          <cell r="C35" t="str">
            <v>MH1800916977</v>
          </cell>
          <cell r="D35" t="str">
            <v>147404</v>
          </cell>
          <cell r="E35" t="str">
            <v/>
          </cell>
          <cell r="F35" t="str">
            <v>1834.68</v>
          </cell>
          <cell r="G35" t="str">
            <v>RMB</v>
          </cell>
          <cell r="H35" t="str">
            <v>1</v>
          </cell>
          <cell r="I35">
            <v>2075.67</v>
          </cell>
        </row>
        <row r="36">
          <cell r="A36">
            <v>1386851</v>
          </cell>
          <cell r="B36" t="str">
            <v>东京上野百夫长酒店</v>
          </cell>
          <cell r="C36" t="str">
            <v>MH1800913323</v>
          </cell>
          <cell r="D36" t="str">
            <v>147297</v>
          </cell>
          <cell r="E36" t="str">
            <v/>
          </cell>
          <cell r="F36" t="str">
            <v>2692.18</v>
          </cell>
          <cell r="G36" t="str">
            <v>RMB</v>
          </cell>
          <cell r="H36" t="str">
            <v>1</v>
          </cell>
          <cell r="I36">
            <v>3045.8</v>
          </cell>
        </row>
        <row r="37">
          <cell r="A37">
            <v>1380590</v>
          </cell>
          <cell r="B37" t="str">
            <v>东京上野百夫长酒店</v>
          </cell>
          <cell r="C37" t="str">
            <v>MH1800864965</v>
          </cell>
          <cell r="D37" t="str">
            <v>145744</v>
          </cell>
          <cell r="E37" t="str">
            <v/>
          </cell>
          <cell r="F37" t="str">
            <v>1973.77</v>
          </cell>
          <cell r="G37" t="str">
            <v>RMB</v>
          </cell>
          <cell r="H37" t="str">
            <v>1</v>
          </cell>
          <cell r="I37">
            <v>2238.09</v>
          </cell>
        </row>
        <row r="38">
          <cell r="A38">
            <v>1386016</v>
          </cell>
          <cell r="B38" t="str">
            <v>首尔明洞蒂玛克酒店</v>
          </cell>
          <cell r="C38" t="str">
            <v>MH1800908161</v>
          </cell>
          <cell r="D38" t="str">
            <v>18944800</v>
          </cell>
          <cell r="E38" t="str">
            <v/>
          </cell>
          <cell r="F38" t="str">
            <v>558.78</v>
          </cell>
          <cell r="G38" t="str">
            <v>RMB</v>
          </cell>
          <cell r="H38" t="str">
            <v>1</v>
          </cell>
          <cell r="I38">
            <v>631.75</v>
          </cell>
        </row>
        <row r="39">
          <cell r="A39">
            <v>1385630</v>
          </cell>
          <cell r="B39" t="str">
            <v>首尔明洞蒂玛克酒店</v>
          </cell>
          <cell r="C39" t="str">
            <v>MH1800905449</v>
          </cell>
          <cell r="D39" t="str">
            <v>18944260</v>
          </cell>
          <cell r="E39" t="str">
            <v/>
          </cell>
          <cell r="F39" t="str">
            <v>1544.14</v>
          </cell>
          <cell r="G39" t="str">
            <v>RMB</v>
          </cell>
          <cell r="H39" t="str">
            <v>1</v>
          </cell>
          <cell r="I39">
            <v>1746.96</v>
          </cell>
        </row>
        <row r="40">
          <cell r="A40">
            <v>1385695</v>
          </cell>
          <cell r="B40" t="str">
            <v>首尔明洞蒂玛克酒店</v>
          </cell>
          <cell r="C40" t="str">
            <v>MH1800906068</v>
          </cell>
          <cell r="D40" t="str">
            <v>18944596</v>
          </cell>
          <cell r="E40" t="str">
            <v/>
          </cell>
          <cell r="F40" t="str">
            <v>982.63</v>
          </cell>
          <cell r="G40" t="str">
            <v>RMB</v>
          </cell>
          <cell r="H40" t="str">
            <v>1</v>
          </cell>
          <cell r="I40">
            <v>1111.7</v>
          </cell>
        </row>
        <row r="41">
          <cell r="A41">
            <v>1387679</v>
          </cell>
          <cell r="B41" t="str">
            <v>首尔明洞蒂玛克酒店</v>
          </cell>
          <cell r="C41" t="str">
            <v>MH1800920288</v>
          </cell>
          <cell r="D41" t="str">
            <v/>
          </cell>
          <cell r="E41" t="str">
            <v/>
          </cell>
          <cell r="F41" t="str">
            <v>1259</v>
          </cell>
          <cell r="G41" t="str">
            <v>RMB</v>
          </cell>
          <cell r="H41" t="str">
            <v>1</v>
          </cell>
          <cell r="I41">
            <v>1421.31</v>
          </cell>
        </row>
        <row r="42">
          <cell r="A42">
            <v>1387683</v>
          </cell>
          <cell r="B42" t="str">
            <v>首尔明洞蒂玛克酒店</v>
          </cell>
          <cell r="C42" t="str">
            <v>MH1800920300</v>
          </cell>
          <cell r="D42" t="str">
            <v/>
          </cell>
          <cell r="E42" t="str">
            <v/>
          </cell>
          <cell r="F42" t="str">
            <v>1259</v>
          </cell>
          <cell r="G42" t="str">
            <v>RMB</v>
          </cell>
          <cell r="H42" t="str">
            <v>1</v>
          </cell>
          <cell r="I42">
            <v>1421.31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topLeftCell="A7" workbookViewId="0">
      <selection activeCell="M26" sqref="M26"/>
    </sheetView>
  </sheetViews>
  <sheetFormatPr defaultColWidth="9" defaultRowHeight="13.5"/>
  <cols>
    <col min="1" max="1" width="15.1416666666667" customWidth="1"/>
    <col min="2" max="2" width="12.1416666666667" customWidth="1"/>
    <col min="3" max="3" width="23.8583333333333" customWidth="1"/>
    <col min="4" max="4" width="14.8583333333333" customWidth="1"/>
    <col min="5" max="5" width="22" customWidth="1"/>
    <col min="7" max="7" width="17.425" customWidth="1"/>
    <col min="8" max="9" width="20.2833333333333" customWidth="1"/>
    <col min="10" max="10" width="12.2833333333333" customWidth="1"/>
    <col min="12" max="12" width="15" customWidth="1"/>
    <col min="13" max="13" width="9.375"/>
  </cols>
  <sheetData>
    <row r="1" ht="24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O1" t="s">
        <v>12</v>
      </c>
    </row>
    <row r="2" s="1" customFormat="1" ht="36" spans="1:17">
      <c r="A2" s="4" t="s">
        <v>13</v>
      </c>
      <c r="B2" s="4" t="s">
        <v>14</v>
      </c>
      <c r="C2" s="4" t="s">
        <v>15</v>
      </c>
      <c r="D2" s="4" t="s">
        <v>16</v>
      </c>
      <c r="E2" s="4">
        <v>1381963</v>
      </c>
      <c r="F2" s="5"/>
      <c r="G2" s="4" t="s">
        <v>17</v>
      </c>
      <c r="H2" s="4" t="s">
        <v>18</v>
      </c>
      <c r="I2" s="4" t="s">
        <v>19</v>
      </c>
      <c r="J2" s="4" t="s">
        <v>20</v>
      </c>
      <c r="K2" s="20" t="s">
        <v>21</v>
      </c>
      <c r="L2" s="21">
        <v>1356.12</v>
      </c>
      <c r="M2" s="1">
        <f>VLOOKUP(E2,[1]应付款管理!$A$1:$I$65536,9,0)</f>
        <v>1356.12</v>
      </c>
      <c r="N2" s="1">
        <f>L2-M2</f>
        <v>0</v>
      </c>
      <c r="O2" s="1" t="str">
        <f>$O$1&amp;E2</f>
        <v>，1381963</v>
      </c>
      <c r="P2" s="1" t="s">
        <v>22</v>
      </c>
      <c r="Q2" s="1" t="str">
        <f ca="1">PHONETIC(P2:P14)</f>
        <v>，1381963，1380566，1381058，1369264，1380567，1381806，1377006，1382587，1373281，1385630，1374297，1378232，1374086</v>
      </c>
    </row>
    <row r="3" s="1" customFormat="1" ht="36" spans="1:17">
      <c r="A3" s="4" t="s">
        <v>13</v>
      </c>
      <c r="B3" s="4" t="s">
        <v>23</v>
      </c>
      <c r="C3" s="4" t="s">
        <v>24</v>
      </c>
      <c r="D3" s="4" t="s">
        <v>25</v>
      </c>
      <c r="E3" s="4">
        <v>1380566</v>
      </c>
      <c r="F3" s="5"/>
      <c r="G3" s="4" t="s">
        <v>26</v>
      </c>
      <c r="H3" s="4" t="s">
        <v>27</v>
      </c>
      <c r="I3" s="4" t="s">
        <v>20</v>
      </c>
      <c r="J3" s="4" t="s">
        <v>28</v>
      </c>
      <c r="K3" s="20" t="s">
        <v>21</v>
      </c>
      <c r="L3" s="20">
        <v>557.91</v>
      </c>
      <c r="M3" s="1">
        <f>VLOOKUP(E3,[1]应付款管理!$A$1:$I$65536,9,0)</f>
        <v>557.91</v>
      </c>
      <c r="N3" s="1">
        <f t="shared" ref="N3:N14" si="0">L3-M3</f>
        <v>0</v>
      </c>
      <c r="O3" s="1" t="str">
        <f t="shared" ref="O3:O14" si="1">$O$1&amp;E3</f>
        <v>，1380566</v>
      </c>
      <c r="P3" s="1" t="s">
        <v>29</v>
      </c>
      <c r="Q3" s="1" t="s">
        <v>30</v>
      </c>
    </row>
    <row r="4" s="1" customFormat="1" ht="36" spans="1:16">
      <c r="A4" s="4" t="s">
        <v>13</v>
      </c>
      <c r="B4" s="4" t="s">
        <v>31</v>
      </c>
      <c r="C4" s="4" t="s">
        <v>32</v>
      </c>
      <c r="D4" s="4" t="s">
        <v>33</v>
      </c>
      <c r="E4" s="4">
        <v>1381058</v>
      </c>
      <c r="F4" s="5"/>
      <c r="G4" s="4" t="s">
        <v>34</v>
      </c>
      <c r="H4" s="4" t="s">
        <v>35</v>
      </c>
      <c r="I4" s="4" t="s">
        <v>28</v>
      </c>
      <c r="J4" s="4" t="s">
        <v>36</v>
      </c>
      <c r="K4" s="20" t="s">
        <v>21</v>
      </c>
      <c r="L4" s="21">
        <v>1987.75</v>
      </c>
      <c r="M4" s="1">
        <f>VLOOKUP(E4,[1]应付款管理!$A$1:$I$65536,9,0)</f>
        <v>1987.75</v>
      </c>
      <c r="N4" s="1">
        <f t="shared" si="0"/>
        <v>0</v>
      </c>
      <c r="O4" s="1" t="str">
        <f t="shared" si="1"/>
        <v>，1381058</v>
      </c>
      <c r="P4" s="1" t="s">
        <v>37</v>
      </c>
    </row>
    <row r="5" s="1" customFormat="1" ht="36" spans="1:16">
      <c r="A5" s="4" t="s">
        <v>13</v>
      </c>
      <c r="B5" s="4" t="s">
        <v>38</v>
      </c>
      <c r="C5" s="4" t="s">
        <v>39</v>
      </c>
      <c r="D5" s="4" t="s">
        <v>40</v>
      </c>
      <c r="E5" s="4">
        <v>1369264</v>
      </c>
      <c r="F5" s="5"/>
      <c r="G5" s="4" t="s">
        <v>41</v>
      </c>
      <c r="H5" s="4" t="s">
        <v>42</v>
      </c>
      <c r="I5" s="4" t="s">
        <v>43</v>
      </c>
      <c r="J5" s="4" t="s">
        <v>44</v>
      </c>
      <c r="K5" s="20" t="s">
        <v>21</v>
      </c>
      <c r="L5" s="20">
        <v>984.86</v>
      </c>
      <c r="M5" s="1">
        <f>VLOOKUP(E5,[1]应付款管理!$A$1:$I$65536,9,0)</f>
        <v>984.86</v>
      </c>
      <c r="N5" s="1">
        <f t="shared" si="0"/>
        <v>0</v>
      </c>
      <c r="O5" s="1" t="str">
        <f t="shared" si="1"/>
        <v>，1369264</v>
      </c>
      <c r="P5" s="1" t="s">
        <v>45</v>
      </c>
    </row>
    <row r="6" s="1" customFormat="1" ht="36" spans="1:16">
      <c r="A6" s="4" t="s">
        <v>13</v>
      </c>
      <c r="B6" s="4" t="s">
        <v>23</v>
      </c>
      <c r="C6" s="4" t="s">
        <v>24</v>
      </c>
      <c r="D6" s="4" t="s">
        <v>46</v>
      </c>
      <c r="E6" s="4">
        <v>1380567</v>
      </c>
      <c r="F6" s="5"/>
      <c r="G6" s="4" t="s">
        <v>26</v>
      </c>
      <c r="H6" s="4" t="s">
        <v>27</v>
      </c>
      <c r="I6" s="4" t="s">
        <v>28</v>
      </c>
      <c r="J6" s="4" t="s">
        <v>36</v>
      </c>
      <c r="K6" s="20" t="s">
        <v>21</v>
      </c>
      <c r="L6" s="20">
        <v>456.48</v>
      </c>
      <c r="M6" s="1">
        <f>VLOOKUP(E6,[1]应付款管理!$A$1:$I$65536,9,0)</f>
        <v>456.48</v>
      </c>
      <c r="N6" s="1">
        <f t="shared" si="0"/>
        <v>0</v>
      </c>
      <c r="O6" s="1" t="str">
        <f t="shared" si="1"/>
        <v>，1380567</v>
      </c>
      <c r="P6" s="1" t="s">
        <v>47</v>
      </c>
    </row>
    <row r="7" s="1" customFormat="1" ht="36" spans="1:16">
      <c r="A7" s="4" t="s">
        <v>13</v>
      </c>
      <c r="B7" s="4" t="s">
        <v>31</v>
      </c>
      <c r="C7" s="4" t="s">
        <v>48</v>
      </c>
      <c r="D7" s="4" t="s">
        <v>49</v>
      </c>
      <c r="E7" s="4">
        <v>1381806</v>
      </c>
      <c r="F7" s="5"/>
      <c r="G7" s="4" t="s">
        <v>50</v>
      </c>
      <c r="H7" s="4" t="s">
        <v>51</v>
      </c>
      <c r="I7" s="4" t="s">
        <v>52</v>
      </c>
      <c r="J7" s="4" t="s">
        <v>53</v>
      </c>
      <c r="K7" s="20" t="s">
        <v>21</v>
      </c>
      <c r="L7" s="21">
        <v>1968.44</v>
      </c>
      <c r="M7" s="1">
        <f>VLOOKUP(E7,[1]应付款管理!$A$1:$I$65536,9,0)</f>
        <v>1968.44</v>
      </c>
      <c r="N7" s="1">
        <f t="shared" si="0"/>
        <v>0</v>
      </c>
      <c r="O7" s="1" t="str">
        <f t="shared" si="1"/>
        <v>，1381806</v>
      </c>
      <c r="P7" s="1" t="s">
        <v>54</v>
      </c>
    </row>
    <row r="8" s="1" customFormat="1" ht="36" spans="1:16">
      <c r="A8" s="4" t="s">
        <v>13</v>
      </c>
      <c r="B8" s="4" t="s">
        <v>31</v>
      </c>
      <c r="C8" s="4" t="s">
        <v>55</v>
      </c>
      <c r="D8" s="4" t="s">
        <v>56</v>
      </c>
      <c r="E8" s="4">
        <v>1377006</v>
      </c>
      <c r="F8" s="5"/>
      <c r="G8" s="4" t="s">
        <v>57</v>
      </c>
      <c r="H8" s="4" t="s">
        <v>58</v>
      </c>
      <c r="I8" s="4" t="s">
        <v>59</v>
      </c>
      <c r="J8" s="4" t="s">
        <v>60</v>
      </c>
      <c r="K8" s="20" t="s">
        <v>21</v>
      </c>
      <c r="L8" s="21">
        <v>1920.68</v>
      </c>
      <c r="M8" s="1">
        <f>VLOOKUP(E8,[1]应付款管理!$A$1:$I$65536,9,0)</f>
        <v>1920.68</v>
      </c>
      <c r="N8" s="1">
        <f t="shared" si="0"/>
        <v>0</v>
      </c>
      <c r="O8" s="1" t="str">
        <f t="shared" si="1"/>
        <v>，1377006</v>
      </c>
      <c r="P8" s="1" t="s">
        <v>61</v>
      </c>
    </row>
    <row r="9" s="1" customFormat="1" ht="36" spans="1:16">
      <c r="A9" s="4" t="s">
        <v>13</v>
      </c>
      <c r="B9" s="4" t="s">
        <v>23</v>
      </c>
      <c r="C9" s="4" t="s">
        <v>24</v>
      </c>
      <c r="D9" s="4" t="s">
        <v>62</v>
      </c>
      <c r="E9" s="4">
        <v>1382587</v>
      </c>
      <c r="F9" s="5"/>
      <c r="G9" s="4" t="s">
        <v>63</v>
      </c>
      <c r="H9" s="4" t="s">
        <v>64</v>
      </c>
      <c r="I9" s="4" t="s">
        <v>65</v>
      </c>
      <c r="J9" s="4" t="s">
        <v>52</v>
      </c>
      <c r="K9" s="20" t="s">
        <v>21</v>
      </c>
      <c r="L9" s="21">
        <v>1119.47</v>
      </c>
      <c r="M9" s="1">
        <f>VLOOKUP(E9,[1]应付款管理!$A$1:$I$65536,9,0)</f>
        <v>1119.48</v>
      </c>
      <c r="N9" s="1">
        <f t="shared" si="0"/>
        <v>-0.00999999999999091</v>
      </c>
      <c r="O9" s="1" t="str">
        <f t="shared" si="1"/>
        <v>，1382587</v>
      </c>
      <c r="P9" s="1" t="s">
        <v>66</v>
      </c>
    </row>
    <row r="10" s="1" customFormat="1" ht="36" spans="1:16">
      <c r="A10" s="4" t="s">
        <v>13</v>
      </c>
      <c r="B10" s="4" t="s">
        <v>67</v>
      </c>
      <c r="C10" s="4" t="s">
        <v>68</v>
      </c>
      <c r="D10" s="4" t="s">
        <v>69</v>
      </c>
      <c r="E10" s="4">
        <v>1373281</v>
      </c>
      <c r="F10" s="5"/>
      <c r="G10" s="4" t="s">
        <v>70</v>
      </c>
      <c r="H10" s="4" t="s">
        <v>71</v>
      </c>
      <c r="I10" s="4" t="s">
        <v>72</v>
      </c>
      <c r="J10" s="4" t="s">
        <v>73</v>
      </c>
      <c r="K10" s="20" t="s">
        <v>21</v>
      </c>
      <c r="L10" s="20">
        <v>459.55</v>
      </c>
      <c r="M10" s="1">
        <f>VLOOKUP(E10,[1]应付款管理!$A$1:$I$65536,9,0)</f>
        <v>459.55</v>
      </c>
      <c r="N10" s="1">
        <f t="shared" si="0"/>
        <v>0</v>
      </c>
      <c r="O10" s="1" t="str">
        <f t="shared" si="1"/>
        <v>，1373281</v>
      </c>
      <c r="P10" s="1" t="s">
        <v>74</v>
      </c>
    </row>
    <row r="11" s="1" customFormat="1" ht="36" spans="1:16">
      <c r="A11" s="4" t="s">
        <v>13</v>
      </c>
      <c r="B11" s="4" t="s">
        <v>67</v>
      </c>
      <c r="C11" s="4" t="s">
        <v>75</v>
      </c>
      <c r="D11" s="4" t="s">
        <v>76</v>
      </c>
      <c r="E11" s="4">
        <v>1385630</v>
      </c>
      <c r="F11" s="5"/>
      <c r="G11" s="4" t="s">
        <v>77</v>
      </c>
      <c r="H11" s="4" t="s">
        <v>28</v>
      </c>
      <c r="I11" s="4" t="s">
        <v>52</v>
      </c>
      <c r="J11" s="4" t="s">
        <v>78</v>
      </c>
      <c r="K11" s="20" t="s">
        <v>21</v>
      </c>
      <c r="L11" s="21">
        <v>1746.96</v>
      </c>
      <c r="M11" s="1">
        <f>VLOOKUP(E11,[1]应付款管理!$A$1:$I$65536,9,0)</f>
        <v>1746.96</v>
      </c>
      <c r="N11" s="1">
        <f t="shared" si="0"/>
        <v>0</v>
      </c>
      <c r="O11" s="1" t="str">
        <f t="shared" si="1"/>
        <v>，1385630</v>
      </c>
      <c r="P11" s="1" t="s">
        <v>79</v>
      </c>
    </row>
    <row r="12" s="1" customFormat="1" ht="36" spans="1:16">
      <c r="A12" s="4" t="s">
        <v>13</v>
      </c>
      <c r="B12" s="4" t="s">
        <v>31</v>
      </c>
      <c r="C12" s="4" t="s">
        <v>80</v>
      </c>
      <c r="D12" s="4" t="s">
        <v>81</v>
      </c>
      <c r="E12" s="4">
        <v>1374297</v>
      </c>
      <c r="F12" s="5"/>
      <c r="G12" s="4" t="s">
        <v>82</v>
      </c>
      <c r="H12" s="4" t="s">
        <v>83</v>
      </c>
      <c r="I12" s="4" t="s">
        <v>35</v>
      </c>
      <c r="J12" s="4" t="s">
        <v>51</v>
      </c>
      <c r="K12" s="20" t="s">
        <v>21</v>
      </c>
      <c r="L12" s="21">
        <v>1044.32</v>
      </c>
      <c r="M12" s="1">
        <f>VLOOKUP(E12,[1]应付款管理!$A$1:$I$65536,9,0)</f>
        <v>1044.32</v>
      </c>
      <c r="N12" s="1">
        <f t="shared" si="0"/>
        <v>0</v>
      </c>
      <c r="O12" s="1" t="str">
        <f t="shared" si="1"/>
        <v>，1374297</v>
      </c>
      <c r="P12" s="1" t="s">
        <v>84</v>
      </c>
    </row>
    <row r="13" s="1" customFormat="1" ht="36" spans="1:16">
      <c r="A13" s="4" t="s">
        <v>13</v>
      </c>
      <c r="B13" s="4" t="s">
        <v>85</v>
      </c>
      <c r="C13" s="4" t="s">
        <v>86</v>
      </c>
      <c r="D13" s="4" t="s">
        <v>87</v>
      </c>
      <c r="E13" s="4">
        <v>1378232</v>
      </c>
      <c r="F13" s="5"/>
      <c r="G13" s="4" t="s">
        <v>88</v>
      </c>
      <c r="H13" s="4" t="s">
        <v>44</v>
      </c>
      <c r="I13" s="4" t="s">
        <v>89</v>
      </c>
      <c r="J13" s="4" t="s">
        <v>18</v>
      </c>
      <c r="K13" s="20" t="s">
        <v>21</v>
      </c>
      <c r="L13" s="20">
        <v>877.68</v>
      </c>
      <c r="M13" s="1">
        <f>VLOOKUP(E13,[1]应付款管理!$A$1:$I$65536,9,0)</f>
        <v>877.68</v>
      </c>
      <c r="N13" s="1">
        <f t="shared" si="0"/>
        <v>0</v>
      </c>
      <c r="O13" s="1" t="str">
        <f t="shared" si="1"/>
        <v>，1378232</v>
      </c>
      <c r="P13" s="1" t="s">
        <v>90</v>
      </c>
    </row>
    <row r="14" s="1" customFormat="1" ht="36" spans="1:16">
      <c r="A14" s="4" t="s">
        <v>13</v>
      </c>
      <c r="B14" s="4" t="s">
        <v>67</v>
      </c>
      <c r="C14" s="4" t="s">
        <v>91</v>
      </c>
      <c r="D14" s="4" t="s">
        <v>92</v>
      </c>
      <c r="E14" s="4">
        <v>1374086</v>
      </c>
      <c r="F14" s="5"/>
      <c r="G14" s="4" t="s">
        <v>93</v>
      </c>
      <c r="H14" s="4" t="s">
        <v>83</v>
      </c>
      <c r="I14" s="4" t="s">
        <v>72</v>
      </c>
      <c r="J14" s="4" t="s">
        <v>73</v>
      </c>
      <c r="K14" s="20" t="s">
        <v>21</v>
      </c>
      <c r="L14" s="21">
        <v>1378.65</v>
      </c>
      <c r="M14" s="1">
        <f>VLOOKUP(E14,[1]应付款管理!$A$1:$I$65536,9,0)</f>
        <v>1378.65</v>
      </c>
      <c r="N14" s="1">
        <f t="shared" si="0"/>
        <v>0</v>
      </c>
      <c r="O14" s="1" t="str">
        <f t="shared" si="1"/>
        <v>，1374086</v>
      </c>
      <c r="P14" s="1" t="s">
        <v>94</v>
      </c>
    </row>
    <row r="15" s="2" customFormat="1" spans="1:13">
      <c r="A15"/>
      <c r="B15"/>
      <c r="C15"/>
      <c r="D15"/>
      <c r="E15"/>
      <c r="F15"/>
      <c r="G15"/>
      <c r="H15"/>
      <c r="I15"/>
      <c r="J15"/>
      <c r="K15"/>
      <c r="L15"/>
      <c r="M15" s="2">
        <f>SUM(M2:M14)</f>
        <v>15858.88</v>
      </c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2" t="s">
        <v>95</v>
      </c>
      <c r="K16" s="23" t="s">
        <v>21</v>
      </c>
      <c r="L16" s="24">
        <f>SUM(L2:L15)</f>
        <v>15858.87</v>
      </c>
    </row>
    <row r="17" ht="14.25"/>
    <row r="18" spans="1:19">
      <c r="A18" s="6" t="s">
        <v>96</v>
      </c>
      <c r="B18" s="7"/>
      <c r="C18" s="7"/>
      <c r="D18" s="7"/>
      <c r="E18" s="8"/>
      <c r="F18" s="6" t="s">
        <v>97</v>
      </c>
      <c r="G18" s="9"/>
      <c r="H18" s="9"/>
      <c r="I18" s="9"/>
      <c r="J18" s="9"/>
      <c r="K18" s="9"/>
      <c r="L18" s="25"/>
      <c r="M18" s="26"/>
      <c r="N18" s="26"/>
      <c r="O18" s="26"/>
      <c r="P18" s="26"/>
      <c r="Q18" s="26"/>
      <c r="R18" s="26"/>
      <c r="S18" s="26"/>
    </row>
    <row r="19" spans="1:19">
      <c r="A19" s="10"/>
      <c r="B19" s="11"/>
      <c r="C19" s="11"/>
      <c r="D19" s="11"/>
      <c r="E19" s="12"/>
      <c r="F19" s="13"/>
      <c r="G19" s="14"/>
      <c r="H19" s="14"/>
      <c r="I19" s="14"/>
      <c r="J19" s="14"/>
      <c r="K19" s="14"/>
      <c r="L19" s="27"/>
      <c r="M19" s="26"/>
      <c r="N19" s="28" t="s">
        <v>98</v>
      </c>
      <c r="O19" s="26"/>
      <c r="P19" s="26"/>
      <c r="Q19" s="26"/>
      <c r="R19" s="26"/>
      <c r="S19" s="26"/>
    </row>
    <row r="20" spans="1:19">
      <c r="A20" s="10"/>
      <c r="B20" s="11"/>
      <c r="C20" s="11"/>
      <c r="D20" s="11"/>
      <c r="E20" s="12"/>
      <c r="F20" s="13"/>
      <c r="G20" s="14"/>
      <c r="H20" s="14"/>
      <c r="I20" s="14"/>
      <c r="J20" s="14"/>
      <c r="K20" s="14"/>
      <c r="L20" s="27"/>
      <c r="M20" s="26"/>
      <c r="N20" s="26"/>
      <c r="O20" s="26"/>
      <c r="P20" s="26"/>
      <c r="Q20" s="26"/>
      <c r="R20" s="26"/>
      <c r="S20" s="26"/>
    </row>
    <row r="21" spans="1:12">
      <c r="A21" s="10"/>
      <c r="B21" s="11"/>
      <c r="C21" s="11"/>
      <c r="D21" s="11"/>
      <c r="E21" s="12"/>
      <c r="F21" s="13"/>
      <c r="G21" s="14"/>
      <c r="H21" s="14"/>
      <c r="I21" s="14"/>
      <c r="J21" s="14"/>
      <c r="K21" s="14"/>
      <c r="L21" s="27"/>
    </row>
    <row r="22" spans="1:12">
      <c r="A22" s="10"/>
      <c r="B22" s="11"/>
      <c r="C22" s="11"/>
      <c r="D22" s="11"/>
      <c r="E22" s="12"/>
      <c r="F22" s="13"/>
      <c r="G22" s="14"/>
      <c r="H22" s="14"/>
      <c r="I22" s="14"/>
      <c r="J22" s="14"/>
      <c r="K22" s="14"/>
      <c r="L22" s="27"/>
    </row>
    <row r="23" spans="1:12">
      <c r="A23" s="10"/>
      <c r="B23" s="11"/>
      <c r="C23" s="11"/>
      <c r="D23" s="11"/>
      <c r="E23" s="12"/>
      <c r="F23" s="13"/>
      <c r="G23" s="14"/>
      <c r="H23" s="14"/>
      <c r="I23" s="14"/>
      <c r="J23" s="14"/>
      <c r="K23" s="14"/>
      <c r="L23" s="27"/>
    </row>
    <row r="24" ht="14.25" spans="1:12">
      <c r="A24" s="15"/>
      <c r="B24" s="16"/>
      <c r="C24" s="16"/>
      <c r="D24" s="16"/>
      <c r="E24" s="17"/>
      <c r="F24" s="18"/>
      <c r="G24" s="19"/>
      <c r="H24" s="19"/>
      <c r="I24" s="19"/>
      <c r="J24" s="19"/>
      <c r="K24" s="19"/>
      <c r="L24" s="29"/>
    </row>
  </sheetData>
  <autoFilter ref="A1:L14">
    <extLst/>
  </autoFilter>
  <mergeCells count="2">
    <mergeCell ref="A18:E24"/>
    <mergeCell ref="F18:L24"/>
  </mergeCells>
  <pageMargins left="0.699305555555556" right="0.699305555555556" top="0.75" bottom="0.75" header="0.3" footer="0.3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hanatourhk</dc:creator>
  <cp:lastModifiedBy>CIT-karmen欧燕珍</cp:lastModifiedBy>
  <dcterms:created xsi:type="dcterms:W3CDTF">2017-05-22T06:56:00Z</dcterms:created>
  <cp:lastPrinted>2018-07-24T06:10:00Z</cp:lastPrinted>
  <dcterms:modified xsi:type="dcterms:W3CDTF">2018-11-02T02:02:22Z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