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activeTab="6"/>
  </bookViews>
  <sheets>
    <sheet name="4月" sheetId="2" r:id="rId1"/>
    <sheet name="5月" sheetId="1" r:id="rId2"/>
    <sheet name="6月" sheetId="3" r:id="rId3"/>
    <sheet name="7月" sheetId="4" r:id="rId4"/>
    <sheet name="8月" sheetId="5" r:id="rId5"/>
    <sheet name="9月" sheetId="6" r:id="rId6"/>
    <sheet name="10月" sheetId="7" r:id="rId7"/>
  </sheets>
  <definedNames>
    <definedName name="_xlnm._FilterDatabase" localSheetId="0" hidden="1">'4月'!$A$1:$B$97</definedName>
  </definedNames>
  <calcPr calcId="144525" concurrentCalc="0"/>
  <pivotCaches>
    <pivotCache cacheId="0" r:id="rId8"/>
  </pivotCaches>
</workbook>
</file>

<file path=xl/sharedStrings.xml><?xml version="1.0" encoding="utf-8"?>
<sst xmlns="http://schemas.openxmlformats.org/spreadsheetml/2006/main" count="948">
  <si>
    <t>Company</t>
  </si>
  <si>
    <t>Guest Name</t>
  </si>
  <si>
    <t>Aduli</t>
  </si>
  <si>
    <t>Arr</t>
  </si>
  <si>
    <t>Dep Ni</t>
  </si>
  <si>
    <t>ghis</t>
  </si>
  <si>
    <t>No of room</t>
  </si>
  <si>
    <t>Room Raie</t>
  </si>
  <si>
    <t>Before vai</t>
  </si>
  <si>
    <t>TTL Rm Revenue</t>
  </si>
  <si>
    <t>Paymeni Deiails</t>
  </si>
  <si>
    <t>Confirmaiion n</t>
  </si>
  <si>
    <t>Hong Kong Convergent</t>
  </si>
  <si>
    <t>IniZhuang, Ruichao</t>
  </si>
  <si>
    <t>2</t>
  </si>
  <si>
    <t>21-Apr-18</t>
  </si>
  <si>
    <t>22-Apr-18</t>
  </si>
  <si>
    <t>1</t>
  </si>
  <si>
    <t>CLDK</t>
  </si>
  <si>
    <t>WHLF2</t>
  </si>
  <si>
    <t>3150</t>
  </si>
  <si>
    <t>Dedurted from deposrt</t>
  </si>
  <si>
    <t>IniXiao, Yuhua</t>
  </si>
  <si>
    <t>CLBT</t>
  </si>
  <si>
    <t>IniWei, Long</t>
  </si>
  <si>
    <t>CLBK</t>
  </si>
  <si>
    <t>IniHuang, Weiyuan</t>
  </si>
  <si>
    <t>CLDT</t>
  </si>
  <si>
    <t>3450</t>
  </si>
  <si>
    <t>Ini Fung, Abby</t>
  </si>
  <si>
    <t>24-Apr-18</t>
  </si>
  <si>
    <t>26-Apr-18</t>
  </si>
  <si>
    <t>DLXT</t>
  </si>
  <si>
    <t>WHLF3</t>
  </si>
  <si>
    <t>2850</t>
  </si>
  <si>
    <t>Ini Lu, Jing</t>
  </si>
  <si>
    <t>25-Apr-18</t>
  </si>
  <si>
    <t>IniWang, Meng</t>
  </si>
  <si>
    <t>27-Apr-18</t>
  </si>
  <si>
    <t>29-Apr-18</t>
  </si>
  <si>
    <t>1300238*1300741</t>
  </si>
  <si>
    <t>IniSu, Yixun</t>
  </si>
  <si>
    <t>DLXK</t>
  </si>
  <si>
    <t>Ini Liu, Zhifen</t>
  </si>
  <si>
    <t>TWIN</t>
  </si>
  <si>
    <t>Ini Li, Xiao</t>
  </si>
  <si>
    <t>IniWang, Yujiao</t>
  </si>
  <si>
    <t>28-Apr-18</t>
  </si>
  <si>
    <t>KING</t>
  </si>
  <si>
    <t>Ini Li, Kepeng</t>
  </si>
  <si>
    <t>30-Apr-18</t>
  </si>
  <si>
    <t>3850</t>
  </si>
  <si>
    <t>Ini Peng, Xiaoyan</t>
  </si>
  <si>
    <t>IniJiang, Yingbi</t>
  </si>
  <si>
    <t>01-May-18</t>
  </si>
  <si>
    <t>IniHuang, Sihui</t>
  </si>
  <si>
    <t>Ini Dai, Chunxian</t>
  </si>
  <si>
    <t>IniChen, Shuying</t>
  </si>
  <si>
    <t>02-May-18</t>
  </si>
  <si>
    <t>3</t>
  </si>
  <si>
    <t>IniWu, Xiao Bin</t>
  </si>
  <si>
    <t>IniZhong, Chao</t>
  </si>
  <si>
    <t>WHL5</t>
  </si>
  <si>
    <t>3300</t>
  </si>
  <si>
    <t>Ini Liu, Shuai</t>
  </si>
  <si>
    <t>Deducied from deposii</t>
  </si>
  <si>
    <t>total</t>
  </si>
  <si>
    <t>P180704174318489</t>
  </si>
  <si>
    <t>deposit</t>
  </si>
  <si>
    <t>balance</t>
  </si>
  <si>
    <t xml:space="preserve">Dep </t>
  </si>
  <si>
    <t>Nights</t>
  </si>
  <si>
    <t>Confirmaiion no.</t>
  </si>
  <si>
    <t xml:space="preserve"> Hu, Xiaobo    </t>
  </si>
  <si>
    <t>04-May-18</t>
  </si>
  <si>
    <t>1 DLXT</t>
  </si>
  <si>
    <t>6754.47</t>
  </si>
  <si>
    <t xml:space="preserve">Zhuang, Ruichao    </t>
  </si>
  <si>
    <t>1 KING</t>
  </si>
  <si>
    <t>2251.49</t>
  </si>
  <si>
    <t xml:space="preserve">Yang, Hansheng    </t>
  </si>
  <si>
    <t>03-May-18</t>
  </si>
  <si>
    <t>1 TWIN</t>
  </si>
  <si>
    <t>4502.98</t>
  </si>
  <si>
    <t xml:space="preserve">Wu, Xiaobin    </t>
  </si>
  <si>
    <t>1 DLXK</t>
  </si>
  <si>
    <t xml:space="preserve">Wang, Aining    </t>
  </si>
  <si>
    <t>1 CLBK</t>
  </si>
  <si>
    <t>1301495*1302385</t>
  </si>
  <si>
    <t xml:space="preserve"> Lin, Wei    </t>
  </si>
  <si>
    <t xml:space="preserve"> Li, Yan    </t>
  </si>
  <si>
    <t xml:space="preserve">Zhu, Ping    </t>
  </si>
  <si>
    <t>06-May-18</t>
  </si>
  <si>
    <t>4</t>
  </si>
  <si>
    <t>9515.72</t>
  </si>
  <si>
    <t xml:space="preserve">Yang, Yang    </t>
  </si>
  <si>
    <t xml:space="preserve">Yang, Bo    </t>
  </si>
  <si>
    <t xml:space="preserve"> Lu, Xiaoying    </t>
  </si>
  <si>
    <t xml:space="preserve"> He, Pingxiang    </t>
  </si>
  <si>
    <t xml:space="preserve"> Chen, Wenling    </t>
  </si>
  <si>
    <t>4757.86</t>
  </si>
  <si>
    <t xml:space="preserve"> Chen, Shi    </t>
  </si>
  <si>
    <t xml:space="preserve">Zhang, Yanru    </t>
  </si>
  <si>
    <t>05-May-18</t>
  </si>
  <si>
    <t>1 BF2T</t>
  </si>
  <si>
    <t xml:space="preserve">Yao, Miaodan    </t>
  </si>
  <si>
    <t>1 CLDT</t>
  </si>
  <si>
    <t xml:space="preserve">Yang, Linfu    </t>
  </si>
  <si>
    <t>7264.23</t>
  </si>
  <si>
    <t xml:space="preserve">Wang, Qju Jie    </t>
  </si>
  <si>
    <t>1302388*1302844</t>
  </si>
  <si>
    <t xml:space="preserve"> Pan, Weidi    </t>
  </si>
  <si>
    <t xml:space="preserve"> Luo, Xiuyan    </t>
  </si>
  <si>
    <t>1 CLDK</t>
  </si>
  <si>
    <t xml:space="preserve"> Huang, Guangshao    </t>
  </si>
  <si>
    <t>1 CLBT</t>
  </si>
  <si>
    <t xml:space="preserve">Chen, Lihong    </t>
  </si>
  <si>
    <t>1 BF1K</t>
  </si>
  <si>
    <t xml:space="preserve"> Hong, Yifei    </t>
  </si>
  <si>
    <t>2506.37</t>
  </si>
  <si>
    <t xml:space="preserve"> Chen, Cong    </t>
  </si>
  <si>
    <t xml:space="preserve">Zhang, Yan    </t>
  </si>
  <si>
    <t>09-May-18</t>
  </si>
  <si>
    <t>9260.84</t>
  </si>
  <si>
    <t xml:space="preserve"> Xiao, Tao    </t>
  </si>
  <si>
    <t xml:space="preserve">Wu, Manchun    </t>
  </si>
  <si>
    <t xml:space="preserve"> Liang, Bingjun    </t>
  </si>
  <si>
    <t xml:space="preserve"> Li, Xiaoliang    </t>
  </si>
  <si>
    <t xml:space="preserve"> Li, Jian    </t>
  </si>
  <si>
    <t xml:space="preserve"> Hu, Chunfeng    </t>
  </si>
  <si>
    <t xml:space="preserve"> Hou, Zuqiong    </t>
  </si>
  <si>
    <t xml:space="preserve"> Chen, Jun    </t>
  </si>
  <si>
    <t xml:space="preserve"> Cai, Jinhua    </t>
  </si>
  <si>
    <t xml:space="preserve"> Ding, Liang    </t>
  </si>
  <si>
    <t>10-May-18</t>
  </si>
  <si>
    <t>12-May-18</t>
  </si>
  <si>
    <t xml:space="preserve"> Ma, Xingping    </t>
  </si>
  <si>
    <t>14-May-18</t>
  </si>
  <si>
    <t xml:space="preserve">Zhang, Lei    </t>
  </si>
  <si>
    <t>16-May-18</t>
  </si>
  <si>
    <t>18-May-18</t>
  </si>
  <si>
    <t xml:space="preserve"> Ma, Fanxun    </t>
  </si>
  <si>
    <t xml:space="preserve"> Cheng, Li    </t>
  </si>
  <si>
    <t>Zhang, Chi    3</t>
  </si>
  <si>
    <t>19-May-18</t>
  </si>
  <si>
    <t>5950</t>
  </si>
  <si>
    <t>4418.01</t>
  </si>
  <si>
    <t xml:space="preserve">Wang, Binyu    </t>
  </si>
  <si>
    <t xml:space="preserve">Zhou, Xiaoming    </t>
  </si>
  <si>
    <t>21-May-18</t>
  </si>
  <si>
    <t xml:space="preserve"> Liu, Huiling    </t>
  </si>
  <si>
    <t>20-May-18</t>
  </si>
  <si>
    <t xml:space="preserve"> Li, Meng    </t>
  </si>
  <si>
    <t xml:space="preserve"> Kong, Xiangyan    </t>
  </si>
  <si>
    <t xml:space="preserve">Wu, Yuqian    </t>
  </si>
  <si>
    <t>22-May-18</t>
  </si>
  <si>
    <t xml:space="preserve"> Chen, Shanshan    </t>
  </si>
  <si>
    <t>23-May-18</t>
  </si>
  <si>
    <t xml:space="preserve"> Liang, Tzusan    </t>
  </si>
  <si>
    <t>24-May-18</t>
  </si>
  <si>
    <t xml:space="preserve"> Del Rosario, Jose Ti    </t>
  </si>
  <si>
    <t>26-May-18</t>
  </si>
  <si>
    <t>5182.67</t>
  </si>
  <si>
    <t xml:space="preserve"> Cheung, Kwok Leun    </t>
  </si>
  <si>
    <t>27-May-18</t>
  </si>
  <si>
    <t xml:space="preserve"> Cheung, Yee Suet M    </t>
  </si>
  <si>
    <t xml:space="preserve">Shen, Yang    </t>
  </si>
  <si>
    <t>25-May-18</t>
  </si>
  <si>
    <t xml:space="preserve"> Peng, Huili Jesamin    </t>
  </si>
  <si>
    <t xml:space="preserve"> Lo, Carrie    </t>
  </si>
  <si>
    <t xml:space="preserve"> Lu, Yaqun    </t>
  </si>
  <si>
    <t xml:space="preserve"> Liu, Xiaoling    </t>
  </si>
  <si>
    <t>28-May-18</t>
  </si>
  <si>
    <t xml:space="preserve">Wang, Ying    </t>
  </si>
  <si>
    <t xml:space="preserve">Yang, Guixiang    </t>
  </si>
  <si>
    <t>29-May-18</t>
  </si>
  <si>
    <t xml:space="preserve"> Lu, Wei    </t>
  </si>
  <si>
    <t xml:space="preserve"> Cai, Wenjie    </t>
  </si>
  <si>
    <t>30-May-18</t>
  </si>
  <si>
    <t>01-Jun-18</t>
  </si>
  <si>
    <t>4927.78</t>
  </si>
  <si>
    <t xml:space="preserve">Chang, Chuan Che    </t>
  </si>
  <si>
    <t>31-May-18</t>
  </si>
  <si>
    <t>03-Jun-18</t>
  </si>
  <si>
    <t>P180704172539489</t>
  </si>
  <si>
    <t>C18G1</t>
  </si>
  <si>
    <t>C33G1</t>
  </si>
  <si>
    <t>C36G1</t>
  </si>
  <si>
    <t>C132G1</t>
  </si>
  <si>
    <t>C12</t>
  </si>
  <si>
    <t>Adult</t>
  </si>
  <si>
    <t>C27</t>
  </si>
  <si>
    <t>Dep</t>
  </si>
  <si>
    <t>C51</t>
  </si>
  <si>
    <t>C54</t>
  </si>
  <si>
    <t>C57</t>
  </si>
  <si>
    <t>Room Rate</t>
  </si>
  <si>
    <t>Before vat</t>
  </si>
  <si>
    <t>Incl vat</t>
  </si>
  <si>
    <t>TTL adt</t>
  </si>
  <si>
    <t>ABF</t>
  </si>
  <si>
    <t>Confirmation #</t>
  </si>
  <si>
    <t>Hong Kong Convergent International Trave</t>
  </si>
  <si>
    <t xml:space="preserve"> </t>
  </si>
  <si>
    <t>Qian, Fang</t>
  </si>
  <si>
    <t>Wong, Ching Wai</t>
  </si>
  <si>
    <t>1316748&amp;1317289</t>
  </si>
  <si>
    <t>Zhou, Aiping</t>
  </si>
  <si>
    <t>Zhang, Liwen</t>
  </si>
  <si>
    <t>Wang, Juan</t>
  </si>
  <si>
    <t>Qi, Yaqin</t>
  </si>
  <si>
    <t>Li, Ying</t>
  </si>
  <si>
    <t>Lee, Kuang Wei</t>
  </si>
  <si>
    <t>Hou, Shu Hsin</t>
  </si>
  <si>
    <t>He, Xue Juan</t>
  </si>
  <si>
    <t>Sun, Xiaoyuan</t>
  </si>
  <si>
    <t>Jiang, Peng</t>
  </si>
  <si>
    <t>Xie, Wenhua</t>
  </si>
  <si>
    <t>Luo, Xiuyan</t>
  </si>
  <si>
    <t>Huang, Lu Xia</t>
  </si>
  <si>
    <t>Fang, Fen</t>
  </si>
  <si>
    <t>Dong, Kun</t>
  </si>
  <si>
    <t>Yang, Zhongwei</t>
  </si>
  <si>
    <t>Lai, Jung Kan</t>
  </si>
  <si>
    <t>Wang, Zhao</t>
  </si>
  <si>
    <t>Zhang, Yuannan</t>
  </si>
  <si>
    <t>Shui, Bo</t>
  </si>
  <si>
    <t>Zhang, Liang</t>
  </si>
  <si>
    <t>Ye, Fan</t>
  </si>
  <si>
    <t>Xiong, Wenyu</t>
  </si>
  <si>
    <t>Xin, Lei</t>
  </si>
  <si>
    <t>Wang, Ye</t>
  </si>
  <si>
    <t>Wang, Qianlan</t>
  </si>
  <si>
    <t>Ng, Kwan Fung</t>
  </si>
  <si>
    <t>Jin, Jing</t>
  </si>
  <si>
    <t>Xiao, Linlin</t>
  </si>
  <si>
    <t>Ma, Liqi</t>
  </si>
  <si>
    <t>Liang, Jiaying</t>
  </si>
  <si>
    <t>He, Mingfang</t>
  </si>
  <si>
    <t>Zhu, Xiaodong</t>
  </si>
  <si>
    <t>You, Qiang</t>
  </si>
  <si>
    <t>Wang, Haining</t>
  </si>
  <si>
    <t>Shen, Yuan</t>
  </si>
  <si>
    <t>1308962&amp;1308967</t>
  </si>
  <si>
    <t>Jiang, Xiaoyan</t>
  </si>
  <si>
    <t>He, Yongdong</t>
  </si>
  <si>
    <t>He, Qing</t>
  </si>
  <si>
    <t>Chen, Yanying</t>
  </si>
  <si>
    <t>Zhong, Chao</t>
  </si>
  <si>
    <t>Peng, Ying</t>
  </si>
  <si>
    <t>Meng, Roulei</t>
  </si>
  <si>
    <t>Liu, Di</t>
  </si>
  <si>
    <t>Li, Di</t>
  </si>
  <si>
    <t>Li, Shiti</t>
  </si>
  <si>
    <t>Buchanan, Rhona Kate</t>
  </si>
  <si>
    <t>Yang, Yaqi</t>
  </si>
  <si>
    <t>Peng, Fang</t>
  </si>
  <si>
    <t>Mai, Xiaocong</t>
  </si>
  <si>
    <t>Li, Xinyue</t>
  </si>
  <si>
    <t>Li, Yongfeng</t>
  </si>
  <si>
    <t>Ge, Mingzhu</t>
  </si>
  <si>
    <t>Wang, Hao</t>
  </si>
  <si>
    <t>Hung, Ling Hong</t>
  </si>
  <si>
    <t>Huang, Kuan Hsueh</t>
  </si>
  <si>
    <t>Gan, Yanhui</t>
  </si>
  <si>
    <t>Qu, Jiazhen</t>
  </si>
  <si>
    <t>Li, Tingguang</t>
  </si>
  <si>
    <t>Li, Ming</t>
  </si>
  <si>
    <t>Xu, Jiaping</t>
  </si>
  <si>
    <t>Sun, Huali</t>
  </si>
  <si>
    <t>Ma, Yan</t>
  </si>
  <si>
    <t>Kaewruang, Wiroje</t>
  </si>
  <si>
    <t>Du, Zhaofang</t>
  </si>
  <si>
    <t>Chen, Xue</t>
  </si>
  <si>
    <t>Siu, Ka Yin Jenny</t>
  </si>
  <si>
    <t>Yuan, Qingrong</t>
  </si>
  <si>
    <t>Yu, Lin</t>
  </si>
  <si>
    <t>Xin, Yinzi</t>
  </si>
  <si>
    <t>Xin, Jianping</t>
  </si>
  <si>
    <t>Liu, Zhizhi</t>
  </si>
  <si>
    <t>Huang, Lu</t>
  </si>
  <si>
    <t>Du, Liang</t>
  </si>
  <si>
    <t>Zhu, Lijun</t>
  </si>
  <si>
    <t>Wu, Jianfeng</t>
  </si>
  <si>
    <t>Wang, Yao</t>
  </si>
  <si>
    <t>Cheng, Ying</t>
  </si>
  <si>
    <t>Wang, Yang</t>
  </si>
  <si>
    <t>WHL3</t>
  </si>
  <si>
    <t>1325854&amp;1326039</t>
  </si>
  <si>
    <t>Zhang, Chi</t>
  </si>
  <si>
    <t>Yang, Meina</t>
  </si>
  <si>
    <t>Xue, Hong Jian</t>
  </si>
  <si>
    <t>Ji, Jun</t>
  </si>
  <si>
    <t>Chen, Min</t>
  </si>
  <si>
    <t>Li, Zhiming</t>
  </si>
  <si>
    <t>1322175&amp;1326827</t>
  </si>
  <si>
    <t>Zhang, Yun</t>
  </si>
  <si>
    <t>Wang, Feifei</t>
  </si>
  <si>
    <t>Guan, Lian</t>
  </si>
  <si>
    <t>Guan, Hao wen</t>
  </si>
  <si>
    <t>Bi, Ziying</t>
  </si>
  <si>
    <t>Yao, Yang</t>
  </si>
  <si>
    <t>Yan, Minmin</t>
  </si>
  <si>
    <t>Xu, Wei</t>
  </si>
  <si>
    <t>Wu, Xibei</t>
  </si>
  <si>
    <t>Song, Yuan</t>
  </si>
  <si>
    <t>Fang, Zhen</t>
  </si>
  <si>
    <t>*Zhang, Minjie</t>
  </si>
  <si>
    <t>Zhang, Jiale</t>
  </si>
  <si>
    <t>Han, Lili</t>
  </si>
  <si>
    <t>Chien, Wen Chieh</t>
  </si>
  <si>
    <t>Yip, Kwok Chung</t>
  </si>
  <si>
    <t>Li, Yuehua</t>
  </si>
  <si>
    <t>Huang, Wenyi</t>
  </si>
  <si>
    <t>Cao, Zhenyu</t>
  </si>
  <si>
    <t>CF_1</t>
  </si>
  <si>
    <t>C18GR</t>
  </si>
  <si>
    <t>C33GR</t>
  </si>
  <si>
    <t>C36GR</t>
  </si>
  <si>
    <t>C132GR</t>
  </si>
  <si>
    <t>P180706114815489</t>
  </si>
  <si>
    <t>剩余预付款</t>
  </si>
  <si>
    <t>Booking Order</t>
  </si>
  <si>
    <t>Confirmation No.</t>
  </si>
  <si>
    <t>Zhao, Chenwei</t>
  </si>
  <si>
    <t>Zhang, Xiaoyan</t>
  </si>
  <si>
    <t>Xu, Tong</t>
  </si>
  <si>
    <t>Xu, Rui</t>
  </si>
  <si>
    <t>Ma, Zhuqing</t>
  </si>
  <si>
    <t>Ma, Yejiong</t>
  </si>
  <si>
    <t>Li, Yong</t>
  </si>
  <si>
    <t>Hu, Qin</t>
  </si>
  <si>
    <t>Zhang, Li</t>
  </si>
  <si>
    <t>Zhang, Liying</t>
  </si>
  <si>
    <t>Wu, Yiwen</t>
  </si>
  <si>
    <t>Sang, Yi Huai</t>
  </si>
  <si>
    <t>Sang, Chih Pin</t>
  </si>
  <si>
    <t>Qiu, Tonger</t>
  </si>
  <si>
    <t>Ma, Ming</t>
  </si>
  <si>
    <t>Liu, Jinlian</t>
  </si>
  <si>
    <t>Chen, Qixu</t>
  </si>
  <si>
    <t>Song, Zhaohuang</t>
  </si>
  <si>
    <t>Qian, Bin</t>
  </si>
  <si>
    <t>Feng, Jiong</t>
  </si>
  <si>
    <t>Bao, Popo</t>
  </si>
  <si>
    <t>1329765&amp;1330360</t>
  </si>
  <si>
    <t>Zhou, Qiaoyi</t>
  </si>
  <si>
    <t>Zhang, Yi</t>
  </si>
  <si>
    <t>Wu, Ming Chun</t>
  </si>
  <si>
    <t>Ma, Shi</t>
  </si>
  <si>
    <t>Chen, Shu Yin</t>
  </si>
  <si>
    <t>Zeng, Chengxiu</t>
  </si>
  <si>
    <t>Zeng, Zhen</t>
  </si>
  <si>
    <t>Xia, Yuxia</t>
  </si>
  <si>
    <t>Mei, Shurong</t>
  </si>
  <si>
    <t>Lin, Junsheng</t>
  </si>
  <si>
    <t>Lin, Man Yee</t>
  </si>
  <si>
    <t>Hong, Shaopeng</t>
  </si>
  <si>
    <t>Duan, Deming</t>
  </si>
  <si>
    <t>Cai, Hanyan1325189</t>
  </si>
  <si>
    <t>BF1K</t>
  </si>
  <si>
    <t>Zhao, Yiyun</t>
  </si>
  <si>
    <t>Yang, Meifen</t>
  </si>
  <si>
    <t>Liang, Shuyuan</t>
  </si>
  <si>
    <t>Liu, Yi</t>
  </si>
  <si>
    <t>Zhang, Pizhe</t>
  </si>
  <si>
    <t>Qiu, Jian</t>
  </si>
  <si>
    <t>Gao, Wenting</t>
  </si>
  <si>
    <t>Zheng, Zhu</t>
  </si>
  <si>
    <t>Yuan, Xiaoyan</t>
  </si>
  <si>
    <t>Wang, Lingyu</t>
  </si>
  <si>
    <t>Qin, Wei</t>
  </si>
  <si>
    <t>Chen, Xi</t>
  </si>
  <si>
    <t>Chen, Weijun</t>
  </si>
  <si>
    <t>Yin, Shirui</t>
  </si>
  <si>
    <t>Wang, Yi</t>
  </si>
  <si>
    <t>Tian, Tian1304774</t>
  </si>
  <si>
    <t>Tang, Hua</t>
  </si>
  <si>
    <t>Wang, Yibin</t>
  </si>
  <si>
    <t>Luo, Jie</t>
  </si>
  <si>
    <t>Yang, Changrong</t>
  </si>
  <si>
    <t>Wei, Wei</t>
  </si>
  <si>
    <t>Cheng, Yuen Kin Philip</t>
  </si>
  <si>
    <t>Liu, Xujia</t>
  </si>
  <si>
    <t>Chung, Kwok Ming</t>
  </si>
  <si>
    <t>Cai, Ganlin</t>
  </si>
  <si>
    <t>Zhang, Yuyao</t>
  </si>
  <si>
    <t>Wong, Lai Kwan</t>
  </si>
  <si>
    <t>Liu, Zhongmian</t>
  </si>
  <si>
    <t>Ku, Ka Shun</t>
  </si>
  <si>
    <t>Dai, Dingnan</t>
  </si>
  <si>
    <t>Lu, Hui Chuan</t>
  </si>
  <si>
    <t>Gu, Sheng Chun</t>
  </si>
  <si>
    <t>Cheung, Ching Ping</t>
  </si>
  <si>
    <t>Yang, Chengzhi</t>
  </si>
  <si>
    <t>Qiu, Weiqing</t>
  </si>
  <si>
    <t>Qiu, Qi</t>
  </si>
  <si>
    <t>Jin, Ou</t>
  </si>
  <si>
    <t>Chen, Jiebin</t>
  </si>
  <si>
    <t>Jiang, Zinian</t>
  </si>
  <si>
    <t>Bao, Loimin</t>
  </si>
  <si>
    <t>WHL1</t>
  </si>
  <si>
    <t>Zheng, Jie</t>
  </si>
  <si>
    <t>Zhao, Yi</t>
  </si>
  <si>
    <t>Wang, Hui</t>
  </si>
  <si>
    <t>Shi, Shixian</t>
  </si>
  <si>
    <t>Lou, Jun</t>
  </si>
  <si>
    <t>Lin, Fen Chu</t>
  </si>
  <si>
    <t>Lin, Shih Yun</t>
  </si>
  <si>
    <t>Kong, Wanxiu</t>
  </si>
  <si>
    <t>Huang, Han</t>
  </si>
  <si>
    <t>EXST</t>
  </si>
  <si>
    <t>Guan, Zheng</t>
  </si>
  <si>
    <t>Chang, Chia Hung</t>
  </si>
  <si>
    <t>Zhang, Bo</t>
  </si>
  <si>
    <t>Xu, Jia bao</t>
  </si>
  <si>
    <t>Shen, Jie</t>
  </si>
  <si>
    <t>Chui, Ho Kwong</t>
  </si>
  <si>
    <t>*Jia, Yuxiang</t>
  </si>
  <si>
    <t>Shi, Yu Ting</t>
  </si>
  <si>
    <t>Tu, Jun</t>
  </si>
  <si>
    <t>Tsao, Yen Ya</t>
  </si>
  <si>
    <t>Lin, Yu -Chun</t>
  </si>
  <si>
    <t>Li, Aitzu</t>
  </si>
  <si>
    <t>Guo, Juan</t>
  </si>
  <si>
    <t>*Pun, Yuet Mui</t>
  </si>
  <si>
    <t>Poon, Ng</t>
  </si>
  <si>
    <t>*Pau, King Yin</t>
  </si>
  <si>
    <t>*Chiu, Ching Yeung</t>
  </si>
  <si>
    <t>*Wong, Mai Tat</t>
  </si>
  <si>
    <t>*Wong, Sze Ki</t>
  </si>
  <si>
    <t>*Wong, Kin Hung</t>
  </si>
  <si>
    <t>*Shi, Jianping</t>
  </si>
  <si>
    <t>*Peng, Kai</t>
  </si>
  <si>
    <t>*Jin, Dan</t>
  </si>
  <si>
    <t>Zhao, Yuhua</t>
  </si>
  <si>
    <t>P180805175319489</t>
  </si>
  <si>
    <t>超售与下月一起结算</t>
  </si>
  <si>
    <t>Conf. No.</t>
  </si>
  <si>
    <t>Booking ID</t>
  </si>
  <si>
    <t>Zhang, Wenjuan</t>
  </si>
  <si>
    <t>Ren, Gang</t>
  </si>
  <si>
    <t>Qian, Ye</t>
  </si>
  <si>
    <t>Qian, Rong</t>
  </si>
  <si>
    <t>Chen, Agen</t>
  </si>
  <si>
    <t>Zheng, Wei</t>
  </si>
  <si>
    <t>Song, Qinglei</t>
  </si>
  <si>
    <t>Shang, Chunyan</t>
  </si>
  <si>
    <t>Lu, Ming</t>
  </si>
  <si>
    <t>Lu, Yimeng</t>
  </si>
  <si>
    <t>Choy, Christine Ming Yan</t>
  </si>
  <si>
    <t>Cai, Li</t>
  </si>
  <si>
    <t>Zhang, Kai</t>
  </si>
  <si>
    <t>DLXS</t>
  </si>
  <si>
    <t>Li, Cheng Jia</t>
  </si>
  <si>
    <t>Feng, Tugan</t>
  </si>
  <si>
    <t>Chao, Wai Chan</t>
  </si>
  <si>
    <t>Chao, Cheok Seng</t>
  </si>
  <si>
    <t>BF2T</t>
  </si>
  <si>
    <t>Yu, Wen</t>
  </si>
  <si>
    <t>Wen, Yan</t>
  </si>
  <si>
    <t>Tang, Feng</t>
  </si>
  <si>
    <t>Liu, Xuqiu</t>
  </si>
  <si>
    <t>Lin, Huilan</t>
  </si>
  <si>
    <t>Chen, Bo</t>
  </si>
  <si>
    <t>Zou, Hongyuan</t>
  </si>
  <si>
    <t>Zou, Xia</t>
  </si>
  <si>
    <t>Yan, Ping</t>
  </si>
  <si>
    <t>Wong, Jeffrey Lok Man</t>
  </si>
  <si>
    <t>Luo, Qin</t>
  </si>
  <si>
    <t>Li, Jian</t>
  </si>
  <si>
    <t>Wang, Tong</t>
  </si>
  <si>
    <t>Zhou, Yanjun</t>
  </si>
  <si>
    <t>Zhang, Yongqiong</t>
  </si>
  <si>
    <t>Zhang, YongHui</t>
  </si>
  <si>
    <t>Zhong, Xianrong</t>
  </si>
  <si>
    <t>Zhang, Junming</t>
  </si>
  <si>
    <t>Ou, Minqiu</t>
  </si>
  <si>
    <t>Zhang, Min</t>
  </si>
  <si>
    <t>Li, Tong</t>
  </si>
  <si>
    <t>Li, Guangyi</t>
  </si>
  <si>
    <t>Han, Gang</t>
  </si>
  <si>
    <t>Du, Haixia</t>
  </si>
  <si>
    <t>Chen, Yong</t>
  </si>
  <si>
    <t>Zhang, Yangfang</t>
  </si>
  <si>
    <t>Yuan, Jincheng</t>
  </si>
  <si>
    <t>Yuan, Jie</t>
  </si>
  <si>
    <t>Wang, Yiqi</t>
  </si>
  <si>
    <t>Tan, Tianwen</t>
  </si>
  <si>
    <t>Pang, Chun Hang</t>
  </si>
  <si>
    <t>Mou, Huasheng</t>
  </si>
  <si>
    <t>Li, Hui</t>
  </si>
  <si>
    <t>Huang, Jianwen</t>
  </si>
  <si>
    <t xml:space="preserve">Hong Kong Convergent </t>
  </si>
  <si>
    <t>Peng, Jin</t>
  </si>
  <si>
    <t>Gao, Liping</t>
  </si>
  <si>
    <t>Zhu, Yinguo</t>
  </si>
  <si>
    <t>Zheng, Hua</t>
  </si>
  <si>
    <t>Ye, Guolun</t>
  </si>
  <si>
    <t>Sheng, Zheqi</t>
  </si>
  <si>
    <t>Liu, Feng</t>
  </si>
  <si>
    <t>Homma, Soichiro</t>
  </si>
  <si>
    <t>1338134&amp;1338136</t>
  </si>
  <si>
    <t>Chen, Yu</t>
  </si>
  <si>
    <t>Chen, Shubin</t>
  </si>
  <si>
    <t>Xie, Dingjun</t>
  </si>
  <si>
    <t>Qiu, Junhua</t>
  </si>
  <si>
    <t>Mao, Xiaohan</t>
  </si>
  <si>
    <t>Zhao, Fengjun</t>
  </si>
  <si>
    <t>Yi, Xiangqian</t>
  </si>
  <si>
    <t>Yang, Xubo</t>
  </si>
  <si>
    <t>Ji, Hanfu</t>
  </si>
  <si>
    <t>Guo, Hui</t>
  </si>
  <si>
    <t>Chen, Zhongrong</t>
  </si>
  <si>
    <t>Zhu, Yi</t>
  </si>
  <si>
    <t>Zhang, Deheng</t>
  </si>
  <si>
    <t>Wu, Shujun</t>
  </si>
  <si>
    <t>Wang, Xinkang</t>
  </si>
  <si>
    <t>Lin, Ching Ju</t>
  </si>
  <si>
    <t>Gao, Wei</t>
  </si>
  <si>
    <t>Zeng, Muying</t>
  </si>
  <si>
    <t>Chen, Junjian</t>
  </si>
  <si>
    <t>He, Yanlan</t>
  </si>
  <si>
    <t>Zhang, Zongxun</t>
  </si>
  <si>
    <t>Zhang, Linfang</t>
  </si>
  <si>
    <t>Mao, Handan</t>
  </si>
  <si>
    <t>Li, Li</t>
  </si>
  <si>
    <t>Jiang, Jie</t>
  </si>
  <si>
    <t>Pu, Liya</t>
  </si>
  <si>
    <t>*Lu, Wei</t>
  </si>
  <si>
    <t>*Huang, Cheng</t>
  </si>
  <si>
    <t>*Zhang, Chuan</t>
  </si>
  <si>
    <t>*Liu, Beibei</t>
  </si>
  <si>
    <t>Zhang, Wei</t>
  </si>
  <si>
    <t>*Zhang, Wei</t>
  </si>
  <si>
    <t>Xu, Xianmei</t>
  </si>
  <si>
    <t>Ma, Yun Jin</t>
  </si>
  <si>
    <t>Li, Liang</t>
  </si>
  <si>
    <t>Fu, Ting Ting</t>
  </si>
  <si>
    <t>Le, Jian Bo</t>
  </si>
  <si>
    <t>Huang, Rui Jia</t>
  </si>
  <si>
    <t>Ai, Ling Na</t>
  </si>
  <si>
    <t>Qiao, Wei</t>
  </si>
  <si>
    <t>Ly, Shing To</t>
  </si>
  <si>
    <t>Kong, Si Hui</t>
  </si>
  <si>
    <t>Choi, Young Kil</t>
  </si>
  <si>
    <t>P180904104616489</t>
  </si>
  <si>
    <t>已付包房款</t>
  </si>
  <si>
    <t>8月超售</t>
  </si>
  <si>
    <t>7月超售未付</t>
  </si>
  <si>
    <t>需付</t>
  </si>
  <si>
    <t>SEP</t>
  </si>
  <si>
    <t>Conf #</t>
  </si>
  <si>
    <t>Book ID #</t>
  </si>
  <si>
    <t>Xu, Ke</t>
  </si>
  <si>
    <t>Qiu, Gen</t>
  </si>
  <si>
    <t>Wang, Dunli</t>
  </si>
  <si>
    <t>Tang, Wenjia</t>
  </si>
  <si>
    <t>Chen, Long</t>
  </si>
  <si>
    <t>Shen, Ding</t>
  </si>
  <si>
    <t>Qin, Chao</t>
  </si>
  <si>
    <t>Hu, Chenliang</t>
  </si>
  <si>
    <t>Zhao, Xi</t>
  </si>
  <si>
    <t>Zeng, Jinghui</t>
  </si>
  <si>
    <t>Yang, Haowei</t>
  </si>
  <si>
    <t>Xu, Yong</t>
  </si>
  <si>
    <t>Sun, Jinsong</t>
  </si>
  <si>
    <t>Luo, Shaomin</t>
  </si>
  <si>
    <t>Li, Wenhui</t>
  </si>
  <si>
    <t>Wang, Yinjun</t>
  </si>
  <si>
    <t>Liu, Yang</t>
  </si>
  <si>
    <t>Zhu, Lingling</t>
  </si>
  <si>
    <t>Zhou, Yujia</t>
  </si>
  <si>
    <t>Ye, Danqing</t>
  </si>
  <si>
    <t>Wang, Xiang</t>
  </si>
  <si>
    <t>Shum, Wan Mei Tina</t>
  </si>
  <si>
    <t>Liu, Yongyan</t>
  </si>
  <si>
    <t>Yang, Hao</t>
  </si>
  <si>
    <t>Wang, Xiao</t>
  </si>
  <si>
    <t>Sun, Qun</t>
  </si>
  <si>
    <t>Sun, Yanfei</t>
  </si>
  <si>
    <t>Li, Lihua</t>
  </si>
  <si>
    <t>Li, Junwang</t>
  </si>
  <si>
    <t>Ding, Lihua</t>
  </si>
  <si>
    <t>Yi, Nian</t>
  </si>
  <si>
    <t>Ye, Jin</t>
  </si>
  <si>
    <t>Ip, Ka Kei</t>
  </si>
  <si>
    <t>Lin, Yujun</t>
  </si>
  <si>
    <t>Li, Sin Weng</t>
  </si>
  <si>
    <t>Huang, Weiming</t>
  </si>
  <si>
    <t>Gu, Yuhong</t>
  </si>
  <si>
    <t>Hong Kong Convergent Int</t>
  </si>
  <si>
    <t>Chu, Wai Yiu Gany</t>
  </si>
  <si>
    <t>WHL2</t>
  </si>
  <si>
    <t>Luk, Wing Sum</t>
  </si>
  <si>
    <t>Lei, Lei</t>
  </si>
  <si>
    <t>Huang, Huei Hsuan</t>
  </si>
  <si>
    <t>Yang, Jun</t>
  </si>
  <si>
    <t>Tan, Jiaming</t>
  </si>
  <si>
    <t>Zhang, Jieqiong</t>
  </si>
  <si>
    <t>Zhang, Ling</t>
  </si>
  <si>
    <t>Xuan, Yingjuan</t>
  </si>
  <si>
    <t>Wang, Shuang</t>
  </si>
  <si>
    <t>Ma, Chunying</t>
  </si>
  <si>
    <t>Hu, Ying</t>
  </si>
  <si>
    <t>Wu, Shuqin</t>
  </si>
  <si>
    <t>Si, Wei</t>
  </si>
  <si>
    <t>Huang, Wei</t>
  </si>
  <si>
    <t>Duan, Yihua</t>
  </si>
  <si>
    <t>Chen, Shu</t>
  </si>
  <si>
    <t>Lee, Hung Hei</t>
  </si>
  <si>
    <t>Zhu, Luping</t>
  </si>
  <si>
    <t>Lei, Chenglan</t>
  </si>
  <si>
    <t>Jeong, Juyeon</t>
  </si>
  <si>
    <t>He, Leilei</t>
  </si>
  <si>
    <t>Deng, Hua</t>
  </si>
  <si>
    <t>Yu, Yaching</t>
  </si>
  <si>
    <t>Yeh, Bing Sen</t>
  </si>
  <si>
    <t>Huang, Hsiang Tse</t>
  </si>
  <si>
    <t>Huang, Yung Deng</t>
  </si>
  <si>
    <t>Li, Jianan</t>
  </si>
  <si>
    <t>Zhang, Dawei</t>
  </si>
  <si>
    <t>*Yan, Yang</t>
  </si>
  <si>
    <t>Zhou, Wei</t>
  </si>
  <si>
    <t>*Gao, Qiuping</t>
  </si>
  <si>
    <t>Hong Kong Convergent In</t>
  </si>
  <si>
    <t>Liang, Haining</t>
  </si>
  <si>
    <t>DXLK</t>
  </si>
  <si>
    <t>Zhang, Kun</t>
  </si>
  <si>
    <t>Zhang, Gui Hua</t>
  </si>
  <si>
    <t>Yu, Xiao Bei</t>
  </si>
  <si>
    <t>Ma, Hong Tu</t>
  </si>
  <si>
    <t>Heng, Shen</t>
  </si>
  <si>
    <t>Yang, Xiuyun</t>
  </si>
  <si>
    <t>Yang, Yuexi</t>
  </si>
  <si>
    <t>Wan, Parkying Gabriel</t>
  </si>
  <si>
    <t>Tang, Yuk Yu</t>
  </si>
  <si>
    <t>Pan, Xin</t>
  </si>
  <si>
    <t>P181003160226489</t>
  </si>
  <si>
    <t>单号</t>
  </si>
  <si>
    <t>原币金额</t>
  </si>
  <si>
    <t>Wang, Yue</t>
  </si>
  <si>
    <t>，</t>
  </si>
  <si>
    <t>，1281342</t>
  </si>
  <si>
    <t>Zhao, Yang</t>
  </si>
  <si>
    <t>，1281345</t>
  </si>
  <si>
    <t>Zhao, Honggang</t>
  </si>
  <si>
    <t>，1325458</t>
  </si>
  <si>
    <t>Zhang, Wenying</t>
  </si>
  <si>
    <t>，1343038</t>
  </si>
  <si>
    <t>Liu, Gang</t>
  </si>
  <si>
    <t>，1346164</t>
  </si>
  <si>
    <t>He, Junxiong</t>
  </si>
  <si>
    <t>，1346730</t>
  </si>
  <si>
    <t>Ding, Meiya</t>
  </si>
  <si>
    <t>，1349697</t>
  </si>
  <si>
    <t>Zhao, Weilu</t>
  </si>
  <si>
    <t>，1358597</t>
  </si>
  <si>
    <t>Wu, Gang</t>
  </si>
  <si>
    <t>WHLF21375763</t>
  </si>
  <si>
    <t>1375793&amp;1365034</t>
  </si>
  <si>
    <t>，1359299</t>
  </si>
  <si>
    <t>Wang, Wen bei</t>
  </si>
  <si>
    <t>，1359607</t>
  </si>
  <si>
    <t>Wang, Qian</t>
  </si>
  <si>
    <t>，1361407</t>
  </si>
  <si>
    <t>Chen, Guofang</t>
  </si>
  <si>
    <t>，1362512</t>
  </si>
  <si>
    <t>Zhang, Juan</t>
  </si>
  <si>
    <t>，1362546</t>
  </si>
  <si>
    <t>Xiang, Weirong</t>
  </si>
  <si>
    <t>，1363061</t>
  </si>
  <si>
    <t>Hong, Yan</t>
  </si>
  <si>
    <t>，1363082</t>
  </si>
  <si>
    <t>Cao, Jingyu</t>
  </si>
  <si>
    <t>，1363194</t>
  </si>
  <si>
    <t>Zhang, Yan</t>
  </si>
  <si>
    <t>，1364625</t>
  </si>
  <si>
    <t>Mei, Ting</t>
  </si>
  <si>
    <t>，1365163</t>
  </si>
  <si>
    <t>Luo, Xiaosong</t>
  </si>
  <si>
    <t>1363992&amp;1358600</t>
  </si>
  <si>
    <t>，1365559</t>
  </si>
  <si>
    <t>Hu, Hanlin</t>
  </si>
  <si>
    <t>，1365862</t>
  </si>
  <si>
    <t>Cai, Yingying</t>
  </si>
  <si>
    <t>1365032&amp;1360696</t>
  </si>
  <si>
    <t>，1366585</t>
  </si>
  <si>
    <t>Xiao, Ya Wen</t>
  </si>
  <si>
    <t>，1366595</t>
  </si>
  <si>
    <t>Xia, Yu</t>
  </si>
  <si>
    <t>，1366763</t>
  </si>
  <si>
    <t>Li, Xiao</t>
  </si>
  <si>
    <t>，1367460</t>
  </si>
  <si>
    <t>Hou, Jun</t>
  </si>
  <si>
    <t>，1368581</t>
  </si>
  <si>
    <t>Fung, Yu</t>
  </si>
  <si>
    <t>，1368747</t>
  </si>
  <si>
    <t>Xu, Meng</t>
  </si>
  <si>
    <t>，1368977</t>
  </si>
  <si>
    <t>Fang, Jun</t>
  </si>
  <si>
    <t>，1369260</t>
  </si>
  <si>
    <t>Wang, Hong</t>
  </si>
  <si>
    <t>，1369263</t>
  </si>
  <si>
    <t>Wang, Zixin</t>
  </si>
  <si>
    <t>，1369288</t>
  </si>
  <si>
    <t>Lu, Shengliang</t>
  </si>
  <si>
    <t>，1369557</t>
  </si>
  <si>
    <t>Li, Xiang</t>
  </si>
  <si>
    <t>，1369608</t>
  </si>
  <si>
    <t>Xin, Yuanhong</t>
  </si>
  <si>
    <t>，1369611</t>
  </si>
  <si>
    <t>Geng, Yuanqing</t>
  </si>
  <si>
    <t>，1369646</t>
  </si>
  <si>
    <t>Du, Jing</t>
  </si>
  <si>
    <t>1370234&amp; 1374658&amp;1365339</t>
  </si>
  <si>
    <t>，1369801</t>
  </si>
  <si>
    <t>Chu, Xiaoyang</t>
  </si>
  <si>
    <t>，1369869</t>
  </si>
  <si>
    <t>Chen, Jialiang</t>
  </si>
  <si>
    <t>1360435&amp;1365985&amp;1366930</t>
  </si>
  <si>
    <t>，1370237</t>
  </si>
  <si>
    <t>Yeh, Shih Yun</t>
  </si>
  <si>
    <t>求和项:TTL Rm Revenue</t>
  </si>
  <si>
    <t>，1370330</t>
  </si>
  <si>
    <t>Chang, Yuan</t>
  </si>
  <si>
    <t>，1371276</t>
  </si>
  <si>
    <t>Zhou, Hao</t>
  </si>
  <si>
    <t>，1371277</t>
  </si>
  <si>
    <t>Zeng, Yicheng</t>
  </si>
  <si>
    <t>，1371681</t>
  </si>
  <si>
    <t>Liao, Haichuan</t>
  </si>
  <si>
    <t>，1372504</t>
  </si>
  <si>
    <t>Jiang, Lei</t>
  </si>
  <si>
    <t>1370237&amp; 1370526</t>
  </si>
  <si>
    <t>，1372929</t>
  </si>
  <si>
    <t>Liang, Weisi</t>
  </si>
  <si>
    <t>，1372954</t>
  </si>
  <si>
    <t>Cong, Yan</t>
  </si>
  <si>
    <t>，1373160</t>
  </si>
  <si>
    <t xml:space="preserve">Hong Kong </t>
  </si>
  <si>
    <t>Zhu, Li Hui</t>
  </si>
  <si>
    <t>，1373669</t>
  </si>
  <si>
    <t>Fang, Fang</t>
  </si>
  <si>
    <t>，1374101</t>
  </si>
  <si>
    <t>，1374148</t>
  </si>
  <si>
    <t>Yan, Huilian</t>
  </si>
  <si>
    <t>，1374405</t>
  </si>
  <si>
    <t>Xiao, Jing</t>
  </si>
  <si>
    <t>，1374585</t>
  </si>
  <si>
    <t>Lan, Kuo Mei</t>
  </si>
  <si>
    <t>，1374586</t>
  </si>
  <si>
    <t>Becker, Joelina</t>
  </si>
  <si>
    <t>，1374676</t>
  </si>
  <si>
    <t>Liu, Huiyin</t>
  </si>
  <si>
    <t>，1374720</t>
  </si>
  <si>
    <t>，1374775</t>
  </si>
  <si>
    <t>Zhao, Peng</t>
  </si>
  <si>
    <t>，1375103</t>
  </si>
  <si>
    <t>Zhao, Zhenzhen</t>
  </si>
  <si>
    <t>，1375106</t>
  </si>
  <si>
    <t>Qin, Yao</t>
  </si>
  <si>
    <t>，1375458</t>
  </si>
  <si>
    <t>Huang, Kan</t>
  </si>
  <si>
    <t>，1376114</t>
  </si>
  <si>
    <t>He, Fenqin</t>
  </si>
  <si>
    <t>，1376226</t>
  </si>
  <si>
    <t>Huang, Weiran</t>
  </si>
  <si>
    <t>，1376293</t>
  </si>
  <si>
    <t>Zhu, Xinzhu</t>
  </si>
  <si>
    <t>，1376295</t>
  </si>
  <si>
    <t>Yuan, Lei</t>
  </si>
  <si>
    <t>，1376464</t>
  </si>
  <si>
    <t>Le, Ningjiang</t>
  </si>
  <si>
    <t>，1376465</t>
  </si>
  <si>
    <t>Ho, Chih Ching</t>
  </si>
  <si>
    <t>，1376575</t>
  </si>
  <si>
    <t>Leung, Kwong Po</t>
  </si>
  <si>
    <t>，1376667</t>
  </si>
  <si>
    <t>Pan, Jingyun</t>
  </si>
  <si>
    <t>，1376719</t>
  </si>
  <si>
    <t>Feng, Long</t>
  </si>
  <si>
    <t>1378723&amp;1378912</t>
  </si>
  <si>
    <t>，1376855</t>
  </si>
  <si>
    <t>Sun, Weitao</t>
  </si>
  <si>
    <t>，1377123</t>
  </si>
  <si>
    <t>Leung, Ka Yin</t>
  </si>
  <si>
    <t>，1377253</t>
  </si>
  <si>
    <t>Yeung, Nga Yuk</t>
  </si>
  <si>
    <t>，1377255</t>
  </si>
  <si>
    <t>Feng, Fei</t>
  </si>
  <si>
    <t>，1377323</t>
  </si>
  <si>
    <t>Chen, Peijun</t>
  </si>
  <si>
    <t>，1377470</t>
  </si>
  <si>
    <t>Yu, Qisu</t>
  </si>
  <si>
    <t>，1377568</t>
  </si>
  <si>
    <t>Li, Qing</t>
  </si>
  <si>
    <t>，1377808</t>
  </si>
  <si>
    <t>Deng, Jiasu</t>
  </si>
  <si>
    <t>，1378022</t>
  </si>
  <si>
    <t>Cheung, Hung Ping</t>
  </si>
  <si>
    <t>，1378495</t>
  </si>
  <si>
    <t>Yu, Muye</t>
  </si>
  <si>
    <t>1377476&amp;1377780</t>
  </si>
  <si>
    <t>，1378652</t>
  </si>
  <si>
    <t>Woo, Po Yin Carol</t>
  </si>
  <si>
    <t>，1378670</t>
  </si>
  <si>
    <t>Wong, Wai Hong</t>
  </si>
  <si>
    <t>，1378924</t>
  </si>
  <si>
    <t>Fu, Haoquan</t>
  </si>
  <si>
    <t>，1378992</t>
  </si>
  <si>
    <t>Fu, Sidan</t>
  </si>
  <si>
    <t>，1379018</t>
  </si>
  <si>
    <t>Tam, Yat Long</t>
  </si>
  <si>
    <t>，1379062</t>
  </si>
  <si>
    <t>Yang, Jiangwei</t>
  </si>
  <si>
    <t>，1379131</t>
  </si>
  <si>
    <t>Wu, Xiaodong</t>
  </si>
  <si>
    <t>，1379787</t>
  </si>
  <si>
    <t>Tian, Shuang</t>
  </si>
  <si>
    <t>，1379799</t>
  </si>
  <si>
    <t>Hu, Jiaju</t>
  </si>
  <si>
    <t>，1380115</t>
  </si>
  <si>
    <t>Ning, Chenxi</t>
  </si>
  <si>
    <t>，1380241</t>
  </si>
  <si>
    <t>Li, Guangming</t>
  </si>
  <si>
    <t>，1380472</t>
  </si>
  <si>
    <t>Kuo, Lini</t>
  </si>
  <si>
    <t>，1380800</t>
  </si>
  <si>
    <t>Hong Kong</t>
  </si>
  <si>
    <t>，1381087</t>
  </si>
  <si>
    <t>Zhang, Haiying</t>
  </si>
  <si>
    <t>，1381481</t>
  </si>
  <si>
    <t>Li, Lu</t>
  </si>
  <si>
    <t>，1381502</t>
  </si>
  <si>
    <t>Lyu, Le</t>
  </si>
  <si>
    <t>，1381519</t>
  </si>
  <si>
    <t>Kwok, Kwei Yau</t>
  </si>
  <si>
    <t>，1381568</t>
  </si>
  <si>
    <t>Kwok, Mei Yin</t>
  </si>
  <si>
    <t>，1381659</t>
  </si>
  <si>
    <t>Zhao, Yuchen</t>
  </si>
  <si>
    <t>，1381669</t>
  </si>
  <si>
    <t>Lyu, Ningning</t>
  </si>
  <si>
    <t>，1381899</t>
  </si>
  <si>
    <t>Liu, Ming Yu</t>
  </si>
  <si>
    <t>，1381929</t>
  </si>
  <si>
    <t>Li, Peng</t>
  </si>
  <si>
    <t>，1381969</t>
  </si>
  <si>
    <t>Wang, Peng</t>
  </si>
  <si>
    <t>，1381993</t>
  </si>
  <si>
    <t>Su, Ziyao</t>
  </si>
  <si>
    <t>，1382084</t>
  </si>
  <si>
    <t>Leung, Mei Choi</t>
  </si>
  <si>
    <t>，1382203</t>
  </si>
  <si>
    <t>，1382363</t>
  </si>
  <si>
    <t>He, Jing</t>
  </si>
  <si>
    <t>，1382479</t>
  </si>
  <si>
    <t>Li, Chunxia</t>
  </si>
  <si>
    <t>，1382535</t>
  </si>
  <si>
    <t>，1382550</t>
  </si>
  <si>
    <t>Xu, Yue</t>
  </si>
  <si>
    <t>，1382943</t>
  </si>
  <si>
    <t>Shi, Mengyun</t>
  </si>
  <si>
    <t>，1383046</t>
  </si>
  <si>
    <t>Ngan, Man Loy</t>
  </si>
  <si>
    <t>，1383238</t>
  </si>
  <si>
    <t>Ho, Po Keung</t>
  </si>
  <si>
    <t>，1383303</t>
  </si>
  <si>
    <t>Yu, Zheng</t>
  </si>
  <si>
    <t>，1383308</t>
  </si>
  <si>
    <t>Ma, Qian</t>
  </si>
  <si>
    <t>，1383326</t>
  </si>
  <si>
    <t>Ma, Lisha</t>
  </si>
  <si>
    <t>，1383336</t>
  </si>
  <si>
    <t>Zhang, Ting</t>
  </si>
  <si>
    <t>，1383677</t>
  </si>
  <si>
    <t>Hu, Faxuan</t>
  </si>
  <si>
    <t>，1383954</t>
  </si>
  <si>
    <t>，1384027</t>
  </si>
  <si>
    <t>Chen, Yingjun</t>
  </si>
  <si>
    <t>，1384268</t>
  </si>
  <si>
    <t>Zhang, Yuanwei</t>
  </si>
  <si>
    <t>，1384572</t>
  </si>
  <si>
    <t>Shen, Lijun</t>
  </si>
  <si>
    <t>，1384848</t>
  </si>
  <si>
    <t>Lai, Ziwei</t>
  </si>
  <si>
    <t>，1384940</t>
  </si>
  <si>
    <t>*Huang, Minshu</t>
  </si>
  <si>
    <t>，1375793</t>
  </si>
  <si>
    <t>*Zheng, Shi Qi</t>
  </si>
  <si>
    <t>，1363992</t>
  </si>
  <si>
    <t>*Yang, Liu</t>
  </si>
  <si>
    <t>，1365032</t>
  </si>
  <si>
    <t>*Wu, Gang</t>
  </si>
  <si>
    <t>，1370234</t>
  </si>
  <si>
    <t>*Zheng, Chong</t>
  </si>
  <si>
    <t>，1360435</t>
  </si>
  <si>
    <t>To, Ho Lung</t>
  </si>
  <si>
    <t>TWIN1381879</t>
  </si>
  <si>
    <t>，1378723</t>
  </si>
  <si>
    <t>So, Choi Kwan</t>
  </si>
  <si>
    <t>，1377476</t>
  </si>
  <si>
    <t>*Lu, Liya</t>
  </si>
  <si>
    <t>，1381876</t>
  </si>
  <si>
    <t>*Li, Jing</t>
  </si>
  <si>
    <t>，1365034</t>
  </si>
  <si>
    <t>Yang, Meng</t>
  </si>
  <si>
    <t>，1358600</t>
  </si>
  <si>
    <t>Wei, Shanshan</t>
  </si>
  <si>
    <t>，1360696</t>
  </si>
  <si>
    <t>Chen, Shouwen</t>
  </si>
  <si>
    <t>，1374658</t>
  </si>
  <si>
    <t>，1365339</t>
  </si>
  <si>
    <t>Leung, Man Yee Mandy</t>
  </si>
  <si>
    <t>，1365985</t>
  </si>
  <si>
    <t>Huang, Zhen</t>
  </si>
  <si>
    <t>，1366930</t>
  </si>
  <si>
    <t>Hu, Shengjiang</t>
  </si>
  <si>
    <t>，1378912</t>
  </si>
  <si>
    <t>Chiang, Liang Jang</t>
  </si>
  <si>
    <t>，1377780</t>
  </si>
  <si>
    <t>Zhang, Zheng Yu</t>
  </si>
  <si>
    <t xml:space="preserve"> ，1370526</t>
  </si>
  <si>
    <t>*Wu, Bin</t>
  </si>
  <si>
    <t>Sun, Ruiwu</t>
  </si>
  <si>
    <t>Kwan, Waihang</t>
  </si>
  <si>
    <t>Deng, Dequan</t>
  </si>
  <si>
    <t>Cui, He</t>
  </si>
  <si>
    <t>Gao, Yaling</t>
  </si>
  <si>
    <t>Gao, Zhichao</t>
  </si>
  <si>
    <t>Guo, Yang</t>
  </si>
  <si>
    <t>Li, Yang</t>
  </si>
  <si>
    <t>Shang, Haitao</t>
  </si>
  <si>
    <t>Yan, Huixin</t>
  </si>
  <si>
    <t>Yang,Junliang</t>
  </si>
  <si>
    <t>Wang, Cheng Yi</t>
  </si>
  <si>
    <t>Zhou, Yunxiang</t>
  </si>
  <si>
    <t>Zhou, Qin</t>
  </si>
  <si>
    <t>Li, Xinlan</t>
  </si>
  <si>
    <t>Guan, Huiqin</t>
  </si>
  <si>
    <t>Cui, Meng</t>
  </si>
  <si>
    <t>TOTAL</t>
  </si>
  <si>
    <t>P181102141811489</t>
  </si>
  <si>
    <t>10月包房款</t>
  </si>
  <si>
    <t>9月剩下包房款</t>
  </si>
  <si>
    <t>超售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</si>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</sst>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* #,##0_);_(* \(#,##0\);_(* &quot;-&quot;??_);_(@_)"/>
  </numFmts>
  <fonts count="41"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9.75"/>
      <color rgb="FF0291D4"/>
      <name val="Helvetica"/>
      <charset val="134"/>
    </font>
    <font>
      <sz val="11"/>
      <color theme="1"/>
      <name val="Calibri"/>
      <charset val="134"/>
    </font>
    <font>
      <sz val="11.25"/>
      <color rgb="FF333333"/>
      <name val="Helvetica"/>
      <charset val="134"/>
    </font>
    <font>
      <sz val="12"/>
      <color rgb="FF333333"/>
      <name val="Helvetica"/>
      <charset val="134"/>
    </font>
    <font>
      <sz val="11"/>
      <color theme="1"/>
      <name val="宋体"/>
      <charset val="134"/>
    </font>
    <font>
      <sz val="11"/>
      <color theme="0"/>
      <name val="Calibri"/>
      <charset val="134"/>
    </font>
    <font>
      <sz val="11"/>
      <name val="Calibri"/>
      <charset val="134"/>
    </font>
    <font>
      <sz val="11.25"/>
      <color rgb="FF333333"/>
      <name val="Calibri"/>
      <charset val="134"/>
    </font>
    <font>
      <sz val="10.5"/>
      <color rgb="FF0000FF"/>
      <name val="Calibri"/>
      <charset val="134"/>
    </font>
    <font>
      <sz val="12"/>
      <name val="Arial"/>
      <charset val="134"/>
    </font>
    <font>
      <sz val="11"/>
      <name val="Arial"/>
      <charset val="134"/>
    </font>
    <font>
      <sz val="12"/>
      <name val="Calibri"/>
      <charset val="134"/>
    </font>
    <font>
      <sz val="11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"/>
      </bottom>
      <diagonal/>
    </border>
    <border>
      <left/>
      <right/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21" borderId="11" applyNumberFormat="0" applyFon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2" fillId="23" borderId="12" applyNumberFormat="0" applyAlignment="0" applyProtection="0">
      <alignment vertical="center"/>
    </xf>
    <xf numFmtId="0" fontId="34" fillId="23" borderId="8" applyNumberFormat="0" applyAlignment="0" applyProtection="0">
      <alignment vertical="center"/>
    </xf>
    <xf numFmtId="0" fontId="36" fillId="26" borderId="13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</cellStyleXfs>
  <cellXfs count="125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1" fillId="2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/>
    <xf numFmtId="15" fontId="1" fillId="0" borderId="1" xfId="0" applyNumberFormat="1" applyFont="1" applyFill="1" applyBorder="1" applyAlignment="1"/>
    <xf numFmtId="15" fontId="1" fillId="0" borderId="1" xfId="0" applyNumberFormat="1" applyFont="1" applyFill="1" applyBorder="1" applyAlignment="1"/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6" fontId="1" fillId="0" borderId="1" xfId="8" applyNumberFormat="1" applyFont="1" applyBorder="1"/>
    <xf numFmtId="0" fontId="2" fillId="0" borderId="0" xfId="0" applyNumberFormat="1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6" fontId="1" fillId="0" borderId="1" xfId="8" applyNumberFormat="1" applyFont="1" applyFill="1" applyBorder="1"/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5" borderId="1" xfId="0" applyFont="1" applyFill="1" applyBorder="1" applyAlignment="1"/>
    <xf numFmtId="176" fontId="3" fillId="3" borderId="0" xfId="8" applyNumberFormat="1" applyFont="1" applyFill="1"/>
    <xf numFmtId="15" fontId="1" fillId="0" borderId="0" xfId="0" applyNumberFormat="1" applyFont="1" applyFill="1" applyAlignment="1"/>
    <xf numFmtId="176" fontId="1" fillId="0" borderId="0" xfId="8" applyNumberFormat="1" applyFont="1"/>
    <xf numFmtId="0" fontId="0" fillId="0" borderId="2" xfId="0" applyBorder="1">
      <alignment vertical="center"/>
    </xf>
    <xf numFmtId="0" fontId="6" fillId="0" borderId="0" xfId="0" applyFont="1" applyFill="1" applyAlignment="1"/>
    <xf numFmtId="0" fontId="6" fillId="0" borderId="0" xfId="0" applyFont="1" applyFill="1" applyAlignment="1"/>
    <xf numFmtId="0" fontId="6" fillId="6" borderId="0" xfId="0" applyFont="1" applyFill="1" applyAlignment="1"/>
    <xf numFmtId="0" fontId="6" fillId="0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0" borderId="0" xfId="0" applyFont="1" applyFill="1" applyBorder="1" applyAlignment="1"/>
    <xf numFmtId="15" fontId="6" fillId="0" borderId="0" xfId="0" applyNumberFormat="1" applyFont="1" applyFill="1" applyAlignment="1"/>
    <xf numFmtId="15" fontId="6" fillId="0" borderId="0" xfId="0" applyNumberFormat="1" applyFont="1" applyFill="1" applyAlignment="1"/>
    <xf numFmtId="15" fontId="6" fillId="0" borderId="0" xfId="0" applyNumberFormat="1" applyFont="1" applyFill="1" applyBorder="1" applyAlignment="1"/>
    <xf numFmtId="0" fontId="8" fillId="6" borderId="0" xfId="0" applyFont="1" applyFill="1" applyAlignment="1">
      <alignment horizontal="center"/>
    </xf>
    <xf numFmtId="0" fontId="8" fillId="6" borderId="0" xfId="0" applyFont="1" applyFill="1" applyAlignment="1"/>
    <xf numFmtId="176" fontId="6" fillId="0" borderId="0" xfId="8" applyNumberFormat="1" applyFont="1"/>
    <xf numFmtId="176" fontId="6" fillId="0" borderId="0" xfId="8" applyNumberFormat="1" applyFont="1" applyFill="1"/>
    <xf numFmtId="0" fontId="6" fillId="0" borderId="0" xfId="0" applyFont="1" applyFill="1" applyAlignment="1">
      <alignment horizontal="center"/>
    </xf>
    <xf numFmtId="0" fontId="6" fillId="5" borderId="0" xfId="0" applyFont="1" applyFill="1" applyAlignment="1"/>
    <xf numFmtId="176" fontId="7" fillId="3" borderId="0" xfId="8" applyNumberFormat="1" applyFont="1" applyFill="1"/>
    <xf numFmtId="176" fontId="6" fillId="0" borderId="0" xfId="0" applyNumberFormat="1" applyFont="1" applyFill="1" applyAlignment="1">
      <alignment horizontal="center"/>
    </xf>
    <xf numFmtId="0" fontId="9" fillId="0" borderId="0" xfId="0" applyFont="1">
      <alignment vertical="center"/>
    </xf>
    <xf numFmtId="0" fontId="6" fillId="0" borderId="0" xfId="0" applyFont="1" applyFill="1" applyAlignment="1"/>
    <xf numFmtId="0" fontId="6" fillId="7" borderId="0" xfId="0" applyFont="1" applyFill="1" applyAlignment="1"/>
    <xf numFmtId="15" fontId="6" fillId="0" borderId="0" xfId="0" applyNumberFormat="1" applyFont="1" applyFill="1" applyAlignment="1"/>
    <xf numFmtId="0" fontId="8" fillId="7" borderId="0" xfId="0" applyFont="1" applyFill="1" applyAlignment="1">
      <alignment horizontal="center"/>
    </xf>
    <xf numFmtId="0" fontId="8" fillId="7" borderId="0" xfId="0" applyFont="1" applyFill="1" applyAlignment="1"/>
    <xf numFmtId="176" fontId="6" fillId="0" borderId="0" xfId="8" applyNumberFormat="1" applyFont="1" applyAlignment="1"/>
    <xf numFmtId="176" fontId="6" fillId="0" borderId="0" xfId="8" applyNumberFormat="1" applyFont="1" applyFill="1" applyAlignment="1"/>
    <xf numFmtId="0" fontId="6" fillId="0" borderId="0" xfId="0" applyFont="1" applyFill="1" applyBorder="1" applyAlignment="1"/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5" borderId="4" xfId="0" applyFont="1" applyFill="1" applyBorder="1" applyAlignment="1"/>
    <xf numFmtId="0" fontId="6" fillId="0" borderId="5" xfId="0" applyFont="1" applyFill="1" applyBorder="1" applyAlignment="1"/>
    <xf numFmtId="0" fontId="6" fillId="0" borderId="6" xfId="0" applyFont="1" applyFill="1" applyBorder="1" applyAlignment="1"/>
    <xf numFmtId="176" fontId="7" fillId="3" borderId="0" xfId="8" applyNumberFormat="1" applyFont="1" applyFill="1" applyAlignment="1"/>
    <xf numFmtId="0" fontId="6" fillId="0" borderId="7" xfId="0" applyFont="1" applyFill="1" applyBorder="1" applyAlignment="1"/>
    <xf numFmtId="15" fontId="6" fillId="0" borderId="0" xfId="0" applyNumberFormat="1" applyFont="1" applyFill="1" applyBorder="1" applyAlignment="1"/>
    <xf numFmtId="15" fontId="6" fillId="0" borderId="7" xfId="0" applyNumberFormat="1" applyFont="1" applyFill="1" applyBorder="1" applyAlignment="1"/>
    <xf numFmtId="0" fontId="6" fillId="7" borderId="7" xfId="0" applyFont="1" applyFill="1" applyBorder="1" applyAlignment="1"/>
    <xf numFmtId="0" fontId="6" fillId="4" borderId="0" xfId="0" applyFont="1" applyFill="1" applyAlignment="1"/>
    <xf numFmtId="176" fontId="6" fillId="0" borderId="0" xfId="0" applyNumberFormat="1" applyFont="1" applyFill="1" applyAlignment="1"/>
    <xf numFmtId="176" fontId="6" fillId="0" borderId="7" xfId="8" applyNumberFormat="1" applyFont="1" applyBorder="1" applyAlignment="1"/>
    <xf numFmtId="0" fontId="7" fillId="8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15" fontId="6" fillId="0" borderId="1" xfId="0" applyNumberFormat="1" applyFont="1" applyFill="1" applyBorder="1" applyAlignment="1"/>
    <xf numFmtId="0" fontId="6" fillId="5" borderId="1" xfId="0" applyFont="1" applyFill="1" applyBorder="1" applyAlignment="1"/>
    <xf numFmtId="15" fontId="6" fillId="5" borderId="1" xfId="0" applyNumberFormat="1" applyFont="1" applyFill="1" applyBorder="1" applyAlignment="1"/>
    <xf numFmtId="0" fontId="8" fillId="8" borderId="1" xfId="0" applyFont="1" applyFill="1" applyBorder="1" applyAlignment="1">
      <alignment horizontal="center"/>
    </xf>
    <xf numFmtId="0" fontId="6" fillId="7" borderId="1" xfId="0" applyFont="1" applyFill="1" applyBorder="1" applyAlignment="1"/>
    <xf numFmtId="0" fontId="8" fillId="8" borderId="1" xfId="0" applyFont="1" applyFill="1" applyBorder="1" applyAlignment="1"/>
    <xf numFmtId="176" fontId="6" fillId="0" borderId="1" xfId="8" applyNumberFormat="1" applyFont="1" applyBorder="1" applyAlignment="1"/>
    <xf numFmtId="176" fontId="6" fillId="5" borderId="1" xfId="8" applyNumberFormat="1" applyFont="1" applyFill="1" applyBorder="1" applyAlignment="1"/>
    <xf numFmtId="176" fontId="7" fillId="3" borderId="1" xfId="8" applyNumberFormat="1" applyFont="1" applyFill="1" applyBorder="1" applyAlignment="1"/>
    <xf numFmtId="0" fontId="10" fillId="0" borderId="0" xfId="0" applyFont="1" applyFill="1" applyAlignment="1"/>
    <xf numFmtId="0" fontId="11" fillId="0" borderId="1" xfId="0" applyFont="1" applyBorder="1">
      <alignment vertical="center"/>
    </xf>
    <xf numFmtId="176" fontId="6" fillId="0" borderId="1" xfId="0" applyNumberFormat="1" applyFont="1" applyFill="1" applyBorder="1" applyAlignment="1"/>
    <xf numFmtId="0" fontId="12" fillId="0" borderId="0" xfId="0" applyFont="1">
      <alignment vertical="center"/>
    </xf>
    <xf numFmtId="0" fontId="13" fillId="0" borderId="0" xfId="0" applyFont="1" applyFill="1" applyAlignment="1"/>
    <xf numFmtId="0" fontId="14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15" fontId="10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/>
    <xf numFmtId="176" fontId="10" fillId="0" borderId="1" xfId="8" applyNumberFormat="1" applyFont="1" applyFill="1" applyBorder="1" applyAlignment="1"/>
    <xf numFmtId="0" fontId="16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vertical="top" wrapText="1"/>
    </xf>
    <xf numFmtId="0" fontId="11" fillId="0" borderId="0" xfId="0" applyFont="1" applyFill="1" applyAlignment="1"/>
    <xf numFmtId="176" fontId="14" fillId="0" borderId="0" xfId="8" applyNumberFormat="1" applyFont="1" applyFill="1" applyAlignment="1"/>
    <xf numFmtId="176" fontId="14" fillId="0" borderId="1" xfId="8" applyNumberFormat="1" applyFont="1" applyFill="1" applyBorder="1" applyAlignment="1"/>
    <xf numFmtId="0" fontId="18" fillId="0" borderId="0" xfId="0" applyFont="1">
      <alignment vertical="center"/>
    </xf>
    <xf numFmtId="176" fontId="14" fillId="0" borderId="1" xfId="0" applyNumberFormat="1" applyFont="1" applyFill="1" applyBorder="1" applyAlignment="1"/>
    <xf numFmtId="0" fontId="16" fillId="0" borderId="0" xfId="0" applyFont="1" applyFill="1">
      <alignment vertical="center"/>
    </xf>
    <xf numFmtId="0" fontId="19" fillId="0" borderId="0" xfId="0" applyFont="1">
      <alignment vertical="center"/>
    </xf>
    <xf numFmtId="0" fontId="20" fillId="0" borderId="0" xfId="0" applyFont="1" applyAlignment="1"/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right" vertical="top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left" vertical="top" indent="1"/>
    </xf>
    <xf numFmtId="0" fontId="19" fillId="0" borderId="1" xfId="0" applyFont="1" applyBorder="1">
      <alignment vertical="center"/>
    </xf>
    <xf numFmtId="3" fontId="15" fillId="0" borderId="1" xfId="0" applyNumberFormat="1" applyFont="1" applyBorder="1" applyAlignment="1">
      <alignment horizontal="right" vertical="top"/>
    </xf>
    <xf numFmtId="0" fontId="15" fillId="0" borderId="1" xfId="0" applyNumberFormat="1" applyFont="1" applyBorder="1" applyAlignment="1">
      <alignment horizontal="right" vertical="top"/>
    </xf>
    <xf numFmtId="3" fontId="15" fillId="0" borderId="1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right"/>
    </xf>
    <xf numFmtId="0" fontId="19" fillId="4" borderId="1" xfId="0" applyFont="1" applyFill="1" applyBorder="1">
      <alignment vertical="center"/>
    </xf>
    <xf numFmtId="0" fontId="15" fillId="0" borderId="0" xfId="0" applyFont="1" applyAlignment="1">
      <alignment vertical="top"/>
    </xf>
    <xf numFmtId="0" fontId="19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5" fillId="0" borderId="1" xfId="0" applyNumberFormat="1" applyFont="1" applyBorder="1" applyAlignment="1">
      <alignment horizontal="left"/>
    </xf>
    <xf numFmtId="0" fontId="15" fillId="0" borderId="1" xfId="0" applyNumberFormat="1" applyFont="1" applyBorder="1" applyAlignment="1">
      <alignment horizontal="left" vertical="top"/>
    </xf>
    <xf numFmtId="3" fontId="15" fillId="0" borderId="1" xfId="0" applyNumberFormat="1" applyFont="1" applyBorder="1" applyAlignment="1">
      <alignment horizontal="right" vertical="center"/>
    </xf>
    <xf numFmtId="0" fontId="2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06.597974537" refreshedBy="Administrator" recordCount="157">
  <cacheSource type="worksheet">
    <worksheetSource ref="Z1:AA158" sheet="10月"/>
  </cacheSource>
  <cacheFields count="2">
    <cacheField name="Book ID #" numFmtId="0">
      <sharedItems containsNumber="1" containsInteger="1" containsMixedTypes="1" count="128">
        <n v="1368581"/>
        <n v="1376295"/>
        <n v="1376667"/>
        <n v="1365559"/>
        <n v="1376226"/>
        <n v="1376293"/>
        <n v="1376464"/>
        <n v="1373669"/>
        <s v="1375793&amp;1365034"/>
        <n v="1369611"/>
        <n v="1369557"/>
        <n v="1369608"/>
        <n v="1376465"/>
        <n v="1376114"/>
        <n v="1364625"/>
        <n v="1359299"/>
        <n v="1281342"/>
        <s v="1363992&amp;1358600"/>
        <n v="1281345"/>
        <s v="1365032&amp;1360696"/>
        <n v="1369263"/>
        <n v="1366585"/>
        <n v="1369260"/>
        <n v="1369646"/>
        <n v="1358597"/>
        <n v="1370330"/>
        <n v="1365163"/>
        <n v="1372954"/>
        <s v="1370234&amp; 1374658&amp;1365339"/>
        <s v="1360435&amp;1365985&amp;1366930"/>
        <n v="1362546"/>
        <n v="1359607"/>
        <n v="1362512"/>
        <n v="1366763"/>
        <n v="1366595"/>
        <s v="1370237&amp; 1370526"/>
        <n v="1368747"/>
        <n v="1377123"/>
        <n v="1374676"/>
        <n v="1363194"/>
        <n v="1369801"/>
        <n v="1376855"/>
        <n v="1369288"/>
        <n v="1377470"/>
        <n v="1374405"/>
        <n v="1363082"/>
        <n v="1371276"/>
        <n v="1371681"/>
        <n v="1371277"/>
        <n v="1374148"/>
        <n v="1377323"/>
        <n v="1372929"/>
        <n v="1375458"/>
        <n v="1376575"/>
        <n v="1325458"/>
        <n v="1368977"/>
        <n v="1346730"/>
        <n v="1349697"/>
        <s v="1378723&amp;1378912"/>
        <n v="1379131"/>
        <n v="1343038"/>
        <n v="1365862"/>
        <n v="1379062"/>
        <n v="1379018"/>
        <n v="1378924"/>
        <n v="1374101"/>
        <n v="1361407"/>
        <n v="1367460"/>
        <s v="1377476&amp;1377780"/>
        <n v="1346164"/>
        <n v="1376719"/>
        <n v="1375106"/>
        <n v="1375103"/>
        <n v="1380115"/>
        <n v="1363061"/>
        <n v="1381669"/>
        <n v="1382084"/>
        <n v="1381087"/>
        <n v="1381929"/>
        <n v="1378022"/>
        <n v="1382550"/>
        <n v="1382535"/>
        <n v="1382363"/>
        <n v="1381993"/>
        <n v="1377808"/>
        <n v="1383046"/>
        <n v="1381502"/>
        <n v="1378495"/>
        <n v="1383336"/>
        <n v="1383677"/>
        <n v="1377568"/>
        <n v="1380800"/>
        <n v="1374720"/>
        <n v="1380241"/>
        <n v="1377253"/>
        <n v="1377255"/>
        <n v="1374775"/>
        <n v="1383954"/>
        <n v="1381899"/>
        <n v="1381659"/>
        <n v="1382479"/>
        <n v="1384572"/>
        <n v="1379799"/>
        <n v="1384940"/>
        <n v="1382943"/>
        <n v="1374586"/>
        <n v="1369869"/>
        <n v="1374585"/>
        <n v="1381876"/>
        <n v="1381481"/>
        <n v="1382203"/>
        <n v="1381568"/>
        <n v="1383308"/>
        <n v="1379787"/>
        <n v="1383326"/>
        <n v="1384268"/>
        <n v="1373160"/>
        <n v="1378652"/>
        <n v="1378670"/>
        <n v="1372504"/>
        <n v="1383238"/>
        <n v="1384848"/>
        <n v="1381519"/>
        <n v="1378992"/>
        <n v="1384027"/>
        <n v="1381969"/>
        <n v="1383303"/>
        <n v="1380472"/>
      </sharedItems>
    </cacheField>
    <cacheField name="TTL Rm Revenue" numFmtId="176">
      <sharedItems containsSemiMixedTypes="0" containsString="0" containsNumber="1" containsInteger="1" minValue="3200" maxValue="22000" count="49">
        <n v="3800"/>
        <n v="4600"/>
        <n v="3900"/>
        <n v="16700"/>
        <n v="13100"/>
        <n v="11700"/>
        <n v="9200"/>
        <n v="7800"/>
        <n v="14000"/>
        <n v="15200"/>
        <n v="15400"/>
        <n v="14400"/>
        <n v="13500"/>
        <n v="7600"/>
        <n v="22000"/>
        <n v="15600"/>
        <n v="11400"/>
        <n v="9600"/>
        <n v="19000"/>
        <n v="7700"/>
        <n v="18400"/>
        <n v="12500"/>
        <n v="12400"/>
        <n v="7900"/>
        <n v="11200"/>
        <n v="11100"/>
        <n v="10750"/>
        <n v="6400"/>
        <n v="13400"/>
        <n v="9900"/>
        <n v="8700"/>
        <n v="3500"/>
        <n v="10200"/>
        <n v="6700"/>
        <n v="3200"/>
        <n v="7200"/>
        <n v="7000"/>
        <n v="3600"/>
        <n v="4500"/>
        <n v="12900"/>
        <n v="8400"/>
        <n v="4200"/>
        <n v="3300"/>
        <n v="6500"/>
        <n v="6800"/>
        <n v="6900"/>
        <n v="9000"/>
        <n v="6600"/>
        <n v="969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">
  <r>
    <x v="0"/>
    <x v="0"/>
  </r>
  <r>
    <x v="1"/>
    <x v="1"/>
  </r>
  <r>
    <x v="1"/>
    <x v="1"/>
  </r>
  <r>
    <x v="2"/>
    <x v="1"/>
  </r>
  <r>
    <x v="3"/>
    <x v="2"/>
  </r>
  <r>
    <x v="4"/>
    <x v="1"/>
  </r>
  <r>
    <x v="5"/>
    <x v="1"/>
  </r>
  <r>
    <x v="6"/>
    <x v="1"/>
  </r>
  <r>
    <x v="7"/>
    <x v="3"/>
  </r>
  <r>
    <x v="8"/>
    <x v="4"/>
  </r>
  <r>
    <x v="9"/>
    <x v="5"/>
  </r>
  <r>
    <x v="10"/>
    <x v="5"/>
  </r>
  <r>
    <x v="11"/>
    <x v="5"/>
  </r>
  <r>
    <x v="12"/>
    <x v="6"/>
  </r>
  <r>
    <x v="12"/>
    <x v="6"/>
  </r>
  <r>
    <x v="13"/>
    <x v="6"/>
  </r>
  <r>
    <x v="14"/>
    <x v="7"/>
  </r>
  <r>
    <x v="15"/>
    <x v="0"/>
  </r>
  <r>
    <x v="16"/>
    <x v="8"/>
  </r>
  <r>
    <x v="17"/>
    <x v="9"/>
  </r>
  <r>
    <x v="18"/>
    <x v="8"/>
  </r>
  <r>
    <x v="19"/>
    <x v="10"/>
  </r>
  <r>
    <x v="20"/>
    <x v="11"/>
  </r>
  <r>
    <x v="21"/>
    <x v="5"/>
  </r>
  <r>
    <x v="21"/>
    <x v="5"/>
  </r>
  <r>
    <x v="22"/>
    <x v="12"/>
  </r>
  <r>
    <x v="23"/>
    <x v="11"/>
  </r>
  <r>
    <x v="24"/>
    <x v="13"/>
  </r>
  <r>
    <x v="24"/>
    <x v="13"/>
  </r>
  <r>
    <x v="25"/>
    <x v="2"/>
  </r>
  <r>
    <x v="25"/>
    <x v="2"/>
  </r>
  <r>
    <x v="25"/>
    <x v="2"/>
  </r>
  <r>
    <x v="26"/>
    <x v="2"/>
  </r>
  <r>
    <x v="27"/>
    <x v="14"/>
  </r>
  <r>
    <x v="27"/>
    <x v="14"/>
  </r>
  <r>
    <x v="28"/>
    <x v="15"/>
  </r>
  <r>
    <x v="27"/>
    <x v="14"/>
  </r>
  <r>
    <x v="29"/>
    <x v="10"/>
  </r>
  <r>
    <x v="30"/>
    <x v="16"/>
  </r>
  <r>
    <x v="31"/>
    <x v="16"/>
  </r>
  <r>
    <x v="32"/>
    <x v="17"/>
  </r>
  <r>
    <x v="33"/>
    <x v="7"/>
  </r>
  <r>
    <x v="34"/>
    <x v="13"/>
  </r>
  <r>
    <x v="35"/>
    <x v="7"/>
  </r>
  <r>
    <x v="36"/>
    <x v="2"/>
  </r>
  <r>
    <x v="37"/>
    <x v="1"/>
  </r>
  <r>
    <x v="38"/>
    <x v="1"/>
  </r>
  <r>
    <x v="39"/>
    <x v="18"/>
  </r>
  <r>
    <x v="40"/>
    <x v="15"/>
  </r>
  <r>
    <x v="41"/>
    <x v="6"/>
  </r>
  <r>
    <x v="42"/>
    <x v="19"/>
  </r>
  <r>
    <x v="43"/>
    <x v="6"/>
  </r>
  <r>
    <x v="41"/>
    <x v="6"/>
  </r>
  <r>
    <x v="44"/>
    <x v="1"/>
  </r>
  <r>
    <x v="45"/>
    <x v="20"/>
  </r>
  <r>
    <x v="46"/>
    <x v="21"/>
  </r>
  <r>
    <x v="47"/>
    <x v="21"/>
  </r>
  <r>
    <x v="48"/>
    <x v="21"/>
  </r>
  <r>
    <x v="49"/>
    <x v="21"/>
  </r>
  <r>
    <x v="50"/>
    <x v="22"/>
  </r>
  <r>
    <x v="51"/>
    <x v="23"/>
  </r>
  <r>
    <x v="52"/>
    <x v="24"/>
  </r>
  <r>
    <x v="53"/>
    <x v="25"/>
  </r>
  <r>
    <x v="54"/>
    <x v="26"/>
  </r>
  <r>
    <x v="55"/>
    <x v="27"/>
  </r>
  <r>
    <x v="56"/>
    <x v="28"/>
  </r>
  <r>
    <x v="57"/>
    <x v="17"/>
  </r>
  <r>
    <x v="58"/>
    <x v="27"/>
  </r>
  <r>
    <x v="59"/>
    <x v="27"/>
  </r>
  <r>
    <x v="60"/>
    <x v="29"/>
  </r>
  <r>
    <x v="61"/>
    <x v="30"/>
  </r>
  <r>
    <x v="62"/>
    <x v="31"/>
  </r>
  <r>
    <x v="63"/>
    <x v="31"/>
  </r>
  <r>
    <x v="64"/>
    <x v="12"/>
  </r>
  <r>
    <x v="65"/>
    <x v="31"/>
  </r>
  <r>
    <x v="66"/>
    <x v="32"/>
  </r>
  <r>
    <x v="67"/>
    <x v="32"/>
  </r>
  <r>
    <x v="68"/>
    <x v="33"/>
  </r>
  <r>
    <x v="69"/>
    <x v="33"/>
  </r>
  <r>
    <x v="70"/>
    <x v="33"/>
  </r>
  <r>
    <x v="71"/>
    <x v="33"/>
  </r>
  <r>
    <x v="72"/>
    <x v="33"/>
  </r>
  <r>
    <x v="73"/>
    <x v="27"/>
  </r>
  <r>
    <x v="74"/>
    <x v="17"/>
  </r>
  <r>
    <x v="75"/>
    <x v="27"/>
  </r>
  <r>
    <x v="76"/>
    <x v="34"/>
  </r>
  <r>
    <x v="76"/>
    <x v="34"/>
  </r>
  <r>
    <x v="77"/>
    <x v="27"/>
  </r>
  <r>
    <x v="78"/>
    <x v="27"/>
  </r>
  <r>
    <x v="79"/>
    <x v="27"/>
  </r>
  <r>
    <x v="80"/>
    <x v="34"/>
  </r>
  <r>
    <x v="81"/>
    <x v="34"/>
  </r>
  <r>
    <x v="82"/>
    <x v="34"/>
  </r>
  <r>
    <x v="83"/>
    <x v="31"/>
  </r>
  <r>
    <x v="84"/>
    <x v="31"/>
  </r>
  <r>
    <x v="84"/>
    <x v="31"/>
  </r>
  <r>
    <x v="85"/>
    <x v="35"/>
  </r>
  <r>
    <x v="86"/>
    <x v="36"/>
  </r>
  <r>
    <x v="87"/>
    <x v="36"/>
  </r>
  <r>
    <x v="85"/>
    <x v="35"/>
  </r>
  <r>
    <x v="88"/>
    <x v="37"/>
  </r>
  <r>
    <x v="89"/>
    <x v="37"/>
  </r>
  <r>
    <x v="90"/>
    <x v="31"/>
  </r>
  <r>
    <x v="90"/>
    <x v="31"/>
  </r>
  <r>
    <x v="91"/>
    <x v="38"/>
  </r>
  <r>
    <x v="92"/>
    <x v="32"/>
  </r>
  <r>
    <x v="93"/>
    <x v="39"/>
  </r>
  <r>
    <x v="94"/>
    <x v="40"/>
  </r>
  <r>
    <x v="95"/>
    <x v="40"/>
  </r>
  <r>
    <x v="96"/>
    <x v="27"/>
  </r>
  <r>
    <x v="96"/>
    <x v="27"/>
  </r>
  <r>
    <x v="97"/>
    <x v="41"/>
  </r>
  <r>
    <x v="97"/>
    <x v="41"/>
  </r>
  <r>
    <x v="98"/>
    <x v="17"/>
  </r>
  <r>
    <x v="99"/>
    <x v="27"/>
  </r>
  <r>
    <x v="100"/>
    <x v="34"/>
  </r>
  <r>
    <x v="101"/>
    <x v="34"/>
  </r>
  <r>
    <x v="102"/>
    <x v="27"/>
  </r>
  <r>
    <x v="103"/>
    <x v="42"/>
  </r>
  <r>
    <x v="103"/>
    <x v="42"/>
  </r>
  <r>
    <x v="103"/>
    <x v="42"/>
  </r>
  <r>
    <x v="104"/>
    <x v="43"/>
  </r>
  <r>
    <x v="105"/>
    <x v="29"/>
  </r>
  <r>
    <x v="106"/>
    <x v="29"/>
  </r>
  <r>
    <x v="107"/>
    <x v="29"/>
  </r>
  <r>
    <x v="108"/>
    <x v="44"/>
  </r>
  <r>
    <x v="109"/>
    <x v="44"/>
  </r>
  <r>
    <x v="109"/>
    <x v="44"/>
  </r>
  <r>
    <x v="110"/>
    <x v="45"/>
  </r>
  <r>
    <x v="111"/>
    <x v="44"/>
  </r>
  <r>
    <x v="112"/>
    <x v="37"/>
  </r>
  <r>
    <x v="113"/>
    <x v="31"/>
  </r>
  <r>
    <x v="114"/>
    <x v="37"/>
  </r>
  <r>
    <x v="115"/>
    <x v="46"/>
  </r>
  <r>
    <x v="116"/>
    <x v="32"/>
  </r>
  <r>
    <x v="117"/>
    <x v="32"/>
  </r>
  <r>
    <x v="118"/>
    <x v="32"/>
  </r>
  <r>
    <x v="119"/>
    <x v="29"/>
  </r>
  <r>
    <x v="120"/>
    <x v="47"/>
  </r>
  <r>
    <x v="121"/>
    <x v="47"/>
  </r>
  <r>
    <x v="120"/>
    <x v="47"/>
  </r>
  <r>
    <x v="122"/>
    <x v="47"/>
  </r>
  <r>
    <x v="122"/>
    <x v="47"/>
  </r>
  <r>
    <x v="123"/>
    <x v="17"/>
  </r>
  <r>
    <x v="123"/>
    <x v="17"/>
  </r>
  <r>
    <x v="123"/>
    <x v="17"/>
  </r>
  <r>
    <x v="123"/>
    <x v="17"/>
  </r>
  <r>
    <x v="123"/>
    <x v="17"/>
  </r>
  <r>
    <x v="123"/>
    <x v="17"/>
  </r>
  <r>
    <x v="123"/>
    <x v="17"/>
  </r>
  <r>
    <x v="123"/>
    <x v="17"/>
  </r>
  <r>
    <x v="124"/>
    <x v="47"/>
  </r>
  <r>
    <x v="125"/>
    <x v="34"/>
  </r>
  <r>
    <x v="125"/>
    <x v="34"/>
  </r>
  <r>
    <x v="126"/>
    <x v="34"/>
  </r>
  <r>
    <x v="126"/>
    <x v="34"/>
  </r>
  <r>
    <x v="127"/>
    <x v="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J40:AK169" firstHeaderRow="1" firstDataRow="1" firstDataCol="1"/>
  <pivotFields count="2">
    <pivotField axis="axisRow" compact="0" showAll="0">
      <items count="129">
        <item x="16"/>
        <item x="18"/>
        <item x="54"/>
        <item x="60"/>
        <item x="69"/>
        <item x="56"/>
        <item x="57"/>
        <item x="24"/>
        <item x="15"/>
        <item x="31"/>
        <item x="66"/>
        <item x="32"/>
        <item x="30"/>
        <item x="74"/>
        <item x="45"/>
        <item x="39"/>
        <item x="14"/>
        <item x="26"/>
        <item x="3"/>
        <item x="61"/>
        <item x="21"/>
        <item x="34"/>
        <item x="33"/>
        <item x="67"/>
        <item x="0"/>
        <item x="36"/>
        <item x="55"/>
        <item x="22"/>
        <item x="20"/>
        <item x="42"/>
        <item x="10"/>
        <item x="11"/>
        <item x="9"/>
        <item x="23"/>
        <item x="40"/>
        <item x="106"/>
        <item x="25"/>
        <item x="46"/>
        <item x="48"/>
        <item x="47"/>
        <item x="119"/>
        <item x="51"/>
        <item x="27"/>
        <item x="116"/>
        <item x="7"/>
        <item x="65"/>
        <item x="49"/>
        <item x="44"/>
        <item x="107"/>
        <item x="105"/>
        <item x="38"/>
        <item x="92"/>
        <item x="96"/>
        <item x="72"/>
        <item x="71"/>
        <item x="52"/>
        <item x="13"/>
        <item x="4"/>
        <item x="5"/>
        <item x="1"/>
        <item x="6"/>
        <item x="12"/>
        <item x="53"/>
        <item x="2"/>
        <item x="70"/>
        <item x="41"/>
        <item x="37"/>
        <item x="94"/>
        <item x="95"/>
        <item x="50"/>
        <item x="43"/>
        <item x="90"/>
        <item x="84"/>
        <item x="79"/>
        <item x="87"/>
        <item x="117"/>
        <item x="118"/>
        <item x="64"/>
        <item x="123"/>
        <item x="63"/>
        <item x="62"/>
        <item x="59"/>
        <item x="113"/>
        <item x="102"/>
        <item x="73"/>
        <item x="93"/>
        <item x="127"/>
        <item x="91"/>
        <item x="77"/>
        <item x="109"/>
        <item x="86"/>
        <item x="122"/>
        <item x="111"/>
        <item x="99"/>
        <item x="75"/>
        <item x="108"/>
        <item x="98"/>
        <item x="78"/>
        <item x="125"/>
        <item x="83"/>
        <item x="76"/>
        <item x="110"/>
        <item x="82"/>
        <item x="100"/>
        <item x="81"/>
        <item x="80"/>
        <item x="104"/>
        <item x="85"/>
        <item x="120"/>
        <item x="126"/>
        <item x="112"/>
        <item x="114"/>
        <item x="88"/>
        <item x="89"/>
        <item x="97"/>
        <item x="124"/>
        <item x="115"/>
        <item x="101"/>
        <item x="121"/>
        <item x="103"/>
        <item x="29"/>
        <item x="17"/>
        <item x="19"/>
        <item x="28"/>
        <item x="35"/>
        <item x="8"/>
        <item x="68"/>
        <item x="58"/>
        <item t="default"/>
      </items>
    </pivotField>
    <pivotField dataField="1" compact="0" numFmtId="176" showAll="0">
      <items count="50">
        <item x="34"/>
        <item x="42"/>
        <item x="31"/>
        <item x="37"/>
        <item x="0"/>
        <item x="2"/>
        <item x="41"/>
        <item x="38"/>
        <item x="1"/>
        <item x="27"/>
        <item x="43"/>
        <item x="47"/>
        <item x="33"/>
        <item x="44"/>
        <item x="45"/>
        <item x="36"/>
        <item x="35"/>
        <item x="13"/>
        <item x="19"/>
        <item x="7"/>
        <item x="23"/>
        <item x="40"/>
        <item x="30"/>
        <item x="46"/>
        <item x="6"/>
        <item x="17"/>
        <item x="48"/>
        <item x="29"/>
        <item x="32"/>
        <item x="26"/>
        <item x="25"/>
        <item x="24"/>
        <item x="16"/>
        <item x="5"/>
        <item x="22"/>
        <item x="21"/>
        <item x="39"/>
        <item x="4"/>
        <item x="28"/>
        <item x="12"/>
        <item x="8"/>
        <item x="11"/>
        <item x="9"/>
        <item x="10"/>
        <item x="15"/>
        <item x="3"/>
        <item x="20"/>
        <item x="18"/>
        <item x="14"/>
        <item t="default"/>
      </items>
    </pivotField>
  </pivotFields>
  <rowFields count="1">
    <field x="0"/>
  </rowFields>
  <rowItems count="1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 t="grand">
      <x/>
    </i>
  </rowItems>
  <colItems count="1">
    <i/>
  </colItems>
  <dataFields count="1">
    <dataField name="求和项:TTL Rm Revenue" fld="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4"/>
  <sheetViews>
    <sheetView workbookViewId="0">
      <selection activeCell="L25" sqref="L25"/>
    </sheetView>
  </sheetViews>
  <sheetFormatPr defaultColWidth="10.2857142857143" defaultRowHeight="15"/>
  <cols>
    <col min="1" max="1" width="18.2857142857143" style="97" customWidth="1"/>
    <col min="2" max="2" width="15" style="97"/>
    <col min="3" max="3" width="4" style="97"/>
    <col min="4" max="4" width="10.8571428571429" style="97" customWidth="1"/>
    <col min="5" max="5" width="11.7142857142857" style="97" customWidth="1"/>
    <col min="6" max="6" width="5" style="97"/>
    <col min="7" max="7" width="3" style="97"/>
    <col min="8" max="8" width="5" style="97"/>
    <col min="9" max="9" width="8" style="97"/>
    <col min="10" max="10" width="6" style="97"/>
    <col min="11" max="11" width="11.1428571428571" style="97" customWidth="1"/>
    <col min="12" max="12" width="12" style="97"/>
    <col min="13" max="13" width="24.1428571428571" style="97" customWidth="1"/>
    <col min="14" max="14" width="21.4285714285714" style="97" customWidth="1"/>
    <col min="15" max="15" width="22.9142857142857" style="97" customWidth="1"/>
    <col min="16" max="16384" width="10.2857142857143" style="97"/>
  </cols>
  <sheetData>
    <row r="1" s="97" customFormat="1" spans="1:15">
      <c r="A1" s="106" t="s">
        <v>0</v>
      </c>
      <c r="B1" s="106" t="s">
        <v>1</v>
      </c>
      <c r="C1" s="107" t="s">
        <v>2</v>
      </c>
      <c r="D1" s="106" t="s">
        <v>3</v>
      </c>
      <c r="E1" s="108" t="s">
        <v>4</v>
      </c>
      <c r="F1" s="107" t="s">
        <v>5</v>
      </c>
      <c r="G1" s="107" t="s">
        <v>6</v>
      </c>
      <c r="H1" s="117"/>
      <c r="I1" s="106" t="s">
        <v>7</v>
      </c>
      <c r="J1" s="120"/>
      <c r="K1" s="108" t="s">
        <v>8</v>
      </c>
      <c r="L1" s="108" t="s">
        <v>9</v>
      </c>
      <c r="M1" s="106" t="s">
        <v>10</v>
      </c>
      <c r="N1" s="107" t="s">
        <v>11</v>
      </c>
      <c r="O1" s="110"/>
    </row>
    <row r="2" s="97" customFormat="1" spans="1:15">
      <c r="A2" s="107" t="s">
        <v>12</v>
      </c>
      <c r="B2" s="107" t="s">
        <v>13</v>
      </c>
      <c r="C2" s="108" t="s">
        <v>14</v>
      </c>
      <c r="D2" s="107" t="s">
        <v>15</v>
      </c>
      <c r="E2" s="107" t="s">
        <v>16</v>
      </c>
      <c r="F2" s="106" t="s">
        <v>17</v>
      </c>
      <c r="G2" s="108" t="s">
        <v>17</v>
      </c>
      <c r="H2" s="107" t="s">
        <v>18</v>
      </c>
      <c r="I2" s="107" t="s">
        <v>19</v>
      </c>
      <c r="J2" s="108" t="s">
        <v>20</v>
      </c>
      <c r="K2" s="114">
        <v>2251.49</v>
      </c>
      <c r="L2" s="113">
        <v>3150</v>
      </c>
      <c r="M2" s="107" t="s">
        <v>21</v>
      </c>
      <c r="N2" s="121">
        <v>1566074</v>
      </c>
      <c r="O2" s="110">
        <v>1298045</v>
      </c>
    </row>
    <row r="3" s="97" customFormat="1" spans="1:15">
      <c r="A3" s="103" t="s">
        <v>12</v>
      </c>
      <c r="B3" s="103" t="s">
        <v>22</v>
      </c>
      <c r="C3" s="108" t="s">
        <v>14</v>
      </c>
      <c r="D3" s="103" t="s">
        <v>15</v>
      </c>
      <c r="E3" s="103" t="s">
        <v>16</v>
      </c>
      <c r="F3" s="106" t="s">
        <v>17</v>
      </c>
      <c r="G3" s="108" t="s">
        <v>17</v>
      </c>
      <c r="H3" s="103" t="s">
        <v>23</v>
      </c>
      <c r="I3" s="103" t="s">
        <v>19</v>
      </c>
      <c r="J3" s="105" t="s">
        <v>20</v>
      </c>
      <c r="K3" s="112">
        <v>2251.49</v>
      </c>
      <c r="L3" s="111">
        <v>3150</v>
      </c>
      <c r="M3" s="103" t="s">
        <v>21</v>
      </c>
      <c r="N3" s="122">
        <v>1567276</v>
      </c>
      <c r="O3" s="110">
        <v>1298075</v>
      </c>
    </row>
    <row r="4" s="97" customFormat="1" spans="1:15">
      <c r="A4" s="107" t="s">
        <v>12</v>
      </c>
      <c r="B4" s="107" t="s">
        <v>24</v>
      </c>
      <c r="C4" s="108" t="s">
        <v>14</v>
      </c>
      <c r="D4" s="107" t="s">
        <v>15</v>
      </c>
      <c r="E4" s="107" t="s">
        <v>16</v>
      </c>
      <c r="F4" s="106" t="s">
        <v>17</v>
      </c>
      <c r="G4" s="108" t="s">
        <v>17</v>
      </c>
      <c r="H4" s="107" t="s">
        <v>25</v>
      </c>
      <c r="I4" s="107" t="s">
        <v>19</v>
      </c>
      <c r="J4" s="108" t="s">
        <v>20</v>
      </c>
      <c r="K4" s="114">
        <v>2251.49</v>
      </c>
      <c r="L4" s="113">
        <v>3150</v>
      </c>
      <c r="M4" s="107" t="s">
        <v>21</v>
      </c>
      <c r="N4" s="121">
        <v>1567276</v>
      </c>
      <c r="O4" s="110"/>
    </row>
    <row r="5" s="97" customFormat="1" spans="1:15">
      <c r="A5" s="103" t="s">
        <v>12</v>
      </c>
      <c r="B5" s="103" t="s">
        <v>26</v>
      </c>
      <c r="C5" s="108" t="s">
        <v>14</v>
      </c>
      <c r="D5" s="103" t="s">
        <v>15</v>
      </c>
      <c r="E5" s="103" t="s">
        <v>16</v>
      </c>
      <c r="F5" s="106" t="s">
        <v>17</v>
      </c>
      <c r="G5" s="108" t="s">
        <v>17</v>
      </c>
      <c r="H5" s="103" t="s">
        <v>27</v>
      </c>
      <c r="I5" s="103" t="s">
        <v>19</v>
      </c>
      <c r="J5" s="105" t="s">
        <v>28</v>
      </c>
      <c r="K5" s="112">
        <v>2506.37</v>
      </c>
      <c r="L5" s="111">
        <v>3450</v>
      </c>
      <c r="M5" s="103" t="s">
        <v>21</v>
      </c>
      <c r="N5" s="122">
        <v>1457015</v>
      </c>
      <c r="O5" s="110">
        <v>1297541</v>
      </c>
    </row>
    <row r="6" s="97" customFormat="1" spans="1:15">
      <c r="A6" s="103" t="s">
        <v>12</v>
      </c>
      <c r="B6" s="103" t="s">
        <v>29</v>
      </c>
      <c r="C6" s="108" t="s">
        <v>14</v>
      </c>
      <c r="D6" s="103" t="s">
        <v>30</v>
      </c>
      <c r="E6" s="103" t="s">
        <v>31</v>
      </c>
      <c r="F6" s="106" t="s">
        <v>14</v>
      </c>
      <c r="G6" s="108" t="s">
        <v>17</v>
      </c>
      <c r="H6" s="103" t="s">
        <v>32</v>
      </c>
      <c r="I6" s="103" t="s">
        <v>33</v>
      </c>
      <c r="J6" s="105" t="s">
        <v>34</v>
      </c>
      <c r="K6" s="112">
        <v>4842.82</v>
      </c>
      <c r="L6" s="111">
        <v>5700</v>
      </c>
      <c r="M6" s="103" t="s">
        <v>21</v>
      </c>
      <c r="N6" s="122">
        <v>1640197</v>
      </c>
      <c r="O6" s="110">
        <v>1298330</v>
      </c>
    </row>
    <row r="7" s="97" customFormat="1" spans="1:15">
      <c r="A7" s="103" t="s">
        <v>12</v>
      </c>
      <c r="B7" s="103" t="s">
        <v>35</v>
      </c>
      <c r="C7" s="108" t="s">
        <v>14</v>
      </c>
      <c r="D7" s="103" t="s">
        <v>36</v>
      </c>
      <c r="E7" s="103" t="s">
        <v>31</v>
      </c>
      <c r="F7" s="106" t="s">
        <v>17</v>
      </c>
      <c r="G7" s="108" t="s">
        <v>17</v>
      </c>
      <c r="H7" s="103" t="s">
        <v>32</v>
      </c>
      <c r="I7" s="103" t="s">
        <v>33</v>
      </c>
      <c r="J7" s="105" t="s">
        <v>34</v>
      </c>
      <c r="K7" s="112">
        <v>2421.41</v>
      </c>
      <c r="L7" s="111">
        <v>2850</v>
      </c>
      <c r="M7" s="103" t="s">
        <v>21</v>
      </c>
      <c r="N7" s="122">
        <v>1838249</v>
      </c>
      <c r="O7" s="110">
        <v>1299509</v>
      </c>
    </row>
    <row r="8" s="97" customFormat="1" spans="1:15">
      <c r="A8" s="103" t="s">
        <v>12</v>
      </c>
      <c r="B8" s="103" t="s">
        <v>37</v>
      </c>
      <c r="C8" s="108" t="s">
        <v>14</v>
      </c>
      <c r="D8" s="103" t="s">
        <v>38</v>
      </c>
      <c r="E8" s="103" t="s">
        <v>39</v>
      </c>
      <c r="F8" s="106" t="s">
        <v>14</v>
      </c>
      <c r="G8" s="108" t="s">
        <v>17</v>
      </c>
      <c r="H8" s="103" t="s">
        <v>25</v>
      </c>
      <c r="I8" s="103" t="s">
        <v>33</v>
      </c>
      <c r="J8" s="105" t="s">
        <v>20</v>
      </c>
      <c r="K8" s="112">
        <v>4502.98</v>
      </c>
      <c r="L8" s="111">
        <v>6300</v>
      </c>
      <c r="M8" s="103" t="s">
        <v>21</v>
      </c>
      <c r="N8" s="122">
        <v>1994652</v>
      </c>
      <c r="O8" s="115" t="s">
        <v>40</v>
      </c>
    </row>
    <row r="9" s="97" customFormat="1" spans="1:15">
      <c r="A9" s="103" t="s">
        <v>12</v>
      </c>
      <c r="B9" s="103" t="s">
        <v>41</v>
      </c>
      <c r="C9" s="108" t="s">
        <v>14</v>
      </c>
      <c r="D9" s="103" t="s">
        <v>38</v>
      </c>
      <c r="E9" s="103" t="s">
        <v>39</v>
      </c>
      <c r="F9" s="106" t="s">
        <v>14</v>
      </c>
      <c r="G9" s="108" t="s">
        <v>17</v>
      </c>
      <c r="H9" s="103" t="s">
        <v>42</v>
      </c>
      <c r="I9" s="103" t="s">
        <v>19</v>
      </c>
      <c r="J9" s="105" t="s">
        <v>28</v>
      </c>
      <c r="K9" s="112">
        <v>5012.74</v>
      </c>
      <c r="L9" s="111">
        <v>6900</v>
      </c>
      <c r="M9" s="103" t="s">
        <v>21</v>
      </c>
      <c r="N9" s="122">
        <v>803892</v>
      </c>
      <c r="O9" s="110">
        <v>1294331</v>
      </c>
    </row>
    <row r="10" s="97" customFormat="1" spans="1:15">
      <c r="A10" s="107" t="s">
        <v>12</v>
      </c>
      <c r="B10" s="107" t="s">
        <v>43</v>
      </c>
      <c r="C10" s="108" t="s">
        <v>14</v>
      </c>
      <c r="D10" s="107" t="s">
        <v>38</v>
      </c>
      <c r="E10" s="107" t="s">
        <v>39</v>
      </c>
      <c r="F10" s="106" t="s">
        <v>14</v>
      </c>
      <c r="G10" s="108" t="s">
        <v>17</v>
      </c>
      <c r="H10" s="107" t="s">
        <v>44</v>
      </c>
      <c r="I10" s="107" t="s">
        <v>33</v>
      </c>
      <c r="J10" s="108" t="s">
        <v>20</v>
      </c>
      <c r="K10" s="114">
        <v>4502.98</v>
      </c>
      <c r="L10" s="113">
        <v>6300</v>
      </c>
      <c r="M10" s="107" t="s">
        <v>21</v>
      </c>
      <c r="N10" s="121">
        <v>1640423</v>
      </c>
      <c r="O10" s="110">
        <v>1298190</v>
      </c>
    </row>
    <row r="11" s="97" customFormat="1" spans="1:15">
      <c r="A11" s="103" t="s">
        <v>12</v>
      </c>
      <c r="B11" s="103" t="s">
        <v>45</v>
      </c>
      <c r="C11" s="108" t="s">
        <v>14</v>
      </c>
      <c r="D11" s="103" t="s">
        <v>38</v>
      </c>
      <c r="E11" s="103" t="s">
        <v>39</v>
      </c>
      <c r="F11" s="106" t="s">
        <v>14</v>
      </c>
      <c r="G11" s="108" t="s">
        <v>17</v>
      </c>
      <c r="H11" s="103" t="s">
        <v>32</v>
      </c>
      <c r="I11" s="103" t="s">
        <v>33</v>
      </c>
      <c r="J11" s="105" t="s">
        <v>20</v>
      </c>
      <c r="K11" s="112">
        <v>4502.98</v>
      </c>
      <c r="L11" s="111">
        <v>6300</v>
      </c>
      <c r="M11" s="103" t="s">
        <v>21</v>
      </c>
      <c r="N11" s="122">
        <v>1640423</v>
      </c>
      <c r="O11" s="110">
        <v>1298190</v>
      </c>
    </row>
    <row r="12" s="97" customFormat="1" spans="1:15">
      <c r="A12" s="107" t="s">
        <v>12</v>
      </c>
      <c r="B12" s="107" t="s">
        <v>46</v>
      </c>
      <c r="C12" s="108" t="s">
        <v>14</v>
      </c>
      <c r="D12" s="107" t="s">
        <v>47</v>
      </c>
      <c r="E12" s="107" t="s">
        <v>39</v>
      </c>
      <c r="F12" s="106" t="s">
        <v>17</v>
      </c>
      <c r="G12" s="108" t="s">
        <v>17</v>
      </c>
      <c r="H12" s="107" t="s">
        <v>48</v>
      </c>
      <c r="I12" s="107" t="s">
        <v>19</v>
      </c>
      <c r="J12" s="108" t="s">
        <v>28</v>
      </c>
      <c r="K12" s="114">
        <v>2506.37</v>
      </c>
      <c r="L12" s="113">
        <v>3450</v>
      </c>
      <c r="M12" s="107" t="s">
        <v>21</v>
      </c>
      <c r="N12" s="121">
        <v>1083613</v>
      </c>
      <c r="O12" s="110">
        <v>1296053</v>
      </c>
    </row>
    <row r="13" s="97" customFormat="1" spans="1:15">
      <c r="A13" s="103" t="s">
        <v>12</v>
      </c>
      <c r="B13" s="103" t="s">
        <v>49</v>
      </c>
      <c r="C13" s="108" t="s">
        <v>14</v>
      </c>
      <c r="D13" s="103" t="s">
        <v>47</v>
      </c>
      <c r="E13" s="103" t="s">
        <v>50</v>
      </c>
      <c r="F13" s="106" t="s">
        <v>14</v>
      </c>
      <c r="G13" s="108" t="s">
        <v>17</v>
      </c>
      <c r="H13" s="103" t="s">
        <v>23</v>
      </c>
      <c r="I13" s="103" t="s">
        <v>33</v>
      </c>
      <c r="J13" s="105" t="s">
        <v>51</v>
      </c>
      <c r="K13" s="112">
        <v>5947.32</v>
      </c>
      <c r="L13" s="113">
        <v>8000</v>
      </c>
      <c r="M13" s="103" t="s">
        <v>21</v>
      </c>
      <c r="N13" s="122">
        <v>1994895</v>
      </c>
      <c r="O13" s="110">
        <v>1300219</v>
      </c>
    </row>
    <row r="14" s="97" customFormat="1" spans="1:15">
      <c r="A14" s="103" t="s">
        <v>12</v>
      </c>
      <c r="B14" s="103" t="s">
        <v>52</v>
      </c>
      <c r="C14" s="108" t="s">
        <v>14</v>
      </c>
      <c r="D14" s="103" t="s">
        <v>39</v>
      </c>
      <c r="E14" s="103" t="s">
        <v>50</v>
      </c>
      <c r="F14" s="106" t="s">
        <v>17</v>
      </c>
      <c r="G14" s="108" t="s">
        <v>17</v>
      </c>
      <c r="H14" s="103" t="s">
        <v>32</v>
      </c>
      <c r="I14" s="103" t="s">
        <v>19</v>
      </c>
      <c r="J14" s="105" t="s">
        <v>20</v>
      </c>
      <c r="K14" s="112">
        <v>2251.49</v>
      </c>
      <c r="L14" s="111">
        <v>3150</v>
      </c>
      <c r="M14" s="103" t="s">
        <v>21</v>
      </c>
      <c r="N14" s="122">
        <v>66022936</v>
      </c>
      <c r="O14" s="110">
        <v>1286326</v>
      </c>
    </row>
    <row r="15" s="97" customFormat="1" spans="1:15">
      <c r="A15" s="103" t="s">
        <v>12</v>
      </c>
      <c r="B15" s="103" t="s">
        <v>53</v>
      </c>
      <c r="C15" s="108" t="s">
        <v>14</v>
      </c>
      <c r="D15" s="103" t="s">
        <v>39</v>
      </c>
      <c r="E15" s="103" t="s">
        <v>54</v>
      </c>
      <c r="F15" s="106" t="s">
        <v>14</v>
      </c>
      <c r="G15" s="108" t="s">
        <v>17</v>
      </c>
      <c r="H15" s="103" t="s">
        <v>32</v>
      </c>
      <c r="I15" s="103" t="s">
        <v>33</v>
      </c>
      <c r="J15" s="105" t="s">
        <v>34</v>
      </c>
      <c r="K15" s="112">
        <v>3993.2</v>
      </c>
      <c r="L15" s="111">
        <v>5700</v>
      </c>
      <c r="M15" s="103" t="s">
        <v>21</v>
      </c>
      <c r="N15" s="122">
        <v>1839992</v>
      </c>
      <c r="O15" s="110">
        <v>1299541</v>
      </c>
    </row>
    <row r="16" s="97" customFormat="1" spans="1:15">
      <c r="A16" s="107" t="s">
        <v>12</v>
      </c>
      <c r="B16" s="107" t="s">
        <v>55</v>
      </c>
      <c r="C16" s="108" t="s">
        <v>14</v>
      </c>
      <c r="D16" s="107" t="s">
        <v>39</v>
      </c>
      <c r="E16" s="107" t="s">
        <v>54</v>
      </c>
      <c r="F16" s="106" t="s">
        <v>14</v>
      </c>
      <c r="G16" s="108" t="s">
        <v>17</v>
      </c>
      <c r="H16" s="107" t="s">
        <v>42</v>
      </c>
      <c r="I16" s="107" t="s">
        <v>19</v>
      </c>
      <c r="J16" s="108" t="s">
        <v>20</v>
      </c>
      <c r="K16" s="114">
        <v>4502.98</v>
      </c>
      <c r="L16" s="113">
        <v>6300</v>
      </c>
      <c r="M16" s="107" t="s">
        <v>21</v>
      </c>
      <c r="N16" s="121">
        <v>66981024</v>
      </c>
      <c r="O16" s="110">
        <v>1289929</v>
      </c>
    </row>
    <row r="17" s="97" customFormat="1" spans="1:15">
      <c r="A17" s="103" t="s">
        <v>12</v>
      </c>
      <c r="B17" s="103" t="s">
        <v>56</v>
      </c>
      <c r="C17" s="108" t="s">
        <v>14</v>
      </c>
      <c r="D17" s="103" t="s">
        <v>39</v>
      </c>
      <c r="E17" s="103" t="s">
        <v>54</v>
      </c>
      <c r="F17" s="106" t="s">
        <v>14</v>
      </c>
      <c r="G17" s="108" t="s">
        <v>17</v>
      </c>
      <c r="H17" s="103" t="s">
        <v>42</v>
      </c>
      <c r="I17" s="103" t="s">
        <v>19</v>
      </c>
      <c r="J17" s="105" t="s">
        <v>20</v>
      </c>
      <c r="K17" s="112">
        <v>4502.98</v>
      </c>
      <c r="L17" s="111">
        <v>6300</v>
      </c>
      <c r="M17" s="103" t="s">
        <v>21</v>
      </c>
      <c r="N17" s="122">
        <v>347378</v>
      </c>
      <c r="O17" s="110">
        <v>1292215</v>
      </c>
    </row>
    <row r="18" s="97" customFormat="1" spans="1:15">
      <c r="A18" s="103" t="s">
        <v>12</v>
      </c>
      <c r="B18" s="103" t="s">
        <v>57</v>
      </c>
      <c r="C18" s="108" t="s">
        <v>14</v>
      </c>
      <c r="D18" s="103" t="s">
        <v>39</v>
      </c>
      <c r="E18" s="103" t="s">
        <v>58</v>
      </c>
      <c r="F18" s="104" t="s">
        <v>59</v>
      </c>
      <c r="G18" s="108" t="s">
        <v>17</v>
      </c>
      <c r="H18" s="103" t="s">
        <v>42</v>
      </c>
      <c r="I18" s="103" t="s">
        <v>19</v>
      </c>
      <c r="J18" s="105" t="s">
        <v>20</v>
      </c>
      <c r="K18" s="112">
        <v>6754.47</v>
      </c>
      <c r="L18" s="111">
        <v>9450</v>
      </c>
      <c r="M18" s="103" t="s">
        <v>21</v>
      </c>
      <c r="N18" s="122">
        <v>67069043</v>
      </c>
      <c r="O18" s="110">
        <v>1290226</v>
      </c>
    </row>
    <row r="19" s="97" customFormat="1" spans="1:15">
      <c r="A19" s="107" t="s">
        <v>12</v>
      </c>
      <c r="B19" s="107" t="s">
        <v>60</v>
      </c>
      <c r="C19" s="108" t="s">
        <v>14</v>
      </c>
      <c r="D19" s="107" t="s">
        <v>39</v>
      </c>
      <c r="E19" s="107" t="s">
        <v>58</v>
      </c>
      <c r="F19" s="106" t="s">
        <v>59</v>
      </c>
      <c r="G19" s="108" t="s">
        <v>17</v>
      </c>
      <c r="H19" s="107" t="s">
        <v>25</v>
      </c>
      <c r="I19" s="107" t="s">
        <v>19</v>
      </c>
      <c r="J19" s="108" t="s">
        <v>20</v>
      </c>
      <c r="K19" s="114">
        <v>6754.47</v>
      </c>
      <c r="L19" s="113">
        <v>9450</v>
      </c>
      <c r="M19" s="107" t="s">
        <v>21</v>
      </c>
      <c r="N19" s="121">
        <v>67068687</v>
      </c>
      <c r="O19" s="110">
        <v>1290229</v>
      </c>
    </row>
    <row r="20" s="97" customFormat="1" spans="1:15">
      <c r="A20" s="107" t="s">
        <v>12</v>
      </c>
      <c r="B20" s="107" t="s">
        <v>61</v>
      </c>
      <c r="C20" s="108" t="s">
        <v>17</v>
      </c>
      <c r="D20" s="107" t="s">
        <v>39</v>
      </c>
      <c r="E20" s="107" t="s">
        <v>54</v>
      </c>
      <c r="F20" s="106" t="s">
        <v>14</v>
      </c>
      <c r="G20" s="108" t="s">
        <v>17</v>
      </c>
      <c r="H20" s="107" t="s">
        <v>32</v>
      </c>
      <c r="I20" s="107" t="s">
        <v>62</v>
      </c>
      <c r="J20" s="108" t="s">
        <v>63</v>
      </c>
      <c r="K20" s="114">
        <v>5182.66</v>
      </c>
      <c r="L20" s="113">
        <v>6600</v>
      </c>
      <c r="M20" s="107" t="s">
        <v>21</v>
      </c>
      <c r="N20" s="121">
        <v>64067384</v>
      </c>
      <c r="O20" s="110">
        <v>1277274</v>
      </c>
    </row>
    <row r="21" s="97" customFormat="1" spans="1:15">
      <c r="A21" s="103" t="s">
        <v>12</v>
      </c>
      <c r="B21" s="103" t="s">
        <v>64</v>
      </c>
      <c r="C21" s="118" t="s">
        <v>14</v>
      </c>
      <c r="D21" s="103" t="s">
        <v>39</v>
      </c>
      <c r="E21" s="103" t="s">
        <v>54</v>
      </c>
      <c r="F21" s="119" t="s">
        <v>14</v>
      </c>
      <c r="G21" s="118" t="s">
        <v>17</v>
      </c>
      <c r="H21" s="103" t="s">
        <v>32</v>
      </c>
      <c r="I21" s="103" t="s">
        <v>62</v>
      </c>
      <c r="J21" s="105" t="s">
        <v>63</v>
      </c>
      <c r="K21" s="112">
        <v>4757.86</v>
      </c>
      <c r="L21" s="123">
        <v>6600</v>
      </c>
      <c r="M21" s="103" t="s">
        <v>65</v>
      </c>
      <c r="N21" s="122">
        <v>64067384</v>
      </c>
      <c r="O21" s="110">
        <v>1277274</v>
      </c>
    </row>
    <row r="22" ht="14.25" spans="1:1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 t="s">
        <v>66</v>
      </c>
      <c r="L22" s="110">
        <f>L2+L3+L4+L5+L6+L7+L8+L9+L10+SUM(L11:L19)+L20+L21</f>
        <v>112250</v>
      </c>
      <c r="M22" s="110"/>
      <c r="N22" s="124" t="s">
        <v>67</v>
      </c>
      <c r="O22" s="110"/>
    </row>
    <row r="23" spans="11:12">
      <c r="K23" s="97" t="s">
        <v>68</v>
      </c>
      <c r="L23" s="97">
        <v>-1000000</v>
      </c>
    </row>
    <row r="24" spans="11:12">
      <c r="K24" s="97" t="s">
        <v>69</v>
      </c>
      <c r="L24" s="97">
        <f>L22+L23</f>
        <v>-887750</v>
      </c>
    </row>
  </sheetData>
  <autoFilter ref="A1:B97">
    <filterColumn colId="1">
      <filters>
        <filter val="Hong Kong Convergent Int Chen, Shanshan    2"/>
        <filter val="Hong Kong Convergent IntZhuang, Ruichao    2"/>
        <filter val="Hong Kong Convergent IntYang, Guixiang    2"/>
        <filter val="Hong Kong Convergent Int Cai, Wenjie    1"/>
        <filter val="Hong Kong Convergent IntYao, Miaodan    2"/>
        <filter val="Hong Kong Convergent Int Hu, Xiaobo    2"/>
        <filter val="Hong Kong Convergent Int Li, Jian    2"/>
        <filter val="Hong Kong Convergent Int Chen, Jun    2"/>
        <filter val="Hong Kong Convergent Int Lo, Carrie    2"/>
        <filter val="Hong Kong Convergent Int Liang, Tzusan    2"/>
        <filter val="Hong Kong Convergent Int Ding, Liang    2"/>
        <filter val="Hong Kong Convergent Int Hu, Chunfeng    2"/>
        <filter val="Hong Kong Convergent Int Li, Yan    2"/>
        <filter val="Hong Kong Convergent Int Cai, Jinhua    2"/>
        <filter val="Hong Kong Convergent Int Hou, Zuqiong    2"/>
        <filter val="Hong Kong Convergent IntZhang, Chi    3"/>
        <filter val="Hong Kong Convergent Int Chen, Wenling    2"/>
        <filter val="Hong Kong Convergent IntWu, Yuqian    2"/>
        <filter val="Hong Kong Convergent Int Lin, Wei    2"/>
        <filter val="Hong Kong Convergent Int Lu, Wei    2"/>
        <filter val="Hong Kong Convergent IntYang, Bo    2"/>
        <filter val="Hong Kong Convergent Int Cheung, Kwok Leun    2"/>
        <filter val="Hong Kong Convergent Int Li, Xiaoliang    2"/>
        <filter val="Hong Kong Convergent Int Lu, Xiaoying    2"/>
        <filter val="Hong Kong Convergent Int Ma, Xingping    2"/>
        <filter val="Hong Kong Convergent IntZhang, Yanru    2"/>
        <filter val="Hong Kong Convergent IntYang, Yang    2"/>
        <filter val="Hong Kong Convergent Int Li, Meng    2"/>
        <filter val="Hong Kong Convergent IntZhang, Lei    2"/>
        <filter val="Hong Kong Convergent IntWu, Manchun    2"/>
        <filter val="Hong Kong Convergent IntChen, Lihong    2"/>
        <filter val="Hong Kong Convergent Int Liu, Xiaoling    2"/>
        <filter val="Hong Kong Convergent IntYang, Linfu    2"/>
        <filter val="of room"/>
        <filter val="Hong Kong Convergent Int Del Rosario, Jose Ti    1"/>
        <filter val="Hong Kong Convergent IntWang, Binyu    2"/>
        <filter val="Hong Kong Convergent Int Kong, Xiangyan    2"/>
        <filter val="Hong Kong Convergent IntWang, Aining    2"/>
        <filter val="Hong Kong Convergent IntShen, Yang    2"/>
        <filter val="Before vatTL Rm ReveniConfirmation no."/>
        <filter val="Hong Kong Convergent Int Ma, Fanxun    2"/>
        <filter val="Hong Kong Convergent IntZhang, Yan    2"/>
        <filter val="Hong Kong Convergent Int Luo, Xiuyan    2"/>
        <filter val="Hong Kong Convergent Int *Chang, Chuan Che    2"/>
        <filter val="Hong Kong Convergent Int Chen, Cong    2"/>
        <filter val="Hong Kong Convergent Int Chen, Shi    2"/>
        <filter val="Hong Kong Convergent Int Cheng, Li    2"/>
        <filter val="Hong Kong Convergent Int Cheung, Yee Suet M    2"/>
        <filter val="Hong Kong Convergent Int Peng, Huili Jesamin    2"/>
        <filter val="Hong Kong Convergent Int Liu, Huiling    2"/>
        <filter val="Hong Kong Convergent Int Hong, Yifei    2"/>
        <filter val="Hong Kong Convergent IntYang, Hansheng    2"/>
        <filter val="Room Rate"/>
        <filter val="Guest Nai"/>
        <filter val="Hong Kong Convergent IntWu, Xiaobin    2"/>
        <filter val="Hong Kong Convergent IntWang, Ying    2"/>
        <filter val="Hong Kong Convergent Int He, Pingxiang    2"/>
        <filter val="Hong Kong Convergent Int Xiao, Tao    2"/>
        <filter val="Hong Kong Convergent Int Huang, Guangshao    2"/>
        <filter val="Hong Kong Convergent IntZhu, Ping    2"/>
        <filter val="Hong Kong Convergent Int Liang, Bingjun    2"/>
        <filter val="Hong Kong Convergent IntWang, Qju Jie    2"/>
        <filter val="Hong Kong Convergent Int Lu, Yaqun    2"/>
        <filter val="Hong Kong Convergent IntZhou, Xiaoming    2"/>
        <filter val="Hong Kong Convergent Int Pan, Weidi    2"/>
      </filters>
    </filterColumn>
    <extLst/>
  </autoFilter>
  <mergeCells count="2">
    <mergeCell ref="G1:H1"/>
    <mergeCell ref="I1:J1"/>
  </mergeCells>
  <conditionalFormatting sqref="N2:N21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opLeftCell="A43" workbookViewId="0">
      <selection activeCell="F69" sqref="F69"/>
    </sheetView>
  </sheetViews>
  <sheetFormatPr defaultColWidth="10.2857142857143" defaultRowHeight="14.25"/>
  <cols>
    <col min="1" max="1" width="18.4285714285714" style="100" customWidth="1"/>
    <col min="2" max="2" width="5.12380952380952" style="100" customWidth="1"/>
    <col min="3" max="3" width="10.8571428571429" style="100" customWidth="1"/>
    <col min="4" max="4" width="12.5714285714286" style="100" customWidth="1"/>
    <col min="5" max="5" width="7.57142857142857" style="100" customWidth="1"/>
    <col min="6" max="6" width="9" style="100"/>
    <col min="7" max="7" width="11.7142857142857" style="100" customWidth="1"/>
    <col min="8" max="8" width="11.1428571428571" style="100" customWidth="1"/>
    <col min="9" max="9" width="10.2857142857143" style="100"/>
    <col min="10" max="10" width="14" style="100" customWidth="1"/>
    <col min="11" max="11" width="17.2857142857143" style="100" customWidth="1"/>
    <col min="12" max="12" width="19.4285714285714" style="100" customWidth="1"/>
    <col min="13" max="16384" width="10.2857142857143" style="100"/>
  </cols>
  <sheetData>
    <row r="1" ht="15.75" spans="1:12">
      <c r="A1" s="101" t="s">
        <v>1</v>
      </c>
      <c r="B1" s="101" t="s">
        <v>2</v>
      </c>
      <c r="C1" s="101" t="s">
        <v>3</v>
      </c>
      <c r="D1" s="101" t="s">
        <v>70</v>
      </c>
      <c r="E1" s="101" t="s">
        <v>71</v>
      </c>
      <c r="F1" s="101" t="s">
        <v>6</v>
      </c>
      <c r="G1" s="101" t="s">
        <v>7</v>
      </c>
      <c r="H1" s="101" t="s">
        <v>8</v>
      </c>
      <c r="I1" s="101" t="s">
        <v>9</v>
      </c>
      <c r="K1" s="101" t="s">
        <v>10</v>
      </c>
      <c r="L1" s="101" t="s">
        <v>72</v>
      </c>
    </row>
    <row r="2" ht="15" spans="1:12">
      <c r="A2" s="102" t="s">
        <v>73</v>
      </c>
      <c r="B2" s="102">
        <v>2</v>
      </c>
      <c r="C2" s="103" t="s">
        <v>54</v>
      </c>
      <c r="D2" s="103" t="s">
        <v>74</v>
      </c>
      <c r="E2" s="104" t="s">
        <v>59</v>
      </c>
      <c r="F2" s="105" t="s">
        <v>75</v>
      </c>
      <c r="G2" s="103" t="s">
        <v>19</v>
      </c>
      <c r="H2" s="105" t="s">
        <v>20</v>
      </c>
      <c r="I2" s="103" t="s">
        <v>76</v>
      </c>
      <c r="J2" s="111">
        <v>9450</v>
      </c>
      <c r="K2" s="112">
        <v>1282851</v>
      </c>
      <c r="L2" s="110">
        <v>1296918</v>
      </c>
    </row>
    <row r="3" ht="15" spans="1:12">
      <c r="A3" s="102" t="s">
        <v>77</v>
      </c>
      <c r="B3" s="102">
        <v>2</v>
      </c>
      <c r="C3" s="103" t="s">
        <v>54</v>
      </c>
      <c r="D3" s="103" t="s">
        <v>58</v>
      </c>
      <c r="E3" s="106" t="s">
        <v>17</v>
      </c>
      <c r="F3" s="105" t="s">
        <v>78</v>
      </c>
      <c r="G3" s="107" t="s">
        <v>19</v>
      </c>
      <c r="H3" s="108" t="s">
        <v>20</v>
      </c>
      <c r="I3" s="107" t="s">
        <v>79</v>
      </c>
      <c r="J3" s="113">
        <v>3150</v>
      </c>
      <c r="K3" s="114">
        <v>2266852</v>
      </c>
      <c r="L3" s="110">
        <v>1301723</v>
      </c>
    </row>
    <row r="4" ht="15" spans="1:12">
      <c r="A4" s="102" t="s">
        <v>80</v>
      </c>
      <c r="B4" s="102">
        <v>2</v>
      </c>
      <c r="C4" s="103" t="s">
        <v>54</v>
      </c>
      <c r="D4" s="103" t="s">
        <v>81</v>
      </c>
      <c r="E4" s="106" t="s">
        <v>14</v>
      </c>
      <c r="F4" s="105" t="s">
        <v>82</v>
      </c>
      <c r="G4" s="103" t="s">
        <v>19</v>
      </c>
      <c r="H4" s="105" t="s">
        <v>20</v>
      </c>
      <c r="I4" s="103" t="s">
        <v>83</v>
      </c>
      <c r="J4" s="111">
        <v>6300</v>
      </c>
      <c r="K4" s="112">
        <v>1464552</v>
      </c>
      <c r="L4" s="110">
        <v>1297618</v>
      </c>
    </row>
    <row r="5" ht="15" spans="1:12">
      <c r="A5" s="102" t="s">
        <v>84</v>
      </c>
      <c r="B5" s="102">
        <v>2</v>
      </c>
      <c r="C5" s="103" t="s">
        <v>54</v>
      </c>
      <c r="D5" s="103" t="s">
        <v>58</v>
      </c>
      <c r="E5" s="106" t="s">
        <v>17</v>
      </c>
      <c r="F5" s="105" t="s">
        <v>85</v>
      </c>
      <c r="G5" s="103" t="s">
        <v>19</v>
      </c>
      <c r="H5" s="105" t="s">
        <v>20</v>
      </c>
      <c r="I5" s="103" t="s">
        <v>79</v>
      </c>
      <c r="J5" s="111">
        <v>3150</v>
      </c>
      <c r="K5" s="112">
        <v>1464265</v>
      </c>
      <c r="L5" s="110">
        <v>1297619</v>
      </c>
    </row>
    <row r="6" ht="15" spans="1:12">
      <c r="A6" s="102" t="s">
        <v>86</v>
      </c>
      <c r="B6" s="102">
        <v>2</v>
      </c>
      <c r="C6" s="103" t="s">
        <v>54</v>
      </c>
      <c r="D6" s="103" t="s">
        <v>74</v>
      </c>
      <c r="E6" s="104" t="s">
        <v>59</v>
      </c>
      <c r="F6" s="105" t="s">
        <v>87</v>
      </c>
      <c r="G6" s="103" t="s">
        <v>19</v>
      </c>
      <c r="H6" s="105" t="s">
        <v>20</v>
      </c>
      <c r="I6" s="103" t="s">
        <v>76</v>
      </c>
      <c r="J6" s="111">
        <v>9450</v>
      </c>
      <c r="K6" s="112">
        <v>2182685</v>
      </c>
      <c r="L6" s="115" t="s">
        <v>88</v>
      </c>
    </row>
    <row r="7" ht="15" spans="1:12">
      <c r="A7" s="102" t="s">
        <v>89</v>
      </c>
      <c r="B7" s="102">
        <v>2</v>
      </c>
      <c r="C7" s="103" t="s">
        <v>54</v>
      </c>
      <c r="D7" s="103" t="s">
        <v>58</v>
      </c>
      <c r="E7" s="106" t="s">
        <v>17</v>
      </c>
      <c r="F7" s="105" t="s">
        <v>75</v>
      </c>
      <c r="G7" s="103" t="s">
        <v>19</v>
      </c>
      <c r="H7" s="105" t="s">
        <v>20</v>
      </c>
      <c r="I7" s="103" t="s">
        <v>79</v>
      </c>
      <c r="J7" s="111">
        <v>3150</v>
      </c>
      <c r="K7" s="112">
        <v>1464265</v>
      </c>
      <c r="L7" s="110">
        <v>1297619</v>
      </c>
    </row>
    <row r="8" ht="15" spans="1:12">
      <c r="A8" s="102" t="s">
        <v>90</v>
      </c>
      <c r="B8" s="102">
        <v>2</v>
      </c>
      <c r="C8" s="103" t="s">
        <v>54</v>
      </c>
      <c r="D8" s="103" t="s">
        <v>81</v>
      </c>
      <c r="E8" s="106" t="s">
        <v>14</v>
      </c>
      <c r="F8" s="105" t="s">
        <v>78</v>
      </c>
      <c r="G8" s="107" t="s">
        <v>19</v>
      </c>
      <c r="H8" s="108" t="s">
        <v>20</v>
      </c>
      <c r="I8" s="107" t="s">
        <v>83</v>
      </c>
      <c r="J8" s="113">
        <v>6300</v>
      </c>
      <c r="K8" s="114">
        <v>1464552</v>
      </c>
      <c r="L8" s="110">
        <v>1297618</v>
      </c>
    </row>
    <row r="9" ht="15" spans="1:12">
      <c r="A9" s="102" t="s">
        <v>91</v>
      </c>
      <c r="B9" s="102">
        <v>2</v>
      </c>
      <c r="C9" s="103" t="s">
        <v>58</v>
      </c>
      <c r="D9" s="103" t="s">
        <v>92</v>
      </c>
      <c r="E9" s="104" t="s">
        <v>93</v>
      </c>
      <c r="F9" s="105" t="s">
        <v>75</v>
      </c>
      <c r="G9" s="103" t="s">
        <v>19</v>
      </c>
      <c r="H9" s="105" t="s">
        <v>28</v>
      </c>
      <c r="I9" s="103" t="s">
        <v>94</v>
      </c>
      <c r="J9" s="111">
        <v>13200</v>
      </c>
      <c r="K9" s="112">
        <v>64659571</v>
      </c>
      <c r="L9" s="110">
        <v>1279990</v>
      </c>
    </row>
    <row r="10" ht="15" spans="1:12">
      <c r="A10" s="102" t="s">
        <v>95</v>
      </c>
      <c r="B10" s="102">
        <v>2</v>
      </c>
      <c r="C10" s="103" t="s">
        <v>58</v>
      </c>
      <c r="D10" s="103" t="s">
        <v>92</v>
      </c>
      <c r="E10" s="104" t="s">
        <v>93</v>
      </c>
      <c r="F10" s="105" t="s">
        <v>75</v>
      </c>
      <c r="G10" s="107" t="s">
        <v>19</v>
      </c>
      <c r="H10" s="108" t="s">
        <v>28</v>
      </c>
      <c r="I10" s="107" t="s">
        <v>94</v>
      </c>
      <c r="J10" s="113">
        <v>13200</v>
      </c>
      <c r="K10" s="114">
        <v>64659571</v>
      </c>
      <c r="L10" s="110">
        <v>1279990</v>
      </c>
    </row>
    <row r="11" ht="15" spans="1:12">
      <c r="A11" s="102" t="s">
        <v>96</v>
      </c>
      <c r="B11" s="102">
        <v>2</v>
      </c>
      <c r="C11" s="107" t="s">
        <v>58</v>
      </c>
      <c r="D11" s="107" t="s">
        <v>92</v>
      </c>
      <c r="E11" s="106" t="s">
        <v>93</v>
      </c>
      <c r="F11" s="108" t="s">
        <v>75</v>
      </c>
      <c r="G11" s="107" t="s">
        <v>19</v>
      </c>
      <c r="H11" s="108" t="s">
        <v>28</v>
      </c>
      <c r="I11" s="107" t="s">
        <v>94</v>
      </c>
      <c r="J11" s="113">
        <v>13200</v>
      </c>
      <c r="K11" s="114">
        <v>64659571</v>
      </c>
      <c r="L11" s="110">
        <v>1279990</v>
      </c>
    </row>
    <row r="12" ht="15" spans="1:12">
      <c r="A12" s="102" t="s">
        <v>97</v>
      </c>
      <c r="B12" s="102">
        <v>2</v>
      </c>
      <c r="C12" s="103" t="s">
        <v>58</v>
      </c>
      <c r="D12" s="103" t="s">
        <v>92</v>
      </c>
      <c r="E12" s="104" t="s">
        <v>93</v>
      </c>
      <c r="F12" s="105" t="s">
        <v>85</v>
      </c>
      <c r="G12" s="103" t="s">
        <v>19</v>
      </c>
      <c r="H12" s="105" t="s">
        <v>28</v>
      </c>
      <c r="I12" s="103" t="s">
        <v>94</v>
      </c>
      <c r="J12" s="111">
        <v>13200</v>
      </c>
      <c r="K12" s="112">
        <v>64659571</v>
      </c>
      <c r="L12" s="110">
        <v>1279990</v>
      </c>
    </row>
    <row r="13" ht="15" spans="1:12">
      <c r="A13" s="102" t="s">
        <v>98</v>
      </c>
      <c r="B13" s="102">
        <v>2</v>
      </c>
      <c r="C13" s="103" t="s">
        <v>58</v>
      </c>
      <c r="D13" s="103" t="s">
        <v>92</v>
      </c>
      <c r="E13" s="104" t="s">
        <v>93</v>
      </c>
      <c r="F13" s="105" t="s">
        <v>75</v>
      </c>
      <c r="G13" s="103" t="s">
        <v>19</v>
      </c>
      <c r="H13" s="105" t="s">
        <v>28</v>
      </c>
      <c r="I13" s="103" t="s">
        <v>94</v>
      </c>
      <c r="J13" s="111">
        <v>13200</v>
      </c>
      <c r="K13" s="112">
        <v>64659571</v>
      </c>
      <c r="L13" s="110">
        <v>1279990</v>
      </c>
    </row>
    <row r="14" ht="15" spans="1:12">
      <c r="A14" s="102" t="s">
        <v>99</v>
      </c>
      <c r="B14" s="102">
        <v>2</v>
      </c>
      <c r="C14" s="103" t="s">
        <v>58</v>
      </c>
      <c r="D14" s="103" t="s">
        <v>74</v>
      </c>
      <c r="E14" s="106" t="s">
        <v>14</v>
      </c>
      <c r="F14" s="105" t="s">
        <v>78</v>
      </c>
      <c r="G14" s="103" t="s">
        <v>62</v>
      </c>
      <c r="H14" s="105" t="s">
        <v>63</v>
      </c>
      <c r="I14" s="103" t="s">
        <v>100</v>
      </c>
      <c r="J14" s="113">
        <v>6600</v>
      </c>
      <c r="K14" s="112">
        <v>64367499</v>
      </c>
      <c r="L14" s="110">
        <v>1278454</v>
      </c>
    </row>
    <row r="15" ht="15" spans="1:12">
      <c r="A15" s="102" t="s">
        <v>101</v>
      </c>
      <c r="B15" s="102">
        <v>2</v>
      </c>
      <c r="C15" s="103" t="s">
        <v>58</v>
      </c>
      <c r="D15" s="103" t="s">
        <v>74</v>
      </c>
      <c r="E15" s="106" t="s">
        <v>14</v>
      </c>
      <c r="F15" s="105" t="s">
        <v>82</v>
      </c>
      <c r="G15" s="103" t="s">
        <v>62</v>
      </c>
      <c r="H15" s="105" t="s">
        <v>63</v>
      </c>
      <c r="I15" s="103" t="s">
        <v>100</v>
      </c>
      <c r="J15" s="113">
        <v>6600</v>
      </c>
      <c r="K15" s="105">
        <v>64367499</v>
      </c>
      <c r="L15" s="110">
        <v>1278454</v>
      </c>
    </row>
    <row r="16" ht="15" spans="1:12">
      <c r="A16" s="102" t="s">
        <v>102</v>
      </c>
      <c r="B16" s="102">
        <v>2</v>
      </c>
      <c r="C16" s="103" t="s">
        <v>81</v>
      </c>
      <c r="D16" s="103" t="s">
        <v>103</v>
      </c>
      <c r="E16" s="106" t="s">
        <v>14</v>
      </c>
      <c r="F16" s="105" t="s">
        <v>104</v>
      </c>
      <c r="G16" s="103" t="s">
        <v>19</v>
      </c>
      <c r="H16" s="105" t="s">
        <v>28</v>
      </c>
      <c r="I16" s="103" t="s">
        <v>100</v>
      </c>
      <c r="J16" s="113">
        <v>6600</v>
      </c>
      <c r="K16" s="112">
        <v>2430285</v>
      </c>
      <c r="L16" s="110">
        <v>1302299</v>
      </c>
    </row>
    <row r="17" ht="15" spans="1:12">
      <c r="A17" s="102" t="s">
        <v>105</v>
      </c>
      <c r="B17" s="102">
        <v>2</v>
      </c>
      <c r="C17" s="103" t="s">
        <v>81</v>
      </c>
      <c r="D17" s="103" t="s">
        <v>103</v>
      </c>
      <c r="E17" s="106" t="s">
        <v>14</v>
      </c>
      <c r="F17" s="105" t="s">
        <v>106</v>
      </c>
      <c r="G17" s="107" t="s">
        <v>19</v>
      </c>
      <c r="H17" s="108" t="s">
        <v>28</v>
      </c>
      <c r="I17" s="107" t="s">
        <v>100</v>
      </c>
      <c r="J17" s="113">
        <v>6600</v>
      </c>
      <c r="K17" s="114">
        <v>2430285</v>
      </c>
      <c r="L17" s="110">
        <v>1302299</v>
      </c>
    </row>
    <row r="18" ht="15" spans="1:12">
      <c r="A18" s="102" t="s">
        <v>107</v>
      </c>
      <c r="B18" s="102">
        <v>2</v>
      </c>
      <c r="C18" s="107" t="s">
        <v>81</v>
      </c>
      <c r="D18" s="107" t="s">
        <v>92</v>
      </c>
      <c r="E18" s="106" t="s">
        <v>59</v>
      </c>
      <c r="F18" s="108" t="s">
        <v>78</v>
      </c>
      <c r="G18" s="107" t="s">
        <v>19</v>
      </c>
      <c r="H18" s="108" t="s">
        <v>28</v>
      </c>
      <c r="I18" s="107" t="s">
        <v>108</v>
      </c>
      <c r="J18" s="113">
        <v>10050</v>
      </c>
      <c r="K18" s="114">
        <v>66608818</v>
      </c>
      <c r="L18" s="110">
        <v>1288522</v>
      </c>
    </row>
    <row r="19" ht="15" spans="1:12">
      <c r="A19" s="102" t="s">
        <v>109</v>
      </c>
      <c r="B19" s="102">
        <v>2</v>
      </c>
      <c r="C19" s="103" t="s">
        <v>81</v>
      </c>
      <c r="D19" s="103" t="s">
        <v>103</v>
      </c>
      <c r="E19" s="106" t="s">
        <v>14</v>
      </c>
      <c r="F19" s="105" t="s">
        <v>82</v>
      </c>
      <c r="G19" s="107" t="s">
        <v>19</v>
      </c>
      <c r="H19" s="108" t="s">
        <v>28</v>
      </c>
      <c r="I19" s="107" t="s">
        <v>100</v>
      </c>
      <c r="J19" s="113">
        <v>6600</v>
      </c>
      <c r="K19" s="114">
        <v>2440532</v>
      </c>
      <c r="L19" s="115" t="s">
        <v>110</v>
      </c>
    </row>
    <row r="20" ht="15" spans="1:12">
      <c r="A20" s="102" t="s">
        <v>111</v>
      </c>
      <c r="B20" s="102">
        <v>2</v>
      </c>
      <c r="C20" s="103" t="s">
        <v>81</v>
      </c>
      <c r="D20" s="103" t="s">
        <v>92</v>
      </c>
      <c r="E20" s="104" t="s">
        <v>59</v>
      </c>
      <c r="F20" s="105" t="s">
        <v>78</v>
      </c>
      <c r="G20" s="103" t="s">
        <v>19</v>
      </c>
      <c r="H20" s="105" t="s">
        <v>28</v>
      </c>
      <c r="I20" s="103" t="s">
        <v>108</v>
      </c>
      <c r="J20" s="111">
        <v>10050</v>
      </c>
      <c r="K20" s="114">
        <v>66608818</v>
      </c>
      <c r="L20" s="110">
        <v>1288522</v>
      </c>
    </row>
    <row r="21" ht="15" spans="1:12">
      <c r="A21" s="102" t="s">
        <v>112</v>
      </c>
      <c r="B21" s="102">
        <v>2</v>
      </c>
      <c r="C21" s="103" t="s">
        <v>81</v>
      </c>
      <c r="D21" s="103" t="s">
        <v>103</v>
      </c>
      <c r="E21" s="106" t="s">
        <v>14</v>
      </c>
      <c r="F21" s="105" t="s">
        <v>113</v>
      </c>
      <c r="G21" s="103" t="s">
        <v>19</v>
      </c>
      <c r="H21" s="105" t="s">
        <v>28</v>
      </c>
      <c r="I21" s="103" t="s">
        <v>100</v>
      </c>
      <c r="J21" s="113">
        <v>6600</v>
      </c>
      <c r="K21" s="112">
        <v>2430285</v>
      </c>
      <c r="L21" s="110">
        <v>1302299</v>
      </c>
    </row>
    <row r="22" ht="15" spans="1:12">
      <c r="A22" s="102" t="s">
        <v>114</v>
      </c>
      <c r="B22" s="102">
        <v>2</v>
      </c>
      <c r="C22" s="103" t="s">
        <v>81</v>
      </c>
      <c r="D22" s="103" t="s">
        <v>103</v>
      </c>
      <c r="E22" s="106" t="s">
        <v>14</v>
      </c>
      <c r="F22" s="105" t="s">
        <v>115</v>
      </c>
      <c r="G22" s="103" t="s">
        <v>19</v>
      </c>
      <c r="H22" s="105" t="s">
        <v>28</v>
      </c>
      <c r="I22" s="103" t="s">
        <v>100</v>
      </c>
      <c r="J22" s="113">
        <v>6600</v>
      </c>
      <c r="K22" s="112">
        <v>2430285</v>
      </c>
      <c r="L22" s="110">
        <v>1302299</v>
      </c>
    </row>
    <row r="23" ht="15" spans="1:12">
      <c r="A23" s="102" t="s">
        <v>116</v>
      </c>
      <c r="B23" s="102">
        <v>2</v>
      </c>
      <c r="C23" s="103" t="s">
        <v>81</v>
      </c>
      <c r="D23" s="103" t="s">
        <v>103</v>
      </c>
      <c r="E23" s="106" t="s">
        <v>14</v>
      </c>
      <c r="F23" s="105" t="s">
        <v>117</v>
      </c>
      <c r="G23" s="103" t="s">
        <v>19</v>
      </c>
      <c r="H23" s="105" t="s">
        <v>28</v>
      </c>
      <c r="I23" s="103" t="s">
        <v>100</v>
      </c>
      <c r="J23" s="113">
        <v>6600</v>
      </c>
      <c r="K23" s="112">
        <v>2430285</v>
      </c>
      <c r="L23" s="110">
        <v>1302299</v>
      </c>
    </row>
    <row r="24" ht="15" spans="1:12">
      <c r="A24" s="102" t="s">
        <v>118</v>
      </c>
      <c r="B24" s="102">
        <v>2</v>
      </c>
      <c r="C24" s="103" t="s">
        <v>74</v>
      </c>
      <c r="D24" s="103" t="s">
        <v>103</v>
      </c>
      <c r="E24" s="106" t="s">
        <v>17</v>
      </c>
      <c r="F24" s="105" t="s">
        <v>82</v>
      </c>
      <c r="G24" s="103" t="s">
        <v>19</v>
      </c>
      <c r="H24" s="105" t="s">
        <v>28</v>
      </c>
      <c r="I24" s="103" t="s">
        <v>119</v>
      </c>
      <c r="J24" s="111">
        <v>3450</v>
      </c>
      <c r="K24" s="112">
        <v>1840094</v>
      </c>
      <c r="L24" s="110">
        <v>1299543</v>
      </c>
    </row>
    <row r="25" ht="15" spans="1:12">
      <c r="A25" s="102" t="s">
        <v>120</v>
      </c>
      <c r="B25" s="102">
        <v>2</v>
      </c>
      <c r="C25" s="103" t="s">
        <v>74</v>
      </c>
      <c r="D25" s="103" t="s">
        <v>103</v>
      </c>
      <c r="E25" s="106" t="s">
        <v>17</v>
      </c>
      <c r="F25" s="105" t="s">
        <v>82</v>
      </c>
      <c r="G25" s="103" t="s">
        <v>19</v>
      </c>
      <c r="H25" s="105" t="s">
        <v>28</v>
      </c>
      <c r="I25" s="103" t="s">
        <v>119</v>
      </c>
      <c r="J25" s="111">
        <v>3450</v>
      </c>
      <c r="K25" s="112">
        <v>2527563</v>
      </c>
      <c r="L25" s="110">
        <v>1302827</v>
      </c>
    </row>
    <row r="26" ht="15" spans="1:12">
      <c r="A26" s="102" t="s">
        <v>121</v>
      </c>
      <c r="B26" s="102">
        <v>2</v>
      </c>
      <c r="C26" s="103" t="s">
        <v>103</v>
      </c>
      <c r="D26" s="103" t="s">
        <v>122</v>
      </c>
      <c r="E26" s="104" t="s">
        <v>93</v>
      </c>
      <c r="F26" s="105" t="s">
        <v>78</v>
      </c>
      <c r="G26" s="107" t="s">
        <v>19</v>
      </c>
      <c r="H26" s="108" t="s">
        <v>20</v>
      </c>
      <c r="I26" s="107" t="s">
        <v>123</v>
      </c>
      <c r="J26" s="113">
        <v>12900</v>
      </c>
      <c r="K26" s="114">
        <v>1282148</v>
      </c>
      <c r="L26" s="110">
        <v>1296893</v>
      </c>
    </row>
    <row r="27" ht="15" spans="1:12">
      <c r="A27" s="102" t="s">
        <v>105</v>
      </c>
      <c r="B27" s="102">
        <v>2</v>
      </c>
      <c r="C27" s="103" t="s">
        <v>103</v>
      </c>
      <c r="D27" s="103" t="s">
        <v>92</v>
      </c>
      <c r="E27" s="106" t="s">
        <v>17</v>
      </c>
      <c r="F27" s="105" t="s">
        <v>75</v>
      </c>
      <c r="G27" s="107" t="s">
        <v>19</v>
      </c>
      <c r="H27" s="108" t="s">
        <v>28</v>
      </c>
      <c r="I27" s="107" t="s">
        <v>119</v>
      </c>
      <c r="J27" s="113">
        <v>3450</v>
      </c>
      <c r="K27" s="114">
        <v>2528608</v>
      </c>
      <c r="L27" s="110">
        <v>1302843</v>
      </c>
    </row>
    <row r="28" ht="15" spans="1:12">
      <c r="A28" s="102" t="s">
        <v>124</v>
      </c>
      <c r="B28" s="102">
        <v>2</v>
      </c>
      <c r="C28" s="103" t="s">
        <v>103</v>
      </c>
      <c r="D28" s="103" t="s">
        <v>122</v>
      </c>
      <c r="E28" s="104" t="s">
        <v>93</v>
      </c>
      <c r="F28" s="105" t="s">
        <v>82</v>
      </c>
      <c r="G28" s="107" t="s">
        <v>19</v>
      </c>
      <c r="H28" s="108" t="s">
        <v>20</v>
      </c>
      <c r="I28" s="107" t="s">
        <v>123</v>
      </c>
      <c r="J28" s="113">
        <v>12900</v>
      </c>
      <c r="K28" s="114">
        <v>1282148</v>
      </c>
      <c r="L28" s="110">
        <v>1296893</v>
      </c>
    </row>
    <row r="29" ht="15" spans="1:12">
      <c r="A29" s="102" t="s">
        <v>125</v>
      </c>
      <c r="B29" s="102">
        <v>2</v>
      </c>
      <c r="C29" s="103" t="s">
        <v>103</v>
      </c>
      <c r="D29" s="103" t="s">
        <v>92</v>
      </c>
      <c r="E29" s="106" t="s">
        <v>17</v>
      </c>
      <c r="F29" s="105" t="s">
        <v>78</v>
      </c>
      <c r="G29" s="103" t="s">
        <v>19</v>
      </c>
      <c r="H29" s="105" t="s">
        <v>28</v>
      </c>
      <c r="I29" s="103" t="s">
        <v>119</v>
      </c>
      <c r="J29" s="111">
        <v>3450</v>
      </c>
      <c r="K29" s="112">
        <v>1827508</v>
      </c>
      <c r="L29" s="110">
        <v>1299312</v>
      </c>
    </row>
    <row r="30" ht="15" spans="1:12">
      <c r="A30" s="102" t="s">
        <v>112</v>
      </c>
      <c r="B30" s="102">
        <v>2</v>
      </c>
      <c r="C30" s="103" t="s">
        <v>103</v>
      </c>
      <c r="D30" s="103" t="s">
        <v>92</v>
      </c>
      <c r="E30" s="106" t="s">
        <v>17</v>
      </c>
      <c r="F30" s="105" t="s">
        <v>75</v>
      </c>
      <c r="G30" s="103" t="s">
        <v>19</v>
      </c>
      <c r="H30" s="105" t="s">
        <v>28</v>
      </c>
      <c r="I30" s="103" t="s">
        <v>119</v>
      </c>
      <c r="J30" s="111">
        <v>3450</v>
      </c>
      <c r="K30" s="112">
        <v>2528608</v>
      </c>
      <c r="L30" s="110">
        <v>1302843</v>
      </c>
    </row>
    <row r="31" ht="15" spans="1:12">
      <c r="A31" s="102" t="s">
        <v>126</v>
      </c>
      <c r="B31" s="102">
        <v>2</v>
      </c>
      <c r="C31" s="103" t="s">
        <v>103</v>
      </c>
      <c r="D31" s="103" t="s">
        <v>92</v>
      </c>
      <c r="E31" s="106" t="s">
        <v>17</v>
      </c>
      <c r="F31" s="105" t="s">
        <v>75</v>
      </c>
      <c r="G31" s="103" t="s">
        <v>19</v>
      </c>
      <c r="H31" s="105" t="s">
        <v>28</v>
      </c>
      <c r="I31" s="103" t="s">
        <v>119</v>
      </c>
      <c r="J31" s="111">
        <v>3450</v>
      </c>
      <c r="K31" s="112">
        <v>2528608</v>
      </c>
      <c r="L31" s="110">
        <v>1302843</v>
      </c>
    </row>
    <row r="32" ht="15" spans="1:12">
      <c r="A32" s="102" t="s">
        <v>127</v>
      </c>
      <c r="B32" s="102">
        <v>2</v>
      </c>
      <c r="C32" s="103" t="s">
        <v>103</v>
      </c>
      <c r="D32" s="103" t="s">
        <v>92</v>
      </c>
      <c r="E32" s="106" t="s">
        <v>17</v>
      </c>
      <c r="F32" s="105" t="s">
        <v>78</v>
      </c>
      <c r="G32" s="103" t="s">
        <v>19</v>
      </c>
      <c r="H32" s="105" t="s">
        <v>28</v>
      </c>
      <c r="I32" s="103" t="s">
        <v>119</v>
      </c>
      <c r="J32" s="111">
        <v>3450</v>
      </c>
      <c r="K32" s="112">
        <v>2528608</v>
      </c>
      <c r="L32" s="110">
        <v>1302843</v>
      </c>
    </row>
    <row r="33" ht="15" spans="1:12">
      <c r="A33" s="102" t="s">
        <v>128</v>
      </c>
      <c r="B33" s="102">
        <v>2</v>
      </c>
      <c r="C33" s="103" t="s">
        <v>103</v>
      </c>
      <c r="D33" s="103" t="s">
        <v>122</v>
      </c>
      <c r="E33" s="104" t="s">
        <v>93</v>
      </c>
      <c r="F33" s="105" t="s">
        <v>82</v>
      </c>
      <c r="G33" s="107" t="s">
        <v>19</v>
      </c>
      <c r="H33" s="108" t="s">
        <v>20</v>
      </c>
      <c r="I33" s="107" t="s">
        <v>123</v>
      </c>
      <c r="J33" s="113">
        <v>12900</v>
      </c>
      <c r="K33" s="114">
        <v>1282148</v>
      </c>
      <c r="L33" s="110">
        <v>1296893</v>
      </c>
    </row>
    <row r="34" ht="15" spans="1:12">
      <c r="A34" s="102" t="s">
        <v>129</v>
      </c>
      <c r="B34" s="102">
        <v>2</v>
      </c>
      <c r="C34" s="103" t="s">
        <v>103</v>
      </c>
      <c r="D34" s="103" t="s">
        <v>122</v>
      </c>
      <c r="E34" s="104" t="s">
        <v>93</v>
      </c>
      <c r="F34" s="105" t="s">
        <v>82</v>
      </c>
      <c r="G34" s="107" t="s">
        <v>19</v>
      </c>
      <c r="H34" s="108" t="s">
        <v>20</v>
      </c>
      <c r="I34" s="107" t="s">
        <v>123</v>
      </c>
      <c r="J34" s="113">
        <v>12900</v>
      </c>
      <c r="K34" s="114">
        <v>1282148</v>
      </c>
      <c r="L34" s="110">
        <v>1296893</v>
      </c>
    </row>
    <row r="35" ht="15" spans="1:12">
      <c r="A35" s="102" t="s">
        <v>130</v>
      </c>
      <c r="B35" s="102">
        <v>2</v>
      </c>
      <c r="C35" s="103" t="s">
        <v>103</v>
      </c>
      <c r="D35" s="103" t="s">
        <v>122</v>
      </c>
      <c r="E35" s="104" t="s">
        <v>93</v>
      </c>
      <c r="F35" s="105" t="s">
        <v>82</v>
      </c>
      <c r="G35" s="107" t="s">
        <v>19</v>
      </c>
      <c r="H35" s="108" t="s">
        <v>20</v>
      </c>
      <c r="I35" s="107" t="s">
        <v>123</v>
      </c>
      <c r="J35" s="113">
        <v>12900</v>
      </c>
      <c r="K35" s="114">
        <v>1282148</v>
      </c>
      <c r="L35" s="110">
        <v>1296893</v>
      </c>
    </row>
    <row r="36" ht="15" spans="1:12">
      <c r="A36" s="102" t="s">
        <v>131</v>
      </c>
      <c r="B36" s="102">
        <v>2</v>
      </c>
      <c r="C36" s="103" t="s">
        <v>103</v>
      </c>
      <c r="D36" s="103" t="s">
        <v>92</v>
      </c>
      <c r="E36" s="106" t="s">
        <v>17</v>
      </c>
      <c r="F36" s="105" t="s">
        <v>82</v>
      </c>
      <c r="G36" s="103" t="s">
        <v>19</v>
      </c>
      <c r="H36" s="105" t="s">
        <v>28</v>
      </c>
      <c r="I36" s="103" t="s">
        <v>119</v>
      </c>
      <c r="J36" s="111">
        <v>3450</v>
      </c>
      <c r="K36" s="112">
        <v>1827508</v>
      </c>
      <c r="L36" s="110">
        <v>1299312</v>
      </c>
    </row>
    <row r="37" ht="15" spans="1:12">
      <c r="A37" s="102" t="s">
        <v>132</v>
      </c>
      <c r="B37" s="102">
        <v>2</v>
      </c>
      <c r="C37" s="103" t="s">
        <v>103</v>
      </c>
      <c r="D37" s="103" t="s">
        <v>92</v>
      </c>
      <c r="E37" s="106" t="s">
        <v>17</v>
      </c>
      <c r="F37" s="105" t="s">
        <v>82</v>
      </c>
      <c r="G37" s="103" t="s">
        <v>19</v>
      </c>
      <c r="H37" s="105" t="s">
        <v>28</v>
      </c>
      <c r="I37" s="103" t="s">
        <v>119</v>
      </c>
      <c r="J37" s="111">
        <v>3450</v>
      </c>
      <c r="K37" s="112">
        <v>2528608</v>
      </c>
      <c r="L37" s="110">
        <v>1302843</v>
      </c>
    </row>
    <row r="38" ht="15" spans="1:12">
      <c r="A38" s="102" t="s">
        <v>133</v>
      </c>
      <c r="B38" s="102">
        <v>2</v>
      </c>
      <c r="C38" s="103" t="s">
        <v>134</v>
      </c>
      <c r="D38" s="103" t="s">
        <v>135</v>
      </c>
      <c r="E38" s="106" t="s">
        <v>14</v>
      </c>
      <c r="F38" s="105" t="s">
        <v>82</v>
      </c>
      <c r="G38" s="103" t="s">
        <v>19</v>
      </c>
      <c r="H38" s="105" t="s">
        <v>28</v>
      </c>
      <c r="I38" s="103" t="s">
        <v>100</v>
      </c>
      <c r="J38" s="113">
        <v>6600</v>
      </c>
      <c r="K38" s="112">
        <v>532758</v>
      </c>
      <c r="L38" s="110">
        <v>1293183</v>
      </c>
    </row>
    <row r="39" ht="15" spans="1:12">
      <c r="A39" s="102" t="s">
        <v>136</v>
      </c>
      <c r="B39" s="102">
        <v>2</v>
      </c>
      <c r="C39" s="103" t="s">
        <v>135</v>
      </c>
      <c r="D39" s="103" t="s">
        <v>137</v>
      </c>
      <c r="E39" s="106" t="s">
        <v>14</v>
      </c>
      <c r="F39" s="105" t="s">
        <v>75</v>
      </c>
      <c r="G39" s="103" t="s">
        <v>19</v>
      </c>
      <c r="H39" s="105" t="s">
        <v>20</v>
      </c>
      <c r="I39" s="103" t="s">
        <v>100</v>
      </c>
      <c r="J39" s="113">
        <v>6600</v>
      </c>
      <c r="K39" s="112">
        <v>3040343</v>
      </c>
      <c r="L39" s="110">
        <v>1305532</v>
      </c>
    </row>
    <row r="40" ht="15" spans="1:12">
      <c r="A40" s="102" t="s">
        <v>138</v>
      </c>
      <c r="B40" s="102">
        <v>2</v>
      </c>
      <c r="C40" s="103" t="s">
        <v>139</v>
      </c>
      <c r="D40" s="103" t="s">
        <v>140</v>
      </c>
      <c r="E40" s="106" t="s">
        <v>14</v>
      </c>
      <c r="F40" s="105" t="s">
        <v>78</v>
      </c>
      <c r="G40" s="103" t="s">
        <v>19</v>
      </c>
      <c r="H40" s="105" t="s">
        <v>20</v>
      </c>
      <c r="I40" s="103" t="s">
        <v>83</v>
      </c>
      <c r="J40" s="111">
        <v>6300</v>
      </c>
      <c r="K40" s="112">
        <v>2452286</v>
      </c>
      <c r="L40" s="110">
        <v>1302533</v>
      </c>
    </row>
    <row r="41" ht="15" spans="1:12">
      <c r="A41" s="102" t="s">
        <v>141</v>
      </c>
      <c r="B41" s="102">
        <v>2</v>
      </c>
      <c r="C41" s="103" t="s">
        <v>139</v>
      </c>
      <c r="D41" s="103" t="s">
        <v>140</v>
      </c>
      <c r="E41" s="106" t="s">
        <v>14</v>
      </c>
      <c r="F41" s="105" t="s">
        <v>82</v>
      </c>
      <c r="G41" s="107" t="s">
        <v>19</v>
      </c>
      <c r="H41" s="108" t="s">
        <v>20</v>
      </c>
      <c r="I41" s="107" t="s">
        <v>83</v>
      </c>
      <c r="J41" s="113">
        <v>6300</v>
      </c>
      <c r="K41" s="114">
        <v>2452286</v>
      </c>
      <c r="L41" s="110">
        <v>1302533</v>
      </c>
    </row>
    <row r="42" ht="15" spans="1:12">
      <c r="A42" s="102" t="s">
        <v>142</v>
      </c>
      <c r="B42" s="102">
        <v>2</v>
      </c>
      <c r="C42" s="107" t="s">
        <v>139</v>
      </c>
      <c r="D42" s="107" t="s">
        <v>140</v>
      </c>
      <c r="E42" s="106" t="s">
        <v>14</v>
      </c>
      <c r="F42" s="108" t="s">
        <v>82</v>
      </c>
      <c r="G42" s="107" t="s">
        <v>19</v>
      </c>
      <c r="H42" s="108" t="s">
        <v>20</v>
      </c>
      <c r="I42" s="107" t="s">
        <v>83</v>
      </c>
      <c r="J42" s="113">
        <v>6300</v>
      </c>
      <c r="K42" s="114">
        <v>3400779</v>
      </c>
      <c r="L42" s="110">
        <v>1307571</v>
      </c>
    </row>
    <row r="43" ht="15" spans="1:12">
      <c r="A43" s="102" t="s">
        <v>143</v>
      </c>
      <c r="B43" s="102"/>
      <c r="C43" s="103" t="s">
        <v>140</v>
      </c>
      <c r="D43" s="103" t="s">
        <v>144</v>
      </c>
      <c r="E43" s="106" t="s">
        <v>17</v>
      </c>
      <c r="F43" s="105" t="s">
        <v>85</v>
      </c>
      <c r="G43" s="107" t="s">
        <v>19</v>
      </c>
      <c r="H43" s="108" t="s">
        <v>145</v>
      </c>
      <c r="I43" s="107" t="s">
        <v>146</v>
      </c>
      <c r="J43" s="113">
        <v>5950</v>
      </c>
      <c r="K43" s="114">
        <v>2525139</v>
      </c>
      <c r="L43" s="110">
        <v>1302661</v>
      </c>
    </row>
    <row r="44" ht="15" spans="1:12">
      <c r="A44" s="102" t="s">
        <v>147</v>
      </c>
      <c r="B44" s="102">
        <v>2</v>
      </c>
      <c r="C44" s="103" t="s">
        <v>140</v>
      </c>
      <c r="D44" s="103" t="s">
        <v>144</v>
      </c>
      <c r="E44" s="106" t="s">
        <v>17</v>
      </c>
      <c r="F44" s="105" t="s">
        <v>75</v>
      </c>
      <c r="G44" s="103" t="s">
        <v>19</v>
      </c>
      <c r="H44" s="105" t="s">
        <v>28</v>
      </c>
      <c r="I44" s="103" t="s">
        <v>119</v>
      </c>
      <c r="J44" s="111">
        <v>3450</v>
      </c>
      <c r="K44" s="112">
        <v>2525039</v>
      </c>
      <c r="L44" s="110">
        <v>1302662</v>
      </c>
    </row>
    <row r="45" ht="15" spans="1:12">
      <c r="A45" s="102" t="s">
        <v>148</v>
      </c>
      <c r="B45" s="102">
        <v>2</v>
      </c>
      <c r="C45" s="103" t="s">
        <v>144</v>
      </c>
      <c r="D45" s="103" t="s">
        <v>149</v>
      </c>
      <c r="E45" s="106" t="s">
        <v>14</v>
      </c>
      <c r="F45" s="105" t="s">
        <v>75</v>
      </c>
      <c r="G45" s="103" t="s">
        <v>19</v>
      </c>
      <c r="H45" s="105" t="s">
        <v>20</v>
      </c>
      <c r="I45" s="103" t="s">
        <v>100</v>
      </c>
      <c r="J45" s="113">
        <v>6600</v>
      </c>
      <c r="K45" s="112">
        <v>3601382</v>
      </c>
      <c r="L45" s="110">
        <v>1308621</v>
      </c>
    </row>
    <row r="46" ht="15" spans="1:12">
      <c r="A46" s="102" t="s">
        <v>150</v>
      </c>
      <c r="B46" s="102">
        <v>2</v>
      </c>
      <c r="C46" s="103" t="s">
        <v>144</v>
      </c>
      <c r="D46" s="103" t="s">
        <v>151</v>
      </c>
      <c r="E46" s="106" t="s">
        <v>17</v>
      </c>
      <c r="F46" s="105" t="s">
        <v>82</v>
      </c>
      <c r="G46" s="103" t="s">
        <v>19</v>
      </c>
      <c r="H46" s="105" t="s">
        <v>28</v>
      </c>
      <c r="I46" s="103" t="s">
        <v>119</v>
      </c>
      <c r="J46" s="111">
        <v>3450</v>
      </c>
      <c r="K46" s="112">
        <v>3591135</v>
      </c>
      <c r="L46" s="110">
        <v>1308472</v>
      </c>
    </row>
    <row r="47" ht="15" spans="1:12">
      <c r="A47" s="102" t="s">
        <v>152</v>
      </c>
      <c r="B47" s="102">
        <v>2</v>
      </c>
      <c r="C47" s="103" t="s">
        <v>144</v>
      </c>
      <c r="D47" s="103" t="s">
        <v>151</v>
      </c>
      <c r="E47" s="106" t="s">
        <v>17</v>
      </c>
      <c r="F47" s="105" t="s">
        <v>78</v>
      </c>
      <c r="G47" s="103" t="s">
        <v>19</v>
      </c>
      <c r="H47" s="105" t="s">
        <v>28</v>
      </c>
      <c r="I47" s="103" t="s">
        <v>119</v>
      </c>
      <c r="J47" s="111">
        <v>3450</v>
      </c>
      <c r="K47" s="112">
        <v>3679177</v>
      </c>
      <c r="L47" s="110">
        <v>1308977</v>
      </c>
    </row>
    <row r="48" ht="15" spans="1:12">
      <c r="A48" s="102" t="s">
        <v>153</v>
      </c>
      <c r="B48" s="102">
        <v>2</v>
      </c>
      <c r="C48" s="103" t="s">
        <v>144</v>
      </c>
      <c r="D48" s="103" t="s">
        <v>151</v>
      </c>
      <c r="E48" s="106" t="s">
        <v>17</v>
      </c>
      <c r="F48" s="105" t="s">
        <v>82</v>
      </c>
      <c r="G48" s="103" t="s">
        <v>19</v>
      </c>
      <c r="H48" s="105" t="s">
        <v>28</v>
      </c>
      <c r="I48" s="103" t="s">
        <v>119</v>
      </c>
      <c r="J48" s="111">
        <v>3450</v>
      </c>
      <c r="K48" s="112">
        <v>3679177</v>
      </c>
      <c r="L48" s="110">
        <v>1308977</v>
      </c>
    </row>
    <row r="49" ht="15" spans="1:12">
      <c r="A49" s="102" t="s">
        <v>154</v>
      </c>
      <c r="B49" s="102">
        <v>2</v>
      </c>
      <c r="C49" s="103" t="s">
        <v>151</v>
      </c>
      <c r="D49" s="103" t="s">
        <v>155</v>
      </c>
      <c r="E49" s="106" t="s">
        <v>14</v>
      </c>
      <c r="F49" s="105" t="s">
        <v>82</v>
      </c>
      <c r="G49" s="103" t="s">
        <v>19</v>
      </c>
      <c r="H49" s="105" t="s">
        <v>20</v>
      </c>
      <c r="I49" s="103" t="s">
        <v>83</v>
      </c>
      <c r="J49" s="111">
        <v>6300</v>
      </c>
      <c r="K49" s="112">
        <v>3210833</v>
      </c>
      <c r="L49" s="110">
        <v>1306669</v>
      </c>
    </row>
    <row r="50" ht="15" spans="1:12">
      <c r="A50" s="102" t="s">
        <v>156</v>
      </c>
      <c r="B50" s="102">
        <v>2</v>
      </c>
      <c r="C50" s="103" t="s">
        <v>149</v>
      </c>
      <c r="D50" s="103" t="s">
        <v>157</v>
      </c>
      <c r="E50" s="106" t="s">
        <v>14</v>
      </c>
      <c r="F50" s="105" t="s">
        <v>82</v>
      </c>
      <c r="G50" s="107" t="s">
        <v>19</v>
      </c>
      <c r="H50" s="108" t="s">
        <v>20</v>
      </c>
      <c r="I50" s="107" t="s">
        <v>83</v>
      </c>
      <c r="J50" s="113">
        <v>6300</v>
      </c>
      <c r="K50" s="114">
        <v>3225357</v>
      </c>
      <c r="L50" s="110">
        <v>1306873</v>
      </c>
    </row>
    <row r="51" ht="15" spans="1:12">
      <c r="A51" s="102" t="s">
        <v>158</v>
      </c>
      <c r="B51" s="102">
        <v>2</v>
      </c>
      <c r="C51" s="103" t="s">
        <v>155</v>
      </c>
      <c r="D51" s="103" t="s">
        <v>159</v>
      </c>
      <c r="E51" s="106" t="s">
        <v>14</v>
      </c>
      <c r="F51" s="105" t="s">
        <v>82</v>
      </c>
      <c r="G51" s="103" t="s">
        <v>19</v>
      </c>
      <c r="H51" s="105" t="s">
        <v>20</v>
      </c>
      <c r="I51" s="103" t="s">
        <v>83</v>
      </c>
      <c r="J51" s="111">
        <v>6300</v>
      </c>
      <c r="K51" s="112">
        <v>2784255</v>
      </c>
      <c r="L51" s="110">
        <v>1304274</v>
      </c>
    </row>
    <row r="52" ht="15" spans="1:12">
      <c r="A52" s="102" t="s">
        <v>160</v>
      </c>
      <c r="B52" s="102">
        <v>1</v>
      </c>
      <c r="C52" s="103" t="s">
        <v>159</v>
      </c>
      <c r="D52" s="103" t="s">
        <v>161</v>
      </c>
      <c r="E52" s="106" t="s">
        <v>14</v>
      </c>
      <c r="F52" s="105" t="s">
        <v>82</v>
      </c>
      <c r="G52" s="107" t="s">
        <v>19</v>
      </c>
      <c r="H52" s="108" t="s">
        <v>28</v>
      </c>
      <c r="I52" s="107" t="s">
        <v>162</v>
      </c>
      <c r="J52" s="113">
        <v>6600</v>
      </c>
      <c r="K52" s="114">
        <v>2538986</v>
      </c>
      <c r="L52" s="110">
        <v>1303006</v>
      </c>
    </row>
    <row r="53" ht="15" spans="1:12">
      <c r="A53" s="102" t="s">
        <v>163</v>
      </c>
      <c r="B53" s="102">
        <v>2</v>
      </c>
      <c r="C53" s="103" t="s">
        <v>159</v>
      </c>
      <c r="D53" s="103" t="s">
        <v>164</v>
      </c>
      <c r="E53" s="104" t="s">
        <v>59</v>
      </c>
      <c r="F53" s="105" t="s">
        <v>82</v>
      </c>
      <c r="G53" s="103" t="s">
        <v>19</v>
      </c>
      <c r="H53" s="105" t="s">
        <v>28</v>
      </c>
      <c r="I53" s="103" t="s">
        <v>108</v>
      </c>
      <c r="J53" s="111">
        <v>10050</v>
      </c>
      <c r="K53" s="112">
        <v>2800945</v>
      </c>
      <c r="L53" s="110">
        <v>1304575</v>
      </c>
    </row>
    <row r="54" ht="15" spans="1:12">
      <c r="A54" s="102" t="s">
        <v>165</v>
      </c>
      <c r="B54" s="102">
        <v>2</v>
      </c>
      <c r="C54" s="103" t="s">
        <v>159</v>
      </c>
      <c r="D54" s="103" t="s">
        <v>161</v>
      </c>
      <c r="E54" s="106" t="s">
        <v>14</v>
      </c>
      <c r="F54" s="105" t="s">
        <v>78</v>
      </c>
      <c r="G54" s="103" t="s">
        <v>19</v>
      </c>
      <c r="H54" s="105" t="s">
        <v>28</v>
      </c>
      <c r="I54" s="103" t="s">
        <v>100</v>
      </c>
      <c r="J54" s="113">
        <v>6600</v>
      </c>
      <c r="K54" s="112">
        <v>2800370</v>
      </c>
      <c r="L54" s="110">
        <v>1304567</v>
      </c>
    </row>
    <row r="55" ht="15" spans="1:12">
      <c r="A55" s="102" t="s">
        <v>166</v>
      </c>
      <c r="B55" s="102">
        <v>2</v>
      </c>
      <c r="C55" s="103" t="s">
        <v>167</v>
      </c>
      <c r="D55" s="103" t="s">
        <v>161</v>
      </c>
      <c r="E55" s="106" t="s">
        <v>17</v>
      </c>
      <c r="F55" s="105" t="s">
        <v>78</v>
      </c>
      <c r="G55" s="103" t="s">
        <v>19</v>
      </c>
      <c r="H55" s="105" t="s">
        <v>28</v>
      </c>
      <c r="I55" s="103" t="s">
        <v>119</v>
      </c>
      <c r="J55" s="111">
        <v>3450</v>
      </c>
      <c r="K55" s="112">
        <v>2615723</v>
      </c>
      <c r="L55" s="110">
        <v>1303299</v>
      </c>
    </row>
    <row r="56" ht="15" spans="1:12">
      <c r="A56" s="102" t="s">
        <v>168</v>
      </c>
      <c r="B56" s="102">
        <v>2</v>
      </c>
      <c r="C56" s="103" t="s">
        <v>167</v>
      </c>
      <c r="D56" s="103" t="s">
        <v>161</v>
      </c>
      <c r="E56" s="106" t="s">
        <v>17</v>
      </c>
      <c r="F56" s="105" t="s">
        <v>78</v>
      </c>
      <c r="G56" s="103" t="s">
        <v>19</v>
      </c>
      <c r="H56" s="105" t="s">
        <v>28</v>
      </c>
      <c r="I56" s="103" t="s">
        <v>119</v>
      </c>
      <c r="J56" s="111">
        <v>3450</v>
      </c>
      <c r="K56" s="112">
        <v>4064200</v>
      </c>
      <c r="L56" s="110">
        <v>1311354</v>
      </c>
    </row>
    <row r="57" ht="15" spans="1:12">
      <c r="A57" s="102" t="s">
        <v>169</v>
      </c>
      <c r="B57" s="102">
        <v>2</v>
      </c>
      <c r="C57" s="103" t="s">
        <v>167</v>
      </c>
      <c r="D57" s="103" t="s">
        <v>161</v>
      </c>
      <c r="E57" s="106" t="s">
        <v>17</v>
      </c>
      <c r="F57" s="105" t="s">
        <v>82</v>
      </c>
      <c r="G57" s="103" t="s">
        <v>19</v>
      </c>
      <c r="H57" s="105" t="s">
        <v>28</v>
      </c>
      <c r="I57" s="103" t="s">
        <v>119</v>
      </c>
      <c r="J57" s="111">
        <v>3450</v>
      </c>
      <c r="K57" s="112">
        <v>2615723</v>
      </c>
      <c r="L57" s="110">
        <v>1303299</v>
      </c>
    </row>
    <row r="58" ht="15" spans="1:12">
      <c r="A58" s="102" t="s">
        <v>170</v>
      </c>
      <c r="B58" s="102">
        <v>2</v>
      </c>
      <c r="C58" s="103" t="s">
        <v>161</v>
      </c>
      <c r="D58" s="103" t="s">
        <v>164</v>
      </c>
      <c r="E58" s="106" t="s">
        <v>17</v>
      </c>
      <c r="F58" s="105" t="s">
        <v>75</v>
      </c>
      <c r="G58" s="103" t="s">
        <v>19</v>
      </c>
      <c r="H58" s="105" t="s">
        <v>28</v>
      </c>
      <c r="I58" s="103" t="s">
        <v>119</v>
      </c>
      <c r="J58" s="111">
        <v>3450</v>
      </c>
      <c r="K58" s="112">
        <v>3205971</v>
      </c>
      <c r="L58" s="110">
        <v>1306552</v>
      </c>
    </row>
    <row r="59" ht="15" spans="1:12">
      <c r="A59" s="102" t="s">
        <v>171</v>
      </c>
      <c r="B59" s="102">
        <v>2</v>
      </c>
      <c r="C59" s="103" t="s">
        <v>161</v>
      </c>
      <c r="D59" s="103" t="s">
        <v>172</v>
      </c>
      <c r="E59" s="106" t="s">
        <v>14</v>
      </c>
      <c r="F59" s="105" t="s">
        <v>75</v>
      </c>
      <c r="G59" s="103" t="s">
        <v>19</v>
      </c>
      <c r="H59" s="105" t="s">
        <v>20</v>
      </c>
      <c r="I59" s="103" t="s">
        <v>100</v>
      </c>
      <c r="J59" s="113">
        <v>6600</v>
      </c>
      <c r="K59" s="112">
        <v>4134292</v>
      </c>
      <c r="L59" s="110">
        <v>1311553</v>
      </c>
    </row>
    <row r="60" ht="15" spans="1:12">
      <c r="A60" s="102" t="s">
        <v>173</v>
      </c>
      <c r="B60" s="102">
        <v>2</v>
      </c>
      <c r="C60" s="103" t="s">
        <v>164</v>
      </c>
      <c r="D60" s="103" t="s">
        <v>172</v>
      </c>
      <c r="E60" s="106" t="s">
        <v>17</v>
      </c>
      <c r="F60" s="105" t="s">
        <v>78</v>
      </c>
      <c r="G60" s="107" t="s">
        <v>19</v>
      </c>
      <c r="H60" s="108" t="s">
        <v>20</v>
      </c>
      <c r="I60" s="107" t="s">
        <v>79</v>
      </c>
      <c r="J60" s="113">
        <v>3150</v>
      </c>
      <c r="K60" s="114">
        <v>65639792</v>
      </c>
      <c r="L60" s="110">
        <v>1284692</v>
      </c>
    </row>
    <row r="61" ht="15" spans="1:12">
      <c r="A61" s="102" t="s">
        <v>174</v>
      </c>
      <c r="B61" s="102">
        <v>2</v>
      </c>
      <c r="C61" s="103" t="s">
        <v>172</v>
      </c>
      <c r="D61" s="103" t="s">
        <v>175</v>
      </c>
      <c r="E61" s="106" t="s">
        <v>17</v>
      </c>
      <c r="F61" s="105" t="s">
        <v>82</v>
      </c>
      <c r="G61" s="107" t="s">
        <v>19</v>
      </c>
      <c r="H61" s="108" t="s">
        <v>20</v>
      </c>
      <c r="I61" s="107" t="s">
        <v>79</v>
      </c>
      <c r="J61" s="113">
        <v>3150</v>
      </c>
      <c r="K61" s="114">
        <v>65639792</v>
      </c>
      <c r="L61" s="115">
        <v>1305881</v>
      </c>
    </row>
    <row r="62" ht="15" spans="1:12">
      <c r="A62" s="102" t="s">
        <v>176</v>
      </c>
      <c r="B62" s="102">
        <v>2</v>
      </c>
      <c r="C62" s="103" t="s">
        <v>172</v>
      </c>
      <c r="D62" s="103" t="s">
        <v>175</v>
      </c>
      <c r="E62" s="106" t="s">
        <v>17</v>
      </c>
      <c r="F62" s="105" t="s">
        <v>78</v>
      </c>
      <c r="G62" s="107" t="s">
        <v>19</v>
      </c>
      <c r="H62" s="108" t="s">
        <v>20</v>
      </c>
      <c r="I62" s="107" t="s">
        <v>79</v>
      </c>
      <c r="J62" s="113">
        <v>3150</v>
      </c>
      <c r="K62" s="114">
        <v>3126237</v>
      </c>
      <c r="L62" s="115">
        <v>1305881</v>
      </c>
    </row>
    <row r="63" ht="15" spans="1:12">
      <c r="A63" s="102" t="s">
        <v>177</v>
      </c>
      <c r="B63" s="102">
        <v>1</v>
      </c>
      <c r="C63" s="103" t="s">
        <v>178</v>
      </c>
      <c r="D63" s="109" t="s">
        <v>179</v>
      </c>
      <c r="E63" s="106" t="s">
        <v>14</v>
      </c>
      <c r="F63" s="105" t="s">
        <v>78</v>
      </c>
      <c r="G63" s="107" t="s">
        <v>19</v>
      </c>
      <c r="H63" s="108" t="s">
        <v>20</v>
      </c>
      <c r="I63" s="107" t="s">
        <v>180</v>
      </c>
      <c r="J63" s="113">
        <v>6300</v>
      </c>
      <c r="K63" s="114">
        <v>3213539</v>
      </c>
      <c r="L63" s="110">
        <v>1306650</v>
      </c>
    </row>
    <row r="64" ht="15" spans="1:12">
      <c r="A64" s="102" t="s">
        <v>181</v>
      </c>
      <c r="B64" s="110">
        <v>1</v>
      </c>
      <c r="C64" s="103" t="s">
        <v>182</v>
      </c>
      <c r="D64" s="109" t="s">
        <v>183</v>
      </c>
      <c r="E64" s="104" t="s">
        <v>59</v>
      </c>
      <c r="F64" s="105" t="s">
        <v>82</v>
      </c>
      <c r="G64" s="103" t="s">
        <v>19</v>
      </c>
      <c r="H64" s="105" t="s">
        <v>20</v>
      </c>
      <c r="I64" s="103" t="s">
        <v>108</v>
      </c>
      <c r="J64" s="111">
        <v>10050</v>
      </c>
      <c r="K64" s="112">
        <v>4539280</v>
      </c>
      <c r="L64" s="110">
        <v>1314192</v>
      </c>
    </row>
    <row r="65" spans="1:13">
      <c r="A65" s="110"/>
      <c r="B65" s="110"/>
      <c r="C65" s="110"/>
      <c r="D65" s="110"/>
      <c r="E65" s="110"/>
      <c r="F65" s="110"/>
      <c r="G65" s="110"/>
      <c r="H65" s="110"/>
      <c r="I65" s="110"/>
      <c r="J65" s="110">
        <f>SUM(J2:J64)</f>
        <v>422200</v>
      </c>
      <c r="K65" s="110"/>
      <c r="L65" s="110"/>
      <c r="M65" s="100" t="s">
        <v>184</v>
      </c>
    </row>
    <row r="66" ht="15" spans="7:10">
      <c r="G66" s="116"/>
      <c r="I66" s="97" t="s">
        <v>68</v>
      </c>
      <c r="J66" s="97">
        <f>'4月'!L24</f>
        <v>-887750</v>
      </c>
    </row>
    <row r="67" ht="15" spans="9:10">
      <c r="I67" s="97" t="s">
        <v>69</v>
      </c>
      <c r="J67" s="97">
        <f>J65+J66</f>
        <v>-465550</v>
      </c>
    </row>
  </sheetData>
  <conditionalFormatting sqref="L61">
    <cfRule type="duplicateValues" dxfId="0" priority="4"/>
  </conditionalFormatting>
  <conditionalFormatting sqref="L10:L13">
    <cfRule type="duplicateValues" dxfId="0" priority="5"/>
  </conditionalFormatting>
  <conditionalFormatting sqref="L2:L9 L62:L64 L14:L60 L67:L1048576">
    <cfRule type="duplicateValues" dxfId="0" priority="6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0"/>
  <sheetViews>
    <sheetView topLeftCell="A97" workbookViewId="0">
      <selection activeCell="H121" sqref="H121"/>
    </sheetView>
  </sheetViews>
  <sheetFormatPr defaultColWidth="10.2857142857143" defaultRowHeight="15"/>
  <cols>
    <col min="1" max="1" width="24.3809523809524" style="79" customWidth="1"/>
    <col min="2" max="6" width="10.4095238095238" style="79" hidden="1" customWidth="1"/>
    <col min="7" max="7" width="17.7809523809524" style="79" customWidth="1"/>
    <col min="8" max="8" width="10.2857142857143" style="79"/>
    <col min="9" max="9" width="10.9238095238095" style="79" customWidth="1"/>
    <col min="10" max="10" width="10.2857142857143" style="79" hidden="1" customWidth="1"/>
    <col min="11" max="11" width="13.3333333333333" style="79" customWidth="1"/>
    <col min="12" max="12" width="10.2857142857143" style="79"/>
    <col min="13" max="13" width="7.86666666666667" style="79" customWidth="1"/>
    <col min="14" max="14" width="10.2857142857143" style="79"/>
    <col min="15" max="19" width="10.152380952381" style="79" hidden="1" customWidth="1"/>
    <col min="20" max="20" width="10.152380952381" style="79" customWidth="1"/>
    <col min="21" max="21" width="12.5714285714286" style="79" customWidth="1"/>
    <col min="22" max="25" width="10.4095238095238" style="79" hidden="1" customWidth="1"/>
    <col min="26" max="26" width="18.7904761904762" style="79" customWidth="1"/>
    <col min="27" max="27" width="19.4285714285714" style="79" customWidth="1"/>
    <col min="28" max="28" width="19.8571428571429" style="79" customWidth="1"/>
    <col min="29" max="32" width="10.2857142857143" style="79"/>
    <col min="33" max="33" width="11.8095238095238" style="47" customWidth="1"/>
    <col min="34" max="16384" width="10.2857142857143" style="79"/>
  </cols>
  <sheetData>
    <row r="1" s="79" customFormat="1" spans="1:33">
      <c r="A1" s="84" t="s">
        <v>0</v>
      </c>
      <c r="B1" s="79" t="s">
        <v>185</v>
      </c>
      <c r="C1" s="79" t="s">
        <v>186</v>
      </c>
      <c r="D1" s="79" t="s">
        <v>187</v>
      </c>
      <c r="E1" s="79" t="s">
        <v>188</v>
      </c>
      <c r="F1" s="79" t="s">
        <v>189</v>
      </c>
      <c r="G1" s="85" t="s">
        <v>1</v>
      </c>
      <c r="H1" s="85" t="s">
        <v>190</v>
      </c>
      <c r="I1" s="85" t="s">
        <v>3</v>
      </c>
      <c r="J1" s="85" t="s">
        <v>191</v>
      </c>
      <c r="K1" s="85" t="s">
        <v>192</v>
      </c>
      <c r="L1" s="85" t="s">
        <v>71</v>
      </c>
      <c r="M1" s="85" t="s">
        <v>6</v>
      </c>
      <c r="N1" s="85"/>
      <c r="O1" s="85" t="s">
        <v>193</v>
      </c>
      <c r="P1" s="85" t="s">
        <v>194</v>
      </c>
      <c r="Q1" s="85" t="s">
        <v>195</v>
      </c>
      <c r="R1" s="85" t="s">
        <v>196</v>
      </c>
      <c r="S1" s="85"/>
      <c r="T1" s="85"/>
      <c r="U1" s="85" t="s">
        <v>197</v>
      </c>
      <c r="V1" s="88" t="s">
        <v>198</v>
      </c>
      <c r="W1" s="88" t="s">
        <v>199</v>
      </c>
      <c r="X1" s="88" t="s">
        <v>200</v>
      </c>
      <c r="Y1" s="89"/>
      <c r="Z1" s="85" t="s">
        <v>9</v>
      </c>
      <c r="AA1" s="88" t="s">
        <v>201</v>
      </c>
      <c r="AB1" s="86"/>
      <c r="AG1" s="94"/>
    </row>
    <row r="2" s="79" customFormat="1" spans="1:33">
      <c r="A2" s="79" t="s">
        <v>202</v>
      </c>
      <c r="B2" s="79">
        <v>200</v>
      </c>
      <c r="C2" s="79">
        <v>246</v>
      </c>
      <c r="D2" s="79">
        <v>101</v>
      </c>
      <c r="E2" s="79">
        <v>598343.48</v>
      </c>
      <c r="F2" s="79" t="s">
        <v>203</v>
      </c>
      <c r="G2" s="86" t="s">
        <v>204</v>
      </c>
      <c r="H2" s="86">
        <v>2</v>
      </c>
      <c r="I2" s="87">
        <v>43255</v>
      </c>
      <c r="J2" s="86" t="s">
        <v>203</v>
      </c>
      <c r="K2" s="87">
        <v>43257</v>
      </c>
      <c r="L2" s="86">
        <v>2</v>
      </c>
      <c r="M2" s="86">
        <v>1</v>
      </c>
      <c r="N2" s="86" t="s">
        <v>48</v>
      </c>
      <c r="O2" s="86" t="s">
        <v>203</v>
      </c>
      <c r="P2" s="86" t="s">
        <v>202</v>
      </c>
      <c r="Q2" s="86" t="s">
        <v>203</v>
      </c>
      <c r="R2" s="86" t="s">
        <v>19</v>
      </c>
      <c r="S2" s="86" t="s">
        <v>203</v>
      </c>
      <c r="T2" s="86">
        <v>3150</v>
      </c>
      <c r="U2" s="86">
        <v>4502.98</v>
      </c>
      <c r="V2" s="86">
        <f t="shared" ref="V2:V65" si="0">U2*1.177</f>
        <v>5300.00746</v>
      </c>
      <c r="W2" s="86">
        <f t="shared" ref="W2:W65" si="1">H2*L2</f>
        <v>4</v>
      </c>
      <c r="X2" s="86">
        <f t="shared" ref="X2:X65" si="2">W2*250</f>
        <v>1000</v>
      </c>
      <c r="Y2" s="86">
        <f t="shared" ref="Y2:Y65" si="3">X2+V2</f>
        <v>6300.00746</v>
      </c>
      <c r="Z2" s="90">
        <v>6300</v>
      </c>
      <c r="AA2" s="86">
        <v>4450360</v>
      </c>
      <c r="AB2" s="86">
        <v>1313671</v>
      </c>
      <c r="AG2" s="47"/>
    </row>
    <row r="3" s="79" customFormat="1" spans="1:33">
      <c r="A3" s="79" t="s">
        <v>202</v>
      </c>
      <c r="B3" s="79">
        <v>200</v>
      </c>
      <c r="C3" s="79">
        <v>246</v>
      </c>
      <c r="D3" s="79">
        <v>101</v>
      </c>
      <c r="E3" s="79">
        <v>598343.48</v>
      </c>
      <c r="F3" s="79" t="s">
        <v>203</v>
      </c>
      <c r="G3" s="86" t="s">
        <v>205</v>
      </c>
      <c r="H3" s="86">
        <v>2</v>
      </c>
      <c r="I3" s="87">
        <v>43256</v>
      </c>
      <c r="J3" s="86" t="s">
        <v>203</v>
      </c>
      <c r="K3" s="87">
        <v>43258</v>
      </c>
      <c r="L3" s="86">
        <v>2</v>
      </c>
      <c r="M3" s="86">
        <v>1</v>
      </c>
      <c r="N3" s="86" t="s">
        <v>48</v>
      </c>
      <c r="O3" s="86" t="s">
        <v>203</v>
      </c>
      <c r="P3" s="86" t="s">
        <v>202</v>
      </c>
      <c r="Q3" s="86" t="s">
        <v>203</v>
      </c>
      <c r="R3" s="86" t="s">
        <v>19</v>
      </c>
      <c r="S3" s="86" t="s">
        <v>203</v>
      </c>
      <c r="T3" s="86">
        <v>3150</v>
      </c>
      <c r="U3" s="86">
        <v>4715.38</v>
      </c>
      <c r="V3" s="86">
        <f t="shared" si="0"/>
        <v>5550.00226</v>
      </c>
      <c r="W3" s="86">
        <f t="shared" si="1"/>
        <v>4</v>
      </c>
      <c r="X3" s="86">
        <f t="shared" si="2"/>
        <v>1000</v>
      </c>
      <c r="Y3" s="86">
        <f t="shared" si="3"/>
        <v>6550.00226</v>
      </c>
      <c r="Z3" s="90">
        <v>6300</v>
      </c>
      <c r="AA3" s="86">
        <v>4910616</v>
      </c>
      <c r="AB3" s="86" t="s">
        <v>206</v>
      </c>
      <c r="AG3" s="47"/>
    </row>
    <row r="4" s="79" customFormat="1" spans="1:33">
      <c r="A4" s="79" t="s">
        <v>202</v>
      </c>
      <c r="B4" s="79">
        <v>200</v>
      </c>
      <c r="C4" s="79">
        <v>246</v>
      </c>
      <c r="D4" s="79">
        <v>101</v>
      </c>
      <c r="E4" s="79">
        <v>598343.48</v>
      </c>
      <c r="F4" s="79" t="s">
        <v>203</v>
      </c>
      <c r="G4" s="86" t="s">
        <v>207</v>
      </c>
      <c r="H4" s="86">
        <v>2</v>
      </c>
      <c r="I4" s="87">
        <v>43259</v>
      </c>
      <c r="J4" s="86" t="s">
        <v>203</v>
      </c>
      <c r="K4" s="87">
        <v>43263</v>
      </c>
      <c r="L4" s="86">
        <v>4</v>
      </c>
      <c r="M4" s="86">
        <v>1</v>
      </c>
      <c r="N4" s="86" t="s">
        <v>48</v>
      </c>
      <c r="O4" s="86" t="s">
        <v>203</v>
      </c>
      <c r="P4" s="86" t="s">
        <v>202</v>
      </c>
      <c r="Q4" s="86" t="s">
        <v>203</v>
      </c>
      <c r="R4" s="86" t="s">
        <v>19</v>
      </c>
      <c r="S4" s="86" t="s">
        <v>203</v>
      </c>
      <c r="T4" s="86">
        <v>3150</v>
      </c>
      <c r="U4" s="86">
        <v>9515.72</v>
      </c>
      <c r="V4" s="86">
        <f t="shared" si="0"/>
        <v>11200.00244</v>
      </c>
      <c r="W4" s="86">
        <f t="shared" si="1"/>
        <v>8</v>
      </c>
      <c r="X4" s="86">
        <f t="shared" si="2"/>
        <v>2000</v>
      </c>
      <c r="Y4" s="86">
        <f t="shared" si="3"/>
        <v>13200.00244</v>
      </c>
      <c r="Z4" s="90">
        <v>13200</v>
      </c>
      <c r="AA4" s="86">
        <v>5083089</v>
      </c>
      <c r="AB4" s="86">
        <v>1317693</v>
      </c>
      <c r="AG4" s="47"/>
    </row>
    <row r="5" s="79" customFormat="1" spans="1:33">
      <c r="A5" s="79" t="s">
        <v>202</v>
      </c>
      <c r="B5" s="79">
        <v>200</v>
      </c>
      <c r="C5" s="79">
        <v>246</v>
      </c>
      <c r="D5" s="79">
        <v>101</v>
      </c>
      <c r="E5" s="79">
        <v>598343.48</v>
      </c>
      <c r="F5" s="79" t="s">
        <v>203</v>
      </c>
      <c r="G5" s="86" t="s">
        <v>208</v>
      </c>
      <c r="H5" s="86">
        <v>2</v>
      </c>
      <c r="I5" s="87">
        <v>43259</v>
      </c>
      <c r="J5" s="86" t="s">
        <v>203</v>
      </c>
      <c r="K5" s="87">
        <v>43261</v>
      </c>
      <c r="L5" s="86">
        <v>2</v>
      </c>
      <c r="M5" s="86">
        <v>1</v>
      </c>
      <c r="N5" s="86" t="s">
        <v>44</v>
      </c>
      <c r="O5" s="86" t="s">
        <v>203</v>
      </c>
      <c r="P5" s="86" t="s">
        <v>202</v>
      </c>
      <c r="Q5" s="86" t="s">
        <v>203</v>
      </c>
      <c r="R5" s="86" t="s">
        <v>19</v>
      </c>
      <c r="S5" s="86" t="s">
        <v>203</v>
      </c>
      <c r="T5" s="86">
        <v>3450</v>
      </c>
      <c r="U5" s="86">
        <v>5012.74</v>
      </c>
      <c r="V5" s="86">
        <f t="shared" si="0"/>
        <v>5899.99498</v>
      </c>
      <c r="W5" s="86">
        <f t="shared" si="1"/>
        <v>4</v>
      </c>
      <c r="X5" s="86">
        <f t="shared" si="2"/>
        <v>1000</v>
      </c>
      <c r="Y5" s="86">
        <f t="shared" si="3"/>
        <v>6899.99498</v>
      </c>
      <c r="Z5" s="90">
        <v>6900</v>
      </c>
      <c r="AA5" s="86">
        <v>65543636</v>
      </c>
      <c r="AB5" s="86">
        <v>1284205</v>
      </c>
      <c r="AG5" s="47"/>
    </row>
    <row r="6" s="79" customFormat="1" spans="1:33">
      <c r="A6" s="79" t="s">
        <v>202</v>
      </c>
      <c r="B6" s="79">
        <v>200</v>
      </c>
      <c r="C6" s="79">
        <v>246</v>
      </c>
      <c r="D6" s="79">
        <v>101</v>
      </c>
      <c r="E6" s="79">
        <v>598343.48</v>
      </c>
      <c r="F6" s="79" t="s">
        <v>203</v>
      </c>
      <c r="G6" s="86" t="s">
        <v>209</v>
      </c>
      <c r="H6" s="86">
        <v>2</v>
      </c>
      <c r="I6" s="87">
        <v>43259</v>
      </c>
      <c r="J6" s="86" t="s">
        <v>203</v>
      </c>
      <c r="K6" s="87">
        <v>43261</v>
      </c>
      <c r="L6" s="86">
        <v>2</v>
      </c>
      <c r="M6" s="86">
        <v>1</v>
      </c>
      <c r="N6" s="86" t="s">
        <v>44</v>
      </c>
      <c r="O6" s="86" t="s">
        <v>203</v>
      </c>
      <c r="P6" s="86" t="s">
        <v>202</v>
      </c>
      <c r="Q6" s="86" t="s">
        <v>203</v>
      </c>
      <c r="R6" s="86" t="s">
        <v>19</v>
      </c>
      <c r="S6" s="86" t="s">
        <v>203</v>
      </c>
      <c r="T6" s="86">
        <v>3450</v>
      </c>
      <c r="U6" s="86">
        <v>5012.74</v>
      </c>
      <c r="V6" s="86">
        <f t="shared" si="0"/>
        <v>5899.99498</v>
      </c>
      <c r="W6" s="86">
        <f t="shared" si="1"/>
        <v>4</v>
      </c>
      <c r="X6" s="86">
        <f t="shared" si="2"/>
        <v>1000</v>
      </c>
      <c r="Y6" s="86">
        <f t="shared" si="3"/>
        <v>6899.99498</v>
      </c>
      <c r="Z6" s="90">
        <v>6900</v>
      </c>
      <c r="AA6" s="86">
        <v>65543636</v>
      </c>
      <c r="AB6" s="86">
        <v>1284205</v>
      </c>
      <c r="AG6" s="47"/>
    </row>
    <row r="7" s="79" customFormat="1" spans="1:33">
      <c r="A7" s="79" t="s">
        <v>202</v>
      </c>
      <c r="B7" s="79">
        <v>200</v>
      </c>
      <c r="C7" s="79">
        <v>246</v>
      </c>
      <c r="D7" s="79">
        <v>101</v>
      </c>
      <c r="E7" s="79">
        <v>598343.48</v>
      </c>
      <c r="F7" s="79" t="s">
        <v>203</v>
      </c>
      <c r="G7" s="86" t="s">
        <v>210</v>
      </c>
      <c r="H7" s="86">
        <v>2</v>
      </c>
      <c r="I7" s="87">
        <v>43259</v>
      </c>
      <c r="J7" s="86" t="s">
        <v>203</v>
      </c>
      <c r="K7" s="87">
        <v>43261</v>
      </c>
      <c r="L7" s="86">
        <v>2</v>
      </c>
      <c r="M7" s="86">
        <v>1</v>
      </c>
      <c r="N7" s="86" t="s">
        <v>44</v>
      </c>
      <c r="O7" s="86" t="s">
        <v>203</v>
      </c>
      <c r="P7" s="86" t="s">
        <v>202</v>
      </c>
      <c r="Q7" s="86" t="s">
        <v>203</v>
      </c>
      <c r="R7" s="86" t="s">
        <v>19</v>
      </c>
      <c r="S7" s="86" t="s">
        <v>203</v>
      </c>
      <c r="T7" s="86">
        <v>3450</v>
      </c>
      <c r="U7" s="86">
        <v>5012.74</v>
      </c>
      <c r="V7" s="86">
        <f t="shared" si="0"/>
        <v>5899.99498</v>
      </c>
      <c r="W7" s="86">
        <f t="shared" si="1"/>
        <v>4</v>
      </c>
      <c r="X7" s="86">
        <f t="shared" si="2"/>
        <v>1000</v>
      </c>
      <c r="Y7" s="86">
        <f t="shared" si="3"/>
        <v>6899.99498</v>
      </c>
      <c r="Z7" s="90">
        <v>6900</v>
      </c>
      <c r="AA7" s="86">
        <v>65543636</v>
      </c>
      <c r="AB7" s="86">
        <v>1284205</v>
      </c>
      <c r="AG7" s="47"/>
    </row>
    <row r="8" s="79" customFormat="1" spans="1:33">
      <c r="A8" s="79" t="s">
        <v>202</v>
      </c>
      <c r="B8" s="79">
        <v>200</v>
      </c>
      <c r="C8" s="79">
        <v>246</v>
      </c>
      <c r="D8" s="79">
        <v>101</v>
      </c>
      <c r="E8" s="79">
        <v>598343.48</v>
      </c>
      <c r="F8" s="79" t="s">
        <v>203</v>
      </c>
      <c r="G8" s="86" t="s">
        <v>211</v>
      </c>
      <c r="H8" s="86">
        <v>3</v>
      </c>
      <c r="I8" s="87">
        <v>43259</v>
      </c>
      <c r="J8" s="86" t="s">
        <v>203</v>
      </c>
      <c r="K8" s="87">
        <v>43261</v>
      </c>
      <c r="L8" s="86">
        <v>2</v>
      </c>
      <c r="M8" s="86">
        <v>1</v>
      </c>
      <c r="N8" s="86" t="s">
        <v>32</v>
      </c>
      <c r="O8" s="86" t="s">
        <v>203</v>
      </c>
      <c r="P8" s="86" t="s">
        <v>202</v>
      </c>
      <c r="Q8" s="86" t="s">
        <v>203</v>
      </c>
      <c r="R8" s="86" t="s">
        <v>19</v>
      </c>
      <c r="S8" s="86" t="s">
        <v>203</v>
      </c>
      <c r="T8" s="86">
        <v>5950</v>
      </c>
      <c r="U8" s="86">
        <v>8836.02</v>
      </c>
      <c r="V8" s="86">
        <f t="shared" si="0"/>
        <v>10399.99554</v>
      </c>
      <c r="W8" s="86">
        <f t="shared" si="1"/>
        <v>6</v>
      </c>
      <c r="X8" s="86">
        <f t="shared" si="2"/>
        <v>1500</v>
      </c>
      <c r="Y8" s="86">
        <f t="shared" si="3"/>
        <v>11899.99554</v>
      </c>
      <c r="Z8" s="90">
        <v>11900</v>
      </c>
      <c r="AA8" s="86">
        <v>65544811</v>
      </c>
      <c r="AB8" s="86">
        <v>1284206</v>
      </c>
      <c r="AG8" s="47"/>
    </row>
    <row r="9" s="79" customFormat="1" spans="1:33">
      <c r="A9" s="79" t="s">
        <v>202</v>
      </c>
      <c r="B9" s="79">
        <v>200</v>
      </c>
      <c r="C9" s="79">
        <v>246</v>
      </c>
      <c r="D9" s="79">
        <v>101</v>
      </c>
      <c r="E9" s="79">
        <v>598343.48</v>
      </c>
      <c r="F9" s="79" t="s">
        <v>203</v>
      </c>
      <c r="G9" s="86" t="s">
        <v>212</v>
      </c>
      <c r="H9" s="86">
        <v>2</v>
      </c>
      <c r="I9" s="87">
        <v>43259</v>
      </c>
      <c r="J9" s="86" t="s">
        <v>203</v>
      </c>
      <c r="K9" s="87">
        <v>43262</v>
      </c>
      <c r="L9" s="86">
        <v>3</v>
      </c>
      <c r="M9" s="86">
        <v>1</v>
      </c>
      <c r="N9" s="86" t="s">
        <v>48</v>
      </c>
      <c r="O9" s="86" t="s">
        <v>203</v>
      </c>
      <c r="P9" s="86" t="s">
        <v>202</v>
      </c>
      <c r="Q9" s="86" t="s">
        <v>203</v>
      </c>
      <c r="R9" s="86" t="s">
        <v>19</v>
      </c>
      <c r="S9" s="86" t="s">
        <v>203</v>
      </c>
      <c r="T9" s="86">
        <v>3150</v>
      </c>
      <c r="U9" s="86">
        <v>7264.23</v>
      </c>
      <c r="V9" s="86">
        <f t="shared" si="0"/>
        <v>8549.99871</v>
      </c>
      <c r="W9" s="86">
        <f t="shared" si="1"/>
        <v>6</v>
      </c>
      <c r="X9" s="86">
        <f t="shared" si="2"/>
        <v>1500</v>
      </c>
      <c r="Y9" s="86">
        <f t="shared" si="3"/>
        <v>10049.99871</v>
      </c>
      <c r="Z9" s="90">
        <v>10050</v>
      </c>
      <c r="AA9" s="86">
        <v>4658165</v>
      </c>
      <c r="AB9" s="86">
        <v>1315074</v>
      </c>
      <c r="AG9" s="47"/>
    </row>
    <row r="10" s="79" customFormat="1" spans="1:33">
      <c r="A10" s="79" t="s">
        <v>202</v>
      </c>
      <c r="B10" s="79">
        <v>200</v>
      </c>
      <c r="C10" s="79">
        <v>246</v>
      </c>
      <c r="D10" s="79">
        <v>101</v>
      </c>
      <c r="E10" s="79">
        <v>598343.48</v>
      </c>
      <c r="F10" s="79" t="s">
        <v>203</v>
      </c>
      <c r="G10" s="86" t="s">
        <v>213</v>
      </c>
      <c r="H10" s="86">
        <v>2</v>
      </c>
      <c r="I10" s="87">
        <v>43259</v>
      </c>
      <c r="J10" s="86" t="s">
        <v>203</v>
      </c>
      <c r="K10" s="87">
        <v>43262</v>
      </c>
      <c r="L10" s="86">
        <v>3</v>
      </c>
      <c r="M10" s="86">
        <v>1</v>
      </c>
      <c r="N10" s="86" t="s">
        <v>44</v>
      </c>
      <c r="O10" s="86" t="s">
        <v>203</v>
      </c>
      <c r="P10" s="86" t="s">
        <v>202</v>
      </c>
      <c r="Q10" s="86" t="s">
        <v>203</v>
      </c>
      <c r="R10" s="86" t="s">
        <v>19</v>
      </c>
      <c r="S10" s="86" t="s">
        <v>203</v>
      </c>
      <c r="T10" s="86">
        <v>3150</v>
      </c>
      <c r="U10" s="86">
        <v>7264.23</v>
      </c>
      <c r="V10" s="86">
        <f t="shared" si="0"/>
        <v>8549.99871</v>
      </c>
      <c r="W10" s="86">
        <f t="shared" si="1"/>
        <v>6</v>
      </c>
      <c r="X10" s="86">
        <f t="shared" si="2"/>
        <v>1500</v>
      </c>
      <c r="Y10" s="86">
        <f t="shared" si="3"/>
        <v>10049.99871</v>
      </c>
      <c r="Z10" s="90">
        <v>10050</v>
      </c>
      <c r="AA10" s="86">
        <v>4658065</v>
      </c>
      <c r="AB10" s="86">
        <v>1315074</v>
      </c>
      <c r="AG10" s="47"/>
    </row>
    <row r="11" s="79" customFormat="1" spans="1:33">
      <c r="A11" s="79" t="s">
        <v>202</v>
      </c>
      <c r="B11" s="79">
        <v>200</v>
      </c>
      <c r="C11" s="79">
        <v>246</v>
      </c>
      <c r="D11" s="79">
        <v>101</v>
      </c>
      <c r="E11" s="79">
        <v>598343.48</v>
      </c>
      <c r="F11" s="79" t="s">
        <v>203</v>
      </c>
      <c r="G11" s="86" t="s">
        <v>214</v>
      </c>
      <c r="H11" s="86">
        <v>2</v>
      </c>
      <c r="I11" s="87">
        <v>43259</v>
      </c>
      <c r="J11" s="86" t="s">
        <v>203</v>
      </c>
      <c r="K11" s="87">
        <v>43262</v>
      </c>
      <c r="L11" s="86">
        <v>3</v>
      </c>
      <c r="M11" s="86">
        <v>1</v>
      </c>
      <c r="N11" s="86" t="s">
        <v>48</v>
      </c>
      <c r="O11" s="86" t="s">
        <v>203</v>
      </c>
      <c r="P11" s="86" t="s">
        <v>202</v>
      </c>
      <c r="Q11" s="86" t="s">
        <v>203</v>
      </c>
      <c r="R11" s="86" t="s">
        <v>19</v>
      </c>
      <c r="S11" s="86" t="s">
        <v>203</v>
      </c>
      <c r="T11" s="86">
        <v>3150</v>
      </c>
      <c r="U11" s="86">
        <v>7264.23</v>
      </c>
      <c r="V11" s="86">
        <f t="shared" si="0"/>
        <v>8549.99871</v>
      </c>
      <c r="W11" s="86">
        <f t="shared" si="1"/>
        <v>6</v>
      </c>
      <c r="X11" s="86">
        <f t="shared" si="2"/>
        <v>1500</v>
      </c>
      <c r="Y11" s="86">
        <f t="shared" si="3"/>
        <v>10049.99871</v>
      </c>
      <c r="Z11" s="90">
        <v>10050</v>
      </c>
      <c r="AA11" s="86">
        <v>4361994</v>
      </c>
      <c r="AB11" s="86">
        <v>1313117</v>
      </c>
      <c r="AG11" s="47"/>
    </row>
    <row r="12" s="79" customFormat="1" spans="1:33">
      <c r="A12" s="79" t="s">
        <v>202</v>
      </c>
      <c r="B12" s="79">
        <v>200</v>
      </c>
      <c r="C12" s="79">
        <v>246</v>
      </c>
      <c r="D12" s="79">
        <v>101</v>
      </c>
      <c r="E12" s="79">
        <v>598343.48</v>
      </c>
      <c r="F12" s="79" t="s">
        <v>203</v>
      </c>
      <c r="G12" s="86" t="s">
        <v>215</v>
      </c>
      <c r="H12" s="86">
        <v>2</v>
      </c>
      <c r="I12" s="87">
        <v>43260</v>
      </c>
      <c r="J12" s="86" t="s">
        <v>203</v>
      </c>
      <c r="K12" s="87">
        <v>43262</v>
      </c>
      <c r="L12" s="86">
        <v>2</v>
      </c>
      <c r="M12" s="86">
        <v>1</v>
      </c>
      <c r="N12" s="86" t="s">
        <v>48</v>
      </c>
      <c r="O12" s="86" t="s">
        <v>203</v>
      </c>
      <c r="P12" s="86" t="s">
        <v>202</v>
      </c>
      <c r="Q12" s="86" t="s">
        <v>203</v>
      </c>
      <c r="R12" s="86" t="s">
        <v>19</v>
      </c>
      <c r="S12" s="86" t="s">
        <v>203</v>
      </c>
      <c r="T12" s="86">
        <v>3150</v>
      </c>
      <c r="U12" s="86">
        <v>4757.86</v>
      </c>
      <c r="V12" s="86">
        <f t="shared" si="0"/>
        <v>5600.00122</v>
      </c>
      <c r="W12" s="86">
        <f t="shared" si="1"/>
        <v>4</v>
      </c>
      <c r="X12" s="86">
        <f t="shared" si="2"/>
        <v>1000</v>
      </c>
      <c r="Y12" s="86">
        <f t="shared" si="3"/>
        <v>6600.00122</v>
      </c>
      <c r="Z12" s="90">
        <v>6600</v>
      </c>
      <c r="AA12" s="86">
        <v>4069598</v>
      </c>
      <c r="AB12" s="86">
        <v>1311408</v>
      </c>
      <c r="AG12" s="47"/>
    </row>
    <row r="13" s="79" customFormat="1" spans="1:33">
      <c r="A13" s="79" t="s">
        <v>202</v>
      </c>
      <c r="B13" s="79">
        <v>200</v>
      </c>
      <c r="C13" s="79">
        <v>246</v>
      </c>
      <c r="D13" s="79">
        <v>101</v>
      </c>
      <c r="E13" s="79">
        <v>598343.48</v>
      </c>
      <c r="F13" s="79" t="s">
        <v>203</v>
      </c>
      <c r="G13" s="86" t="s">
        <v>216</v>
      </c>
      <c r="H13" s="86">
        <v>2</v>
      </c>
      <c r="I13" s="87">
        <v>43260</v>
      </c>
      <c r="J13" s="86" t="s">
        <v>203</v>
      </c>
      <c r="K13" s="87">
        <v>43262</v>
      </c>
      <c r="L13" s="86">
        <v>2</v>
      </c>
      <c r="M13" s="86">
        <v>1</v>
      </c>
      <c r="N13" s="86" t="s">
        <v>48</v>
      </c>
      <c r="O13" s="86" t="s">
        <v>203</v>
      </c>
      <c r="P13" s="86" t="s">
        <v>202</v>
      </c>
      <c r="Q13" s="86" t="s">
        <v>203</v>
      </c>
      <c r="R13" s="86" t="s">
        <v>19</v>
      </c>
      <c r="S13" s="86" t="s">
        <v>203</v>
      </c>
      <c r="T13" s="86">
        <v>3150</v>
      </c>
      <c r="U13" s="86">
        <v>4757.86</v>
      </c>
      <c r="V13" s="86">
        <f t="shared" si="0"/>
        <v>5600.00122</v>
      </c>
      <c r="W13" s="86">
        <f t="shared" si="1"/>
        <v>4</v>
      </c>
      <c r="X13" s="86">
        <f t="shared" si="2"/>
        <v>1000</v>
      </c>
      <c r="Y13" s="86">
        <f t="shared" si="3"/>
        <v>6600.00122</v>
      </c>
      <c r="Z13" s="90">
        <v>6600</v>
      </c>
      <c r="AA13" s="86">
        <v>4069598</v>
      </c>
      <c r="AB13" s="86">
        <v>1311408</v>
      </c>
      <c r="AG13" s="47"/>
    </row>
    <row r="14" s="79" customFormat="1" spans="1:33">
      <c r="A14" s="79" t="s">
        <v>202</v>
      </c>
      <c r="B14" s="79">
        <v>200</v>
      </c>
      <c r="C14" s="79">
        <v>246</v>
      </c>
      <c r="D14" s="79">
        <v>101</v>
      </c>
      <c r="E14" s="79">
        <v>598343.48</v>
      </c>
      <c r="F14" s="79" t="s">
        <v>203</v>
      </c>
      <c r="G14" s="86" t="s">
        <v>217</v>
      </c>
      <c r="H14" s="86">
        <v>2</v>
      </c>
      <c r="I14" s="87">
        <v>43260</v>
      </c>
      <c r="J14" s="86" t="s">
        <v>203</v>
      </c>
      <c r="K14" s="87">
        <v>43262</v>
      </c>
      <c r="L14" s="86">
        <v>2</v>
      </c>
      <c r="M14" s="86">
        <v>1</v>
      </c>
      <c r="N14" s="86" t="s">
        <v>44</v>
      </c>
      <c r="O14" s="86" t="s">
        <v>203</v>
      </c>
      <c r="P14" s="86" t="s">
        <v>202</v>
      </c>
      <c r="Q14" s="86" t="s">
        <v>203</v>
      </c>
      <c r="R14" s="86" t="s">
        <v>19</v>
      </c>
      <c r="S14" s="86" t="s">
        <v>203</v>
      </c>
      <c r="T14" s="86">
        <v>3150</v>
      </c>
      <c r="U14" s="86">
        <v>4757.86</v>
      </c>
      <c r="V14" s="86">
        <f t="shared" si="0"/>
        <v>5600.00122</v>
      </c>
      <c r="W14" s="86">
        <f t="shared" si="1"/>
        <v>4</v>
      </c>
      <c r="X14" s="86">
        <f t="shared" si="2"/>
        <v>1000</v>
      </c>
      <c r="Y14" s="86">
        <f t="shared" si="3"/>
        <v>6600.00122</v>
      </c>
      <c r="Z14" s="90">
        <v>6600</v>
      </c>
      <c r="AA14" s="86">
        <v>3773897</v>
      </c>
      <c r="AB14" s="86">
        <v>1309844</v>
      </c>
      <c r="AG14" s="47"/>
    </row>
    <row r="15" s="79" customFormat="1" spans="1:33">
      <c r="A15" s="79" t="s">
        <v>202</v>
      </c>
      <c r="B15" s="79">
        <v>200</v>
      </c>
      <c r="C15" s="79">
        <v>246</v>
      </c>
      <c r="D15" s="79">
        <v>101</v>
      </c>
      <c r="E15" s="79">
        <v>598343.48</v>
      </c>
      <c r="F15" s="79" t="s">
        <v>203</v>
      </c>
      <c r="G15" s="86" t="s">
        <v>218</v>
      </c>
      <c r="H15" s="86">
        <v>2</v>
      </c>
      <c r="I15" s="87">
        <v>43260</v>
      </c>
      <c r="J15" s="86" t="s">
        <v>203</v>
      </c>
      <c r="K15" s="87">
        <v>43262</v>
      </c>
      <c r="L15" s="86">
        <v>2</v>
      </c>
      <c r="M15" s="86">
        <v>1</v>
      </c>
      <c r="N15" s="86" t="s">
        <v>48</v>
      </c>
      <c r="O15" s="86" t="s">
        <v>203</v>
      </c>
      <c r="P15" s="86" t="s">
        <v>202</v>
      </c>
      <c r="Q15" s="86" t="s">
        <v>203</v>
      </c>
      <c r="R15" s="86" t="s">
        <v>19</v>
      </c>
      <c r="S15" s="86" t="s">
        <v>203</v>
      </c>
      <c r="T15" s="86">
        <v>3150</v>
      </c>
      <c r="U15" s="86">
        <v>4757.86</v>
      </c>
      <c r="V15" s="86">
        <f t="shared" si="0"/>
        <v>5600.00122</v>
      </c>
      <c r="W15" s="86">
        <f t="shared" si="1"/>
        <v>4</v>
      </c>
      <c r="X15" s="86">
        <f t="shared" si="2"/>
        <v>1000</v>
      </c>
      <c r="Y15" s="86">
        <f t="shared" si="3"/>
        <v>6600.00122</v>
      </c>
      <c r="Z15" s="90">
        <v>6600</v>
      </c>
      <c r="AA15" s="86">
        <v>3773897</v>
      </c>
      <c r="AB15" s="86">
        <v>1309844</v>
      </c>
      <c r="AG15" s="47"/>
    </row>
    <row r="16" s="79" customFormat="1" spans="1:33">
      <c r="A16" s="79" t="s">
        <v>202</v>
      </c>
      <c r="B16" s="79">
        <v>200</v>
      </c>
      <c r="C16" s="79">
        <v>246</v>
      </c>
      <c r="D16" s="79">
        <v>101</v>
      </c>
      <c r="E16" s="79">
        <v>598343.48</v>
      </c>
      <c r="F16" s="79" t="s">
        <v>203</v>
      </c>
      <c r="G16" s="86" t="s">
        <v>219</v>
      </c>
      <c r="H16" s="86">
        <v>2</v>
      </c>
      <c r="I16" s="87">
        <v>43260</v>
      </c>
      <c r="J16" s="86" t="s">
        <v>203</v>
      </c>
      <c r="K16" s="87">
        <v>43262</v>
      </c>
      <c r="L16" s="86">
        <v>2</v>
      </c>
      <c r="M16" s="86">
        <v>1</v>
      </c>
      <c r="N16" s="86" t="s">
        <v>48</v>
      </c>
      <c r="O16" s="86" t="s">
        <v>203</v>
      </c>
      <c r="P16" s="86" t="s">
        <v>202</v>
      </c>
      <c r="Q16" s="86" t="s">
        <v>203</v>
      </c>
      <c r="R16" s="86" t="s">
        <v>19</v>
      </c>
      <c r="S16" s="86" t="s">
        <v>203</v>
      </c>
      <c r="T16" s="86">
        <v>3150</v>
      </c>
      <c r="U16" s="86">
        <v>4757.86</v>
      </c>
      <c r="V16" s="86">
        <f t="shared" si="0"/>
        <v>5600.00122</v>
      </c>
      <c r="W16" s="86">
        <f t="shared" si="1"/>
        <v>4</v>
      </c>
      <c r="X16" s="86">
        <f t="shared" si="2"/>
        <v>1000</v>
      </c>
      <c r="Y16" s="86">
        <f t="shared" si="3"/>
        <v>6600.00122</v>
      </c>
      <c r="Z16" s="90">
        <v>6600</v>
      </c>
      <c r="AA16" s="86">
        <v>3773897</v>
      </c>
      <c r="AB16" s="91">
        <v>1294589</v>
      </c>
      <c r="AG16" s="47"/>
    </row>
    <row r="17" s="79" customFormat="1" spans="1:33">
      <c r="A17" s="79" t="s">
        <v>202</v>
      </c>
      <c r="B17" s="79">
        <v>200</v>
      </c>
      <c r="C17" s="79">
        <v>246</v>
      </c>
      <c r="D17" s="79">
        <v>101</v>
      </c>
      <c r="E17" s="79">
        <v>598343.48</v>
      </c>
      <c r="F17" s="79" t="s">
        <v>203</v>
      </c>
      <c r="G17" s="86" t="s">
        <v>220</v>
      </c>
      <c r="H17" s="86">
        <v>2</v>
      </c>
      <c r="I17" s="87">
        <v>43260</v>
      </c>
      <c r="J17" s="86" t="s">
        <v>203</v>
      </c>
      <c r="K17" s="87">
        <v>43262</v>
      </c>
      <c r="L17" s="86">
        <v>2</v>
      </c>
      <c r="M17" s="86">
        <v>1</v>
      </c>
      <c r="N17" s="86" t="s">
        <v>44</v>
      </c>
      <c r="O17" s="86" t="s">
        <v>203</v>
      </c>
      <c r="P17" s="86" t="s">
        <v>202</v>
      </c>
      <c r="Q17" s="86" t="s">
        <v>203</v>
      </c>
      <c r="R17" s="86" t="s">
        <v>19</v>
      </c>
      <c r="S17" s="86" t="s">
        <v>203</v>
      </c>
      <c r="T17" s="86">
        <v>3150</v>
      </c>
      <c r="U17" s="86">
        <v>4757.86</v>
      </c>
      <c r="V17" s="86">
        <f t="shared" si="0"/>
        <v>5600.00122</v>
      </c>
      <c r="W17" s="86">
        <f t="shared" si="1"/>
        <v>4</v>
      </c>
      <c r="X17" s="86">
        <f t="shared" si="2"/>
        <v>1000</v>
      </c>
      <c r="Y17" s="86">
        <f t="shared" si="3"/>
        <v>6600.00122</v>
      </c>
      <c r="Z17" s="90">
        <v>6600</v>
      </c>
      <c r="AA17" s="86">
        <v>3773897</v>
      </c>
      <c r="AB17" s="86">
        <v>1309844</v>
      </c>
      <c r="AG17" s="47"/>
    </row>
    <row r="18" s="79" customFormat="1" spans="1:33">
      <c r="A18" s="79" t="s">
        <v>202</v>
      </c>
      <c r="B18" s="79">
        <v>200</v>
      </c>
      <c r="C18" s="79">
        <v>246</v>
      </c>
      <c r="D18" s="79">
        <v>101</v>
      </c>
      <c r="E18" s="79">
        <v>598343.48</v>
      </c>
      <c r="F18" s="79" t="s">
        <v>203</v>
      </c>
      <c r="G18" s="86" t="s">
        <v>221</v>
      </c>
      <c r="H18" s="86">
        <v>2</v>
      </c>
      <c r="I18" s="87">
        <v>43260</v>
      </c>
      <c r="J18" s="86" t="s">
        <v>203</v>
      </c>
      <c r="K18" s="87">
        <v>43261</v>
      </c>
      <c r="L18" s="86">
        <v>1</v>
      </c>
      <c r="M18" s="86">
        <v>1</v>
      </c>
      <c r="N18" s="86" t="s">
        <v>44</v>
      </c>
      <c r="O18" s="86" t="s">
        <v>203</v>
      </c>
      <c r="P18" s="86" t="s">
        <v>202</v>
      </c>
      <c r="Q18" s="86" t="s">
        <v>203</v>
      </c>
      <c r="R18" s="86" t="s">
        <v>19</v>
      </c>
      <c r="S18" s="86" t="s">
        <v>203</v>
      </c>
      <c r="T18" s="86">
        <v>3450</v>
      </c>
      <c r="U18" s="86">
        <v>2506.37</v>
      </c>
      <c r="V18" s="86">
        <f t="shared" si="0"/>
        <v>2949.99749</v>
      </c>
      <c r="W18" s="86">
        <f t="shared" si="1"/>
        <v>2</v>
      </c>
      <c r="X18" s="86">
        <f t="shared" si="2"/>
        <v>500</v>
      </c>
      <c r="Y18" s="86">
        <f t="shared" si="3"/>
        <v>3449.99749</v>
      </c>
      <c r="Z18" s="90">
        <v>3450</v>
      </c>
      <c r="AA18" s="86">
        <v>4719886</v>
      </c>
      <c r="AB18" s="86">
        <v>1315193</v>
      </c>
      <c r="AG18" s="47"/>
    </row>
    <row r="19" s="79" customFormat="1" spans="1:33">
      <c r="A19" s="79" t="s">
        <v>202</v>
      </c>
      <c r="B19" s="79">
        <v>200</v>
      </c>
      <c r="C19" s="79">
        <v>246</v>
      </c>
      <c r="D19" s="79">
        <v>101</v>
      </c>
      <c r="E19" s="79">
        <v>598343.48</v>
      </c>
      <c r="F19" s="79" t="s">
        <v>203</v>
      </c>
      <c r="G19" s="86" t="s">
        <v>222</v>
      </c>
      <c r="H19" s="86">
        <v>2</v>
      </c>
      <c r="I19" s="87">
        <v>43261</v>
      </c>
      <c r="J19" s="86" t="s">
        <v>203</v>
      </c>
      <c r="K19" s="87">
        <v>43263</v>
      </c>
      <c r="L19" s="86">
        <v>2</v>
      </c>
      <c r="M19" s="86">
        <v>1</v>
      </c>
      <c r="N19" s="86" t="s">
        <v>48</v>
      </c>
      <c r="O19" s="86" t="s">
        <v>203</v>
      </c>
      <c r="P19" s="86" t="s">
        <v>202</v>
      </c>
      <c r="Q19" s="86" t="s">
        <v>203</v>
      </c>
      <c r="R19" s="86" t="s">
        <v>19</v>
      </c>
      <c r="S19" s="86" t="s">
        <v>203</v>
      </c>
      <c r="T19" s="86">
        <v>3150</v>
      </c>
      <c r="U19" s="86">
        <v>4502.98</v>
      </c>
      <c r="V19" s="86">
        <f t="shared" si="0"/>
        <v>5300.00746</v>
      </c>
      <c r="W19" s="86">
        <f t="shared" si="1"/>
        <v>4</v>
      </c>
      <c r="X19" s="86">
        <f t="shared" si="2"/>
        <v>1000</v>
      </c>
      <c r="Y19" s="86">
        <f t="shared" si="3"/>
        <v>6300.00746</v>
      </c>
      <c r="Z19" s="90">
        <v>6300</v>
      </c>
      <c r="AA19" s="86">
        <v>4999270</v>
      </c>
      <c r="AB19" s="92">
        <v>1317221</v>
      </c>
      <c r="AG19" s="47"/>
    </row>
    <row r="20" s="79" customFormat="1" spans="1:33">
      <c r="A20" s="79" t="s">
        <v>202</v>
      </c>
      <c r="B20" s="79">
        <v>200</v>
      </c>
      <c r="C20" s="79">
        <v>246</v>
      </c>
      <c r="D20" s="79">
        <v>101</v>
      </c>
      <c r="E20" s="79">
        <v>598343.48</v>
      </c>
      <c r="F20" s="79" t="s">
        <v>203</v>
      </c>
      <c r="G20" s="86" t="s">
        <v>223</v>
      </c>
      <c r="H20" s="86">
        <v>2</v>
      </c>
      <c r="I20" s="87">
        <v>43261</v>
      </c>
      <c r="J20" s="86" t="s">
        <v>203</v>
      </c>
      <c r="K20" s="87">
        <v>43262</v>
      </c>
      <c r="L20" s="86">
        <v>1</v>
      </c>
      <c r="M20" s="86">
        <v>1</v>
      </c>
      <c r="N20" s="86" t="s">
        <v>44</v>
      </c>
      <c r="O20" s="86" t="s">
        <v>203</v>
      </c>
      <c r="P20" s="86" t="s">
        <v>202</v>
      </c>
      <c r="Q20" s="86" t="s">
        <v>203</v>
      </c>
      <c r="R20" s="86" t="s">
        <v>19</v>
      </c>
      <c r="S20" s="86" t="s">
        <v>203</v>
      </c>
      <c r="T20" s="86">
        <v>3150</v>
      </c>
      <c r="U20" s="86">
        <v>2251.49</v>
      </c>
      <c r="V20" s="86">
        <f t="shared" si="0"/>
        <v>2650.00373</v>
      </c>
      <c r="W20" s="86">
        <f t="shared" si="1"/>
        <v>2</v>
      </c>
      <c r="X20" s="86">
        <f t="shared" si="2"/>
        <v>500</v>
      </c>
      <c r="Y20" s="86">
        <f t="shared" si="3"/>
        <v>3150.00373</v>
      </c>
      <c r="Z20" s="90">
        <v>3150</v>
      </c>
      <c r="AA20" s="86">
        <v>4633476</v>
      </c>
      <c r="AB20" s="86">
        <v>1314654</v>
      </c>
      <c r="AG20" s="47"/>
    </row>
    <row r="21" s="79" customFormat="1" spans="1:33">
      <c r="A21" s="79" t="s">
        <v>202</v>
      </c>
      <c r="B21" s="79">
        <v>200</v>
      </c>
      <c r="C21" s="79">
        <v>246</v>
      </c>
      <c r="D21" s="79">
        <v>101</v>
      </c>
      <c r="E21" s="79">
        <v>598343.48</v>
      </c>
      <c r="F21" s="79" t="s">
        <v>203</v>
      </c>
      <c r="G21" s="86" t="s">
        <v>224</v>
      </c>
      <c r="H21" s="86">
        <v>2</v>
      </c>
      <c r="I21" s="87">
        <v>43262</v>
      </c>
      <c r="J21" s="86" t="s">
        <v>203</v>
      </c>
      <c r="K21" s="87">
        <v>43264</v>
      </c>
      <c r="L21" s="86">
        <v>2</v>
      </c>
      <c r="M21" s="86">
        <v>1</v>
      </c>
      <c r="N21" s="86" t="s">
        <v>48</v>
      </c>
      <c r="O21" s="86" t="s">
        <v>203</v>
      </c>
      <c r="P21" s="86" t="s">
        <v>202</v>
      </c>
      <c r="Q21" s="86" t="s">
        <v>203</v>
      </c>
      <c r="R21" s="86" t="s">
        <v>19</v>
      </c>
      <c r="S21" s="86" t="s">
        <v>203</v>
      </c>
      <c r="T21" s="86">
        <v>3150</v>
      </c>
      <c r="U21" s="86">
        <v>4502.98</v>
      </c>
      <c r="V21" s="86">
        <f t="shared" si="0"/>
        <v>5300.00746</v>
      </c>
      <c r="W21" s="86">
        <f t="shared" si="1"/>
        <v>4</v>
      </c>
      <c r="X21" s="86">
        <f t="shared" si="2"/>
        <v>1000</v>
      </c>
      <c r="Y21" s="86">
        <f t="shared" si="3"/>
        <v>6300.00746</v>
      </c>
      <c r="Z21" s="90">
        <v>6300</v>
      </c>
      <c r="AA21" s="86">
        <v>3062689</v>
      </c>
      <c r="AB21" s="86">
        <v>1305848</v>
      </c>
      <c r="AG21" s="47"/>
    </row>
    <row r="22" s="79" customFormat="1" spans="1:33">
      <c r="A22" s="79" t="s">
        <v>202</v>
      </c>
      <c r="B22" s="79">
        <v>200</v>
      </c>
      <c r="C22" s="79">
        <v>246</v>
      </c>
      <c r="D22" s="79">
        <v>101</v>
      </c>
      <c r="E22" s="79">
        <v>598343.48</v>
      </c>
      <c r="F22" s="79" t="s">
        <v>203</v>
      </c>
      <c r="G22" s="86" t="s">
        <v>225</v>
      </c>
      <c r="H22" s="86">
        <v>1</v>
      </c>
      <c r="I22" s="87">
        <v>43263</v>
      </c>
      <c r="J22" s="86" t="s">
        <v>203</v>
      </c>
      <c r="K22" s="87">
        <v>43264</v>
      </c>
      <c r="L22" s="86">
        <v>1</v>
      </c>
      <c r="M22" s="86">
        <v>1</v>
      </c>
      <c r="N22" s="86" t="s">
        <v>48</v>
      </c>
      <c r="O22" s="86" t="s">
        <v>203</v>
      </c>
      <c r="P22" s="86" t="s">
        <v>202</v>
      </c>
      <c r="Q22" s="86" t="s">
        <v>203</v>
      </c>
      <c r="R22" s="86" t="s">
        <v>19</v>
      </c>
      <c r="S22" s="86" t="s">
        <v>203</v>
      </c>
      <c r="T22" s="86">
        <v>3150</v>
      </c>
      <c r="U22" s="86">
        <v>2463.89</v>
      </c>
      <c r="V22" s="86">
        <f t="shared" si="0"/>
        <v>2899.99853</v>
      </c>
      <c r="W22" s="86">
        <f t="shared" si="1"/>
        <v>1</v>
      </c>
      <c r="X22" s="86">
        <f t="shared" si="2"/>
        <v>250</v>
      </c>
      <c r="Y22" s="86">
        <f t="shared" si="3"/>
        <v>3149.99853</v>
      </c>
      <c r="Z22" s="90">
        <v>3150</v>
      </c>
      <c r="AA22" s="86">
        <v>5427037</v>
      </c>
      <c r="AB22" s="86">
        <v>1320108</v>
      </c>
      <c r="AG22" s="47"/>
    </row>
    <row r="23" s="79" customFormat="1" spans="1:33">
      <c r="A23" s="79" t="s">
        <v>202</v>
      </c>
      <c r="B23" s="79">
        <v>200</v>
      </c>
      <c r="C23" s="79">
        <v>246</v>
      </c>
      <c r="D23" s="79">
        <v>101</v>
      </c>
      <c r="E23" s="79">
        <v>598343.48</v>
      </c>
      <c r="F23" s="79" t="s">
        <v>203</v>
      </c>
      <c r="G23" s="86" t="s">
        <v>226</v>
      </c>
      <c r="H23" s="86">
        <v>2</v>
      </c>
      <c r="I23" s="87">
        <v>43263</v>
      </c>
      <c r="J23" s="86" t="s">
        <v>203</v>
      </c>
      <c r="K23" s="87">
        <v>43266</v>
      </c>
      <c r="L23" s="86">
        <v>3</v>
      </c>
      <c r="M23" s="86">
        <v>1</v>
      </c>
      <c r="N23" s="86" t="s">
        <v>44</v>
      </c>
      <c r="O23" s="86" t="s">
        <v>203</v>
      </c>
      <c r="P23" s="86" t="s">
        <v>202</v>
      </c>
      <c r="Q23" s="86" t="s">
        <v>203</v>
      </c>
      <c r="R23" s="86" t="s">
        <v>19</v>
      </c>
      <c r="S23" s="86" t="s">
        <v>203</v>
      </c>
      <c r="T23" s="86">
        <v>3150</v>
      </c>
      <c r="U23" s="86">
        <v>6754.47</v>
      </c>
      <c r="V23" s="86">
        <f t="shared" si="0"/>
        <v>7950.01119</v>
      </c>
      <c r="W23" s="86">
        <f t="shared" si="1"/>
        <v>6</v>
      </c>
      <c r="X23" s="86">
        <f t="shared" si="2"/>
        <v>1500</v>
      </c>
      <c r="Y23" s="86">
        <f t="shared" si="3"/>
        <v>9450.01119</v>
      </c>
      <c r="Z23" s="90">
        <v>9450</v>
      </c>
      <c r="AA23" s="86">
        <v>3679815</v>
      </c>
      <c r="AB23" s="86">
        <v>1308930</v>
      </c>
      <c r="AG23" s="47"/>
    </row>
    <row r="24" s="79" customFormat="1" spans="1:33">
      <c r="A24" s="79" t="s">
        <v>202</v>
      </c>
      <c r="B24" s="79">
        <v>200</v>
      </c>
      <c r="C24" s="79">
        <v>246</v>
      </c>
      <c r="D24" s="79">
        <v>101</v>
      </c>
      <c r="E24" s="79">
        <v>598343.48</v>
      </c>
      <c r="F24" s="79" t="s">
        <v>203</v>
      </c>
      <c r="G24" s="86" t="s">
        <v>227</v>
      </c>
      <c r="H24" s="86">
        <v>2</v>
      </c>
      <c r="I24" s="87">
        <v>43264</v>
      </c>
      <c r="J24" s="86" t="s">
        <v>203</v>
      </c>
      <c r="K24" s="87">
        <v>43266</v>
      </c>
      <c r="L24" s="86">
        <v>2</v>
      </c>
      <c r="M24" s="86">
        <v>1</v>
      </c>
      <c r="N24" s="86" t="s">
        <v>44</v>
      </c>
      <c r="O24" s="86" t="s">
        <v>203</v>
      </c>
      <c r="P24" s="86" t="s">
        <v>202</v>
      </c>
      <c r="Q24" s="86" t="s">
        <v>203</v>
      </c>
      <c r="R24" s="86" t="s">
        <v>19</v>
      </c>
      <c r="S24" s="86" t="s">
        <v>203</v>
      </c>
      <c r="T24" s="86">
        <v>3150</v>
      </c>
      <c r="U24" s="86">
        <v>4502.98</v>
      </c>
      <c r="V24" s="86">
        <f t="shared" si="0"/>
        <v>5300.00746</v>
      </c>
      <c r="W24" s="86">
        <f t="shared" si="1"/>
        <v>4</v>
      </c>
      <c r="X24" s="86">
        <f t="shared" si="2"/>
        <v>1000</v>
      </c>
      <c r="Y24" s="86">
        <f t="shared" si="3"/>
        <v>6300.00746</v>
      </c>
      <c r="Z24" s="90">
        <v>6300</v>
      </c>
      <c r="AA24" s="86">
        <v>4821493</v>
      </c>
      <c r="AB24" s="86">
        <v>1316123</v>
      </c>
      <c r="AG24" s="47"/>
    </row>
    <row r="25" s="79" customFormat="1" spans="1:33">
      <c r="A25" s="79" t="s">
        <v>202</v>
      </c>
      <c r="B25" s="79">
        <v>200</v>
      </c>
      <c r="C25" s="79">
        <v>246</v>
      </c>
      <c r="D25" s="79">
        <v>101</v>
      </c>
      <c r="E25" s="79">
        <v>598343.48</v>
      </c>
      <c r="F25" s="79" t="s">
        <v>203</v>
      </c>
      <c r="G25" s="86" t="s">
        <v>228</v>
      </c>
      <c r="H25" s="86">
        <v>2</v>
      </c>
      <c r="I25" s="87">
        <v>43264</v>
      </c>
      <c r="J25" s="86" t="s">
        <v>203</v>
      </c>
      <c r="K25" s="87">
        <v>43267</v>
      </c>
      <c r="L25" s="86">
        <v>3</v>
      </c>
      <c r="M25" s="86">
        <v>1</v>
      </c>
      <c r="N25" s="86" t="s">
        <v>48</v>
      </c>
      <c r="O25" s="86" t="s">
        <v>203</v>
      </c>
      <c r="P25" s="86" t="s">
        <v>202</v>
      </c>
      <c r="Q25" s="86" t="s">
        <v>203</v>
      </c>
      <c r="R25" s="86" t="s">
        <v>19</v>
      </c>
      <c r="S25" s="86" t="s">
        <v>203</v>
      </c>
      <c r="T25" s="86">
        <v>3450</v>
      </c>
      <c r="U25" s="86">
        <v>7009.35</v>
      </c>
      <c r="V25" s="86">
        <f t="shared" si="0"/>
        <v>8250.00495</v>
      </c>
      <c r="W25" s="86">
        <f t="shared" si="1"/>
        <v>6</v>
      </c>
      <c r="X25" s="86">
        <f t="shared" si="2"/>
        <v>1500</v>
      </c>
      <c r="Y25" s="86">
        <f t="shared" si="3"/>
        <v>9750.00495</v>
      </c>
      <c r="Z25" s="90">
        <v>9750</v>
      </c>
      <c r="AA25" s="86">
        <v>3040259</v>
      </c>
      <c r="AB25" s="86">
        <v>1305450</v>
      </c>
      <c r="AG25" s="47"/>
    </row>
    <row r="26" s="79" customFormat="1" spans="1:33">
      <c r="A26" s="79" t="s">
        <v>202</v>
      </c>
      <c r="B26" s="79">
        <v>200</v>
      </c>
      <c r="C26" s="79">
        <v>246</v>
      </c>
      <c r="D26" s="79">
        <v>101</v>
      </c>
      <c r="E26" s="79">
        <v>598343.48</v>
      </c>
      <c r="F26" s="79" t="s">
        <v>203</v>
      </c>
      <c r="G26" s="86" t="s">
        <v>229</v>
      </c>
      <c r="H26" s="86">
        <v>2</v>
      </c>
      <c r="I26" s="87">
        <v>43264</v>
      </c>
      <c r="J26" s="86" t="s">
        <v>203</v>
      </c>
      <c r="K26" s="87">
        <v>43267</v>
      </c>
      <c r="L26" s="86">
        <v>3</v>
      </c>
      <c r="M26" s="86">
        <v>1</v>
      </c>
      <c r="N26" s="86" t="s">
        <v>44</v>
      </c>
      <c r="O26" s="86" t="s">
        <v>203</v>
      </c>
      <c r="P26" s="86" t="s">
        <v>202</v>
      </c>
      <c r="Q26" s="86" t="s">
        <v>203</v>
      </c>
      <c r="R26" s="86" t="s">
        <v>19</v>
      </c>
      <c r="S26" s="86" t="s">
        <v>203</v>
      </c>
      <c r="T26" s="86">
        <v>3450</v>
      </c>
      <c r="U26" s="86">
        <v>7009.35</v>
      </c>
      <c r="V26" s="86">
        <f t="shared" si="0"/>
        <v>8250.00495</v>
      </c>
      <c r="W26" s="86">
        <f t="shared" si="1"/>
        <v>6</v>
      </c>
      <c r="X26" s="86">
        <f t="shared" si="2"/>
        <v>1500</v>
      </c>
      <c r="Y26" s="86">
        <f t="shared" si="3"/>
        <v>9750.00495</v>
      </c>
      <c r="Z26" s="90">
        <v>9750</v>
      </c>
      <c r="AA26" s="86">
        <v>525605</v>
      </c>
      <c r="AB26" s="86">
        <v>1293091</v>
      </c>
      <c r="AG26" s="47"/>
    </row>
    <row r="27" s="79" customFormat="1" spans="1:33">
      <c r="A27" s="79" t="s">
        <v>202</v>
      </c>
      <c r="B27" s="79">
        <v>200</v>
      </c>
      <c r="C27" s="79">
        <v>246</v>
      </c>
      <c r="D27" s="79">
        <v>101</v>
      </c>
      <c r="E27" s="79">
        <v>598343.48</v>
      </c>
      <c r="F27" s="79" t="s">
        <v>203</v>
      </c>
      <c r="G27" s="86" t="s">
        <v>230</v>
      </c>
      <c r="H27" s="86">
        <v>2</v>
      </c>
      <c r="I27" s="87">
        <v>43264</v>
      </c>
      <c r="J27" s="86" t="s">
        <v>203</v>
      </c>
      <c r="K27" s="87">
        <v>43267</v>
      </c>
      <c r="L27" s="86">
        <v>3</v>
      </c>
      <c r="M27" s="86">
        <v>1</v>
      </c>
      <c r="N27" s="86" t="s">
        <v>44</v>
      </c>
      <c r="O27" s="86" t="s">
        <v>203</v>
      </c>
      <c r="P27" s="86" t="s">
        <v>202</v>
      </c>
      <c r="Q27" s="86" t="s">
        <v>203</v>
      </c>
      <c r="R27" s="86" t="s">
        <v>19</v>
      </c>
      <c r="S27" s="86" t="s">
        <v>203</v>
      </c>
      <c r="T27" s="86">
        <v>3450</v>
      </c>
      <c r="U27" s="86">
        <v>7009.35</v>
      </c>
      <c r="V27" s="86">
        <f t="shared" si="0"/>
        <v>8250.00495</v>
      </c>
      <c r="W27" s="86">
        <f t="shared" si="1"/>
        <v>6</v>
      </c>
      <c r="X27" s="86">
        <f t="shared" si="2"/>
        <v>1500</v>
      </c>
      <c r="Y27" s="86">
        <f t="shared" si="3"/>
        <v>9750.00495</v>
      </c>
      <c r="Z27" s="90">
        <v>9750</v>
      </c>
      <c r="AA27" s="86">
        <v>525383</v>
      </c>
      <c r="AB27" s="86">
        <v>1293088</v>
      </c>
      <c r="AG27" s="47"/>
    </row>
    <row r="28" s="79" customFormat="1" spans="1:33">
      <c r="A28" s="79" t="s">
        <v>202</v>
      </c>
      <c r="B28" s="79">
        <v>200</v>
      </c>
      <c r="C28" s="79">
        <v>246</v>
      </c>
      <c r="D28" s="79">
        <v>101</v>
      </c>
      <c r="E28" s="79">
        <v>598343.48</v>
      </c>
      <c r="F28" s="79" t="s">
        <v>203</v>
      </c>
      <c r="G28" s="86" t="s">
        <v>231</v>
      </c>
      <c r="H28" s="86">
        <v>2</v>
      </c>
      <c r="I28" s="87">
        <v>43264</v>
      </c>
      <c r="J28" s="86" t="s">
        <v>203</v>
      </c>
      <c r="K28" s="87">
        <v>43266</v>
      </c>
      <c r="L28" s="86">
        <v>2</v>
      </c>
      <c r="M28" s="86">
        <v>1</v>
      </c>
      <c r="N28" s="86" t="s">
        <v>44</v>
      </c>
      <c r="O28" s="86" t="s">
        <v>203</v>
      </c>
      <c r="P28" s="86" t="s">
        <v>202</v>
      </c>
      <c r="Q28" s="86" t="s">
        <v>203</v>
      </c>
      <c r="R28" s="86" t="s">
        <v>19</v>
      </c>
      <c r="S28" s="86" t="s">
        <v>203</v>
      </c>
      <c r="T28" s="86">
        <v>3150</v>
      </c>
      <c r="U28" s="86">
        <v>4502.98</v>
      </c>
      <c r="V28" s="86">
        <f t="shared" si="0"/>
        <v>5300.00746</v>
      </c>
      <c r="W28" s="86">
        <f t="shared" si="1"/>
        <v>4</v>
      </c>
      <c r="X28" s="86">
        <f t="shared" si="2"/>
        <v>1000</v>
      </c>
      <c r="Y28" s="86">
        <f t="shared" si="3"/>
        <v>6300.00746</v>
      </c>
      <c r="Z28" s="90">
        <v>6300</v>
      </c>
      <c r="AA28" s="86">
        <v>35111475</v>
      </c>
      <c r="AB28" s="91">
        <v>1308186</v>
      </c>
      <c r="AG28" s="47"/>
    </row>
    <row r="29" s="79" customFormat="1" spans="1:33">
      <c r="A29" s="79" t="s">
        <v>202</v>
      </c>
      <c r="B29" s="79">
        <v>200</v>
      </c>
      <c r="C29" s="79">
        <v>246</v>
      </c>
      <c r="D29" s="79">
        <v>101</v>
      </c>
      <c r="E29" s="79">
        <v>598343.48</v>
      </c>
      <c r="F29" s="79" t="s">
        <v>203</v>
      </c>
      <c r="G29" s="86" t="s">
        <v>232</v>
      </c>
      <c r="H29" s="86">
        <v>2</v>
      </c>
      <c r="I29" s="87">
        <v>43264</v>
      </c>
      <c r="J29" s="86" t="s">
        <v>203</v>
      </c>
      <c r="K29" s="87">
        <v>43267</v>
      </c>
      <c r="L29" s="86">
        <v>3</v>
      </c>
      <c r="M29" s="86">
        <v>1</v>
      </c>
      <c r="N29" s="86" t="s">
        <v>44</v>
      </c>
      <c r="O29" s="86" t="s">
        <v>203</v>
      </c>
      <c r="P29" s="86" t="s">
        <v>202</v>
      </c>
      <c r="Q29" s="86" t="s">
        <v>203</v>
      </c>
      <c r="R29" s="86" t="s">
        <v>19</v>
      </c>
      <c r="S29" s="86" t="s">
        <v>203</v>
      </c>
      <c r="T29" s="86">
        <v>3450</v>
      </c>
      <c r="U29" s="86">
        <v>7009.35</v>
      </c>
      <c r="V29" s="86">
        <f t="shared" si="0"/>
        <v>8250.00495</v>
      </c>
      <c r="W29" s="86">
        <f t="shared" si="1"/>
        <v>6</v>
      </c>
      <c r="X29" s="86">
        <f t="shared" si="2"/>
        <v>1500</v>
      </c>
      <c r="Y29" s="86">
        <f t="shared" si="3"/>
        <v>9750.00495</v>
      </c>
      <c r="Z29" s="90">
        <v>9750</v>
      </c>
      <c r="AA29" s="86">
        <v>2352030</v>
      </c>
      <c r="AB29" s="86">
        <v>1301979</v>
      </c>
      <c r="AG29" s="47"/>
    </row>
    <row r="30" s="79" customFormat="1" spans="1:33">
      <c r="A30" s="79" t="s">
        <v>202</v>
      </c>
      <c r="B30" s="79">
        <v>200</v>
      </c>
      <c r="C30" s="79">
        <v>246</v>
      </c>
      <c r="D30" s="79">
        <v>101</v>
      </c>
      <c r="E30" s="79">
        <v>598343.48</v>
      </c>
      <c r="F30" s="79" t="s">
        <v>203</v>
      </c>
      <c r="G30" s="86" t="s">
        <v>233</v>
      </c>
      <c r="H30" s="86">
        <v>2</v>
      </c>
      <c r="I30" s="87">
        <v>43264</v>
      </c>
      <c r="J30" s="86" t="s">
        <v>203</v>
      </c>
      <c r="K30" s="87">
        <v>43267</v>
      </c>
      <c r="L30" s="86">
        <v>3</v>
      </c>
      <c r="M30" s="86">
        <v>1</v>
      </c>
      <c r="N30" s="86" t="s">
        <v>48</v>
      </c>
      <c r="O30" s="86" t="s">
        <v>203</v>
      </c>
      <c r="P30" s="86" t="s">
        <v>202</v>
      </c>
      <c r="Q30" s="86" t="s">
        <v>203</v>
      </c>
      <c r="R30" s="86" t="s">
        <v>19</v>
      </c>
      <c r="S30" s="86" t="s">
        <v>203</v>
      </c>
      <c r="T30" s="86">
        <v>3450</v>
      </c>
      <c r="U30" s="86">
        <v>7009.35</v>
      </c>
      <c r="V30" s="86">
        <f t="shared" si="0"/>
        <v>8250.00495</v>
      </c>
      <c r="W30" s="86">
        <f t="shared" si="1"/>
        <v>6</v>
      </c>
      <c r="X30" s="86">
        <f t="shared" si="2"/>
        <v>1500</v>
      </c>
      <c r="Y30" s="86">
        <f t="shared" si="3"/>
        <v>9750.00495</v>
      </c>
      <c r="Z30" s="90">
        <v>9750</v>
      </c>
      <c r="AA30" s="86">
        <v>3591417</v>
      </c>
      <c r="AB30" s="86">
        <v>1308478</v>
      </c>
      <c r="AG30" s="47"/>
    </row>
    <row r="31" s="79" customFormat="1" spans="1:33">
      <c r="A31" s="79" t="s">
        <v>202</v>
      </c>
      <c r="B31" s="79">
        <v>200</v>
      </c>
      <c r="C31" s="79">
        <v>246</v>
      </c>
      <c r="D31" s="79">
        <v>101</v>
      </c>
      <c r="E31" s="79">
        <v>598343.48</v>
      </c>
      <c r="F31" s="79" t="s">
        <v>203</v>
      </c>
      <c r="G31" s="86" t="s">
        <v>234</v>
      </c>
      <c r="H31" s="86">
        <v>2</v>
      </c>
      <c r="I31" s="87">
        <v>43264</v>
      </c>
      <c r="J31" s="86" t="s">
        <v>203</v>
      </c>
      <c r="K31" s="87">
        <v>43266</v>
      </c>
      <c r="L31" s="86">
        <v>2</v>
      </c>
      <c r="M31" s="86">
        <v>1</v>
      </c>
      <c r="N31" s="86" t="s">
        <v>48</v>
      </c>
      <c r="O31" s="86" t="s">
        <v>203</v>
      </c>
      <c r="P31" s="86" t="s">
        <v>202</v>
      </c>
      <c r="Q31" s="86" t="s">
        <v>203</v>
      </c>
      <c r="R31" s="86" t="s">
        <v>19</v>
      </c>
      <c r="S31" s="86" t="s">
        <v>203</v>
      </c>
      <c r="T31" s="86">
        <v>3150</v>
      </c>
      <c r="U31" s="86">
        <v>4502.98</v>
      </c>
      <c r="V31" s="86">
        <f t="shared" si="0"/>
        <v>5300.00746</v>
      </c>
      <c r="W31" s="86">
        <f t="shared" si="1"/>
        <v>4</v>
      </c>
      <c r="X31" s="86">
        <f t="shared" si="2"/>
        <v>1000</v>
      </c>
      <c r="Y31" s="86">
        <f t="shared" si="3"/>
        <v>6300.00746</v>
      </c>
      <c r="Z31" s="90">
        <v>6300</v>
      </c>
      <c r="AA31" s="86">
        <v>4821493</v>
      </c>
      <c r="AB31" s="86">
        <v>1316123</v>
      </c>
      <c r="AG31" s="47"/>
    </row>
    <row r="32" s="79" customFormat="1" spans="1:33">
      <c r="A32" s="79" t="s">
        <v>202</v>
      </c>
      <c r="B32" s="79">
        <v>200</v>
      </c>
      <c r="C32" s="79">
        <v>246</v>
      </c>
      <c r="D32" s="79">
        <v>101</v>
      </c>
      <c r="E32" s="79">
        <v>598343.48</v>
      </c>
      <c r="F32" s="79" t="s">
        <v>203</v>
      </c>
      <c r="G32" s="86" t="s">
        <v>235</v>
      </c>
      <c r="H32" s="86">
        <v>2</v>
      </c>
      <c r="I32" s="87">
        <v>43265</v>
      </c>
      <c r="J32" s="86" t="s">
        <v>203</v>
      </c>
      <c r="K32" s="87">
        <v>43267</v>
      </c>
      <c r="L32" s="86">
        <v>2</v>
      </c>
      <c r="M32" s="86">
        <v>1</v>
      </c>
      <c r="N32" s="86" t="s">
        <v>48</v>
      </c>
      <c r="O32" s="86" t="s">
        <v>203</v>
      </c>
      <c r="P32" s="86" t="s">
        <v>202</v>
      </c>
      <c r="Q32" s="86" t="s">
        <v>203</v>
      </c>
      <c r="R32" s="86" t="s">
        <v>19</v>
      </c>
      <c r="S32" s="86" t="s">
        <v>203</v>
      </c>
      <c r="T32" s="86">
        <v>3450</v>
      </c>
      <c r="U32" s="86">
        <v>4757.86</v>
      </c>
      <c r="V32" s="86">
        <f t="shared" si="0"/>
        <v>5600.00122</v>
      </c>
      <c r="W32" s="86">
        <f t="shared" si="1"/>
        <v>4</v>
      </c>
      <c r="X32" s="86">
        <f t="shared" si="2"/>
        <v>1000</v>
      </c>
      <c r="Y32" s="86">
        <f t="shared" si="3"/>
        <v>6600.00122</v>
      </c>
      <c r="Z32" s="90">
        <v>6600</v>
      </c>
      <c r="AA32" s="86">
        <v>5170497</v>
      </c>
      <c r="AB32" s="86">
        <v>1318331</v>
      </c>
      <c r="AG32" s="47"/>
    </row>
    <row r="33" s="79" customFormat="1" spans="1:33">
      <c r="A33" s="79" t="s">
        <v>202</v>
      </c>
      <c r="B33" s="79">
        <v>200</v>
      </c>
      <c r="C33" s="79">
        <v>246</v>
      </c>
      <c r="D33" s="79">
        <v>101</v>
      </c>
      <c r="E33" s="79">
        <v>598343.48</v>
      </c>
      <c r="F33" s="79" t="s">
        <v>203</v>
      </c>
      <c r="G33" s="86" t="s">
        <v>236</v>
      </c>
      <c r="H33" s="86">
        <v>2</v>
      </c>
      <c r="I33" s="87">
        <v>43265</v>
      </c>
      <c r="J33" s="86" t="s">
        <v>203</v>
      </c>
      <c r="K33" s="87">
        <v>43268</v>
      </c>
      <c r="L33" s="86">
        <v>3</v>
      </c>
      <c r="M33" s="86">
        <v>1</v>
      </c>
      <c r="N33" s="86" t="s">
        <v>44</v>
      </c>
      <c r="O33" s="86" t="s">
        <v>203</v>
      </c>
      <c r="P33" s="86" t="s">
        <v>202</v>
      </c>
      <c r="Q33" s="86" t="s">
        <v>203</v>
      </c>
      <c r="R33" s="86" t="s">
        <v>19</v>
      </c>
      <c r="S33" s="86" t="s">
        <v>203</v>
      </c>
      <c r="T33" s="86">
        <v>3450</v>
      </c>
      <c r="U33" s="86">
        <v>7264.23</v>
      </c>
      <c r="V33" s="86">
        <f t="shared" si="0"/>
        <v>8549.99871</v>
      </c>
      <c r="W33" s="86">
        <f t="shared" si="1"/>
        <v>6</v>
      </c>
      <c r="X33" s="86">
        <f t="shared" si="2"/>
        <v>1500</v>
      </c>
      <c r="Y33" s="86">
        <f t="shared" si="3"/>
        <v>10049.99871</v>
      </c>
      <c r="Z33" s="90">
        <v>10050</v>
      </c>
      <c r="AA33" s="86">
        <v>3601682</v>
      </c>
      <c r="AB33" s="86">
        <v>1308619</v>
      </c>
      <c r="AG33" s="47"/>
    </row>
    <row r="34" s="79" customFormat="1" spans="1:33">
      <c r="A34" s="79" t="s">
        <v>202</v>
      </c>
      <c r="B34" s="79">
        <v>200</v>
      </c>
      <c r="C34" s="79">
        <v>246</v>
      </c>
      <c r="D34" s="79">
        <v>101</v>
      </c>
      <c r="E34" s="79">
        <v>598343.48</v>
      </c>
      <c r="F34" s="79" t="s">
        <v>203</v>
      </c>
      <c r="G34" s="86" t="s">
        <v>237</v>
      </c>
      <c r="H34" s="86">
        <v>2</v>
      </c>
      <c r="I34" s="87">
        <v>43265</v>
      </c>
      <c r="J34" s="86" t="s">
        <v>203</v>
      </c>
      <c r="K34" s="87">
        <v>43267</v>
      </c>
      <c r="L34" s="86">
        <v>2</v>
      </c>
      <c r="M34" s="86">
        <v>1</v>
      </c>
      <c r="N34" s="86" t="s">
        <v>48</v>
      </c>
      <c r="O34" s="86" t="s">
        <v>203</v>
      </c>
      <c r="P34" s="86" t="s">
        <v>202</v>
      </c>
      <c r="Q34" s="86" t="s">
        <v>203</v>
      </c>
      <c r="R34" s="86" t="s">
        <v>19</v>
      </c>
      <c r="S34" s="86" t="s">
        <v>203</v>
      </c>
      <c r="T34" s="86">
        <v>3450</v>
      </c>
      <c r="U34" s="86">
        <v>4757.86</v>
      </c>
      <c r="V34" s="86">
        <f t="shared" si="0"/>
        <v>5600.00122</v>
      </c>
      <c r="W34" s="86">
        <f t="shared" si="1"/>
        <v>4</v>
      </c>
      <c r="X34" s="86">
        <f t="shared" si="2"/>
        <v>1000</v>
      </c>
      <c r="Y34" s="86">
        <f t="shared" si="3"/>
        <v>6600.00122</v>
      </c>
      <c r="Z34" s="90">
        <v>6600</v>
      </c>
      <c r="AA34" s="86">
        <v>4456895</v>
      </c>
      <c r="AB34" s="86">
        <v>1313791</v>
      </c>
      <c r="AG34" s="47"/>
    </row>
    <row r="35" s="79" customFormat="1" spans="1:33">
      <c r="A35" s="79" t="s">
        <v>202</v>
      </c>
      <c r="B35" s="79">
        <v>200</v>
      </c>
      <c r="C35" s="79">
        <v>246</v>
      </c>
      <c r="D35" s="79">
        <v>101</v>
      </c>
      <c r="E35" s="79">
        <v>598343.48</v>
      </c>
      <c r="F35" s="79" t="s">
        <v>203</v>
      </c>
      <c r="G35" s="86" t="s">
        <v>238</v>
      </c>
      <c r="H35" s="86">
        <v>2</v>
      </c>
      <c r="I35" s="87">
        <v>43265</v>
      </c>
      <c r="J35" s="86" t="s">
        <v>203</v>
      </c>
      <c r="K35" s="87">
        <v>43267</v>
      </c>
      <c r="L35" s="86">
        <v>2</v>
      </c>
      <c r="M35" s="86">
        <v>1</v>
      </c>
      <c r="N35" s="86" t="s">
        <v>44</v>
      </c>
      <c r="O35" s="86" t="s">
        <v>203</v>
      </c>
      <c r="P35" s="86" t="s">
        <v>202</v>
      </c>
      <c r="Q35" s="86" t="s">
        <v>203</v>
      </c>
      <c r="R35" s="86" t="s">
        <v>19</v>
      </c>
      <c r="S35" s="86" t="s">
        <v>203</v>
      </c>
      <c r="T35" s="86">
        <v>3450</v>
      </c>
      <c r="U35" s="86">
        <v>4757.86</v>
      </c>
      <c r="V35" s="86">
        <f t="shared" si="0"/>
        <v>5600.00122</v>
      </c>
      <c r="W35" s="86">
        <f t="shared" si="1"/>
        <v>4</v>
      </c>
      <c r="X35" s="86">
        <f t="shared" si="2"/>
        <v>1000</v>
      </c>
      <c r="Y35" s="86">
        <f t="shared" si="3"/>
        <v>6600.00122</v>
      </c>
      <c r="Z35" s="90">
        <v>6600</v>
      </c>
      <c r="AA35" s="86">
        <v>3875977</v>
      </c>
      <c r="AB35" s="93">
        <v>1310405</v>
      </c>
      <c r="AG35" s="47"/>
    </row>
    <row r="36" s="79" customFormat="1" spans="1:33">
      <c r="A36" s="79" t="s">
        <v>202</v>
      </c>
      <c r="B36" s="79">
        <v>200</v>
      </c>
      <c r="C36" s="79">
        <v>246</v>
      </c>
      <c r="D36" s="79">
        <v>101</v>
      </c>
      <c r="E36" s="79">
        <v>598343.48</v>
      </c>
      <c r="F36" s="79" t="s">
        <v>203</v>
      </c>
      <c r="G36" s="86" t="s">
        <v>239</v>
      </c>
      <c r="H36" s="86">
        <v>2</v>
      </c>
      <c r="I36" s="87">
        <v>43266</v>
      </c>
      <c r="J36" s="86" t="s">
        <v>203</v>
      </c>
      <c r="K36" s="87">
        <v>43267</v>
      </c>
      <c r="L36" s="86">
        <v>1</v>
      </c>
      <c r="M36" s="86">
        <v>1</v>
      </c>
      <c r="N36" s="86" t="s">
        <v>44</v>
      </c>
      <c r="O36" s="86" t="s">
        <v>203</v>
      </c>
      <c r="P36" s="86" t="s">
        <v>202</v>
      </c>
      <c r="Q36" s="86" t="s">
        <v>203</v>
      </c>
      <c r="R36" s="86" t="s">
        <v>19</v>
      </c>
      <c r="S36" s="86" t="s">
        <v>203</v>
      </c>
      <c r="T36" s="86">
        <v>3450</v>
      </c>
      <c r="U36" s="86">
        <v>2506.37</v>
      </c>
      <c r="V36" s="86">
        <f t="shared" si="0"/>
        <v>2949.99749</v>
      </c>
      <c r="W36" s="86">
        <f t="shared" si="1"/>
        <v>2</v>
      </c>
      <c r="X36" s="86">
        <f t="shared" si="2"/>
        <v>500</v>
      </c>
      <c r="Y36" s="86">
        <f t="shared" si="3"/>
        <v>3449.99749</v>
      </c>
      <c r="Z36" s="90">
        <v>3450</v>
      </c>
      <c r="AA36" s="86">
        <v>5690283</v>
      </c>
      <c r="AB36" s="86">
        <v>1321483</v>
      </c>
      <c r="AG36" s="47"/>
    </row>
    <row r="37" s="79" customFormat="1" spans="1:33">
      <c r="A37" s="79" t="s">
        <v>202</v>
      </c>
      <c r="B37" s="79">
        <v>200</v>
      </c>
      <c r="C37" s="79">
        <v>246</v>
      </c>
      <c r="D37" s="79">
        <v>101</v>
      </c>
      <c r="E37" s="79">
        <v>598343.48</v>
      </c>
      <c r="F37" s="79" t="s">
        <v>203</v>
      </c>
      <c r="G37" s="86" t="s">
        <v>240</v>
      </c>
      <c r="H37" s="86">
        <v>2</v>
      </c>
      <c r="I37" s="87">
        <v>43266</v>
      </c>
      <c r="J37" s="86" t="s">
        <v>203</v>
      </c>
      <c r="K37" s="87">
        <v>43268</v>
      </c>
      <c r="L37" s="86">
        <v>2</v>
      </c>
      <c r="M37" s="86">
        <v>1</v>
      </c>
      <c r="N37" s="86" t="s">
        <v>48</v>
      </c>
      <c r="O37" s="86" t="s">
        <v>203</v>
      </c>
      <c r="P37" s="86" t="s">
        <v>202</v>
      </c>
      <c r="Q37" s="86" t="s">
        <v>203</v>
      </c>
      <c r="R37" s="86" t="s">
        <v>19</v>
      </c>
      <c r="S37" s="86" t="s">
        <v>203</v>
      </c>
      <c r="T37" s="86">
        <v>3450</v>
      </c>
      <c r="U37" s="86">
        <v>5012.74</v>
      </c>
      <c r="V37" s="86">
        <f t="shared" si="0"/>
        <v>5899.99498</v>
      </c>
      <c r="W37" s="86">
        <f t="shared" si="1"/>
        <v>4</v>
      </c>
      <c r="X37" s="86">
        <f t="shared" si="2"/>
        <v>1000</v>
      </c>
      <c r="Y37" s="86">
        <f t="shared" si="3"/>
        <v>6899.99498</v>
      </c>
      <c r="Z37" s="90">
        <v>6900</v>
      </c>
      <c r="AA37" s="86">
        <v>5706395</v>
      </c>
      <c r="AB37" s="86">
        <v>1321835</v>
      </c>
      <c r="AG37" s="47"/>
    </row>
    <row r="38" s="79" customFormat="1" spans="1:33">
      <c r="A38" s="79" t="s">
        <v>202</v>
      </c>
      <c r="B38" s="79">
        <v>200</v>
      </c>
      <c r="C38" s="79">
        <v>246</v>
      </c>
      <c r="D38" s="79">
        <v>101</v>
      </c>
      <c r="E38" s="79">
        <v>598343.48</v>
      </c>
      <c r="F38" s="79" t="s">
        <v>203</v>
      </c>
      <c r="G38" s="86" t="s">
        <v>241</v>
      </c>
      <c r="H38" s="86">
        <v>2</v>
      </c>
      <c r="I38" s="87">
        <v>43266</v>
      </c>
      <c r="J38" s="86" t="s">
        <v>203</v>
      </c>
      <c r="K38" s="87">
        <v>43268</v>
      </c>
      <c r="L38" s="86">
        <v>2</v>
      </c>
      <c r="M38" s="86">
        <v>1</v>
      </c>
      <c r="N38" s="86" t="s">
        <v>48</v>
      </c>
      <c r="O38" s="86" t="s">
        <v>203</v>
      </c>
      <c r="P38" s="86" t="s">
        <v>202</v>
      </c>
      <c r="Q38" s="86" t="s">
        <v>203</v>
      </c>
      <c r="R38" s="86" t="s">
        <v>19</v>
      </c>
      <c r="S38" s="86" t="s">
        <v>203</v>
      </c>
      <c r="T38" s="86">
        <v>3450</v>
      </c>
      <c r="U38" s="86">
        <v>5012.74</v>
      </c>
      <c r="V38" s="86">
        <f t="shared" si="0"/>
        <v>5899.99498</v>
      </c>
      <c r="W38" s="86">
        <f t="shared" si="1"/>
        <v>4</v>
      </c>
      <c r="X38" s="86">
        <f t="shared" si="2"/>
        <v>1000</v>
      </c>
      <c r="Y38" s="86">
        <f t="shared" si="3"/>
        <v>6899.99498</v>
      </c>
      <c r="Z38" s="90">
        <v>6900</v>
      </c>
      <c r="AA38" s="86">
        <v>5690184</v>
      </c>
      <c r="AB38" s="86">
        <v>1321436</v>
      </c>
      <c r="AG38" s="47"/>
    </row>
    <row r="39" s="79" customFormat="1" spans="1:33">
      <c r="A39" s="79" t="s">
        <v>202</v>
      </c>
      <c r="B39" s="79">
        <v>200</v>
      </c>
      <c r="C39" s="79">
        <v>246</v>
      </c>
      <c r="D39" s="79">
        <v>101</v>
      </c>
      <c r="E39" s="79">
        <v>598343.48</v>
      </c>
      <c r="F39" s="79" t="s">
        <v>203</v>
      </c>
      <c r="G39" s="86" t="s">
        <v>242</v>
      </c>
      <c r="H39" s="86">
        <v>2</v>
      </c>
      <c r="I39" s="87">
        <v>43266</v>
      </c>
      <c r="J39" s="86" t="s">
        <v>203</v>
      </c>
      <c r="K39" s="87">
        <v>43268</v>
      </c>
      <c r="L39" s="86">
        <v>2</v>
      </c>
      <c r="M39" s="86">
        <v>1</v>
      </c>
      <c r="N39" s="86" t="s">
        <v>48</v>
      </c>
      <c r="O39" s="86" t="s">
        <v>203</v>
      </c>
      <c r="P39" s="86" t="s">
        <v>202</v>
      </c>
      <c r="Q39" s="86" t="s">
        <v>203</v>
      </c>
      <c r="R39" s="86" t="s">
        <v>19</v>
      </c>
      <c r="S39" s="86" t="s">
        <v>203</v>
      </c>
      <c r="T39" s="86">
        <v>3450</v>
      </c>
      <c r="U39" s="86">
        <v>5012.74</v>
      </c>
      <c r="V39" s="86">
        <f t="shared" si="0"/>
        <v>5899.99498</v>
      </c>
      <c r="W39" s="86">
        <f t="shared" si="1"/>
        <v>4</v>
      </c>
      <c r="X39" s="86">
        <f t="shared" si="2"/>
        <v>1000</v>
      </c>
      <c r="Y39" s="86">
        <f t="shared" si="3"/>
        <v>6899.99498</v>
      </c>
      <c r="Z39" s="90">
        <v>6900</v>
      </c>
      <c r="AA39" s="86">
        <v>3679278</v>
      </c>
      <c r="AB39" s="86" t="s">
        <v>243</v>
      </c>
      <c r="AG39" s="47"/>
    </row>
    <row r="40" s="79" customFormat="1" spans="1:33">
      <c r="A40" s="79" t="s">
        <v>202</v>
      </c>
      <c r="B40" s="79">
        <v>200</v>
      </c>
      <c r="C40" s="79">
        <v>246</v>
      </c>
      <c r="D40" s="79">
        <v>101</v>
      </c>
      <c r="E40" s="79">
        <v>598343.48</v>
      </c>
      <c r="F40" s="79" t="s">
        <v>203</v>
      </c>
      <c r="G40" s="86" t="s">
        <v>244</v>
      </c>
      <c r="H40" s="86">
        <v>3</v>
      </c>
      <c r="I40" s="87">
        <v>43266</v>
      </c>
      <c r="J40" s="86" t="s">
        <v>203</v>
      </c>
      <c r="K40" s="87">
        <v>43269</v>
      </c>
      <c r="L40" s="86">
        <v>3</v>
      </c>
      <c r="M40" s="86">
        <v>1</v>
      </c>
      <c r="N40" s="86" t="s">
        <v>32</v>
      </c>
      <c r="O40" s="86" t="s">
        <v>203</v>
      </c>
      <c r="P40" s="86" t="s">
        <v>202</v>
      </c>
      <c r="Q40" s="86" t="s">
        <v>203</v>
      </c>
      <c r="R40" s="86" t="s">
        <v>19</v>
      </c>
      <c r="S40" s="86" t="s">
        <v>203</v>
      </c>
      <c r="T40" s="86">
        <v>5650</v>
      </c>
      <c r="U40" s="86">
        <v>12999.15</v>
      </c>
      <c r="V40" s="86">
        <f t="shared" si="0"/>
        <v>15299.99955</v>
      </c>
      <c r="W40" s="86">
        <f t="shared" si="1"/>
        <v>9</v>
      </c>
      <c r="X40" s="86">
        <f t="shared" si="2"/>
        <v>2250</v>
      </c>
      <c r="Y40" s="86">
        <f t="shared" si="3"/>
        <v>17549.99955</v>
      </c>
      <c r="Z40" s="90">
        <v>17550</v>
      </c>
      <c r="AA40" s="86">
        <v>4810432</v>
      </c>
      <c r="AB40" s="92">
        <v>1315887</v>
      </c>
      <c r="AG40" s="47"/>
    </row>
    <row r="41" s="79" customFormat="1" spans="1:33">
      <c r="A41" s="79" t="s">
        <v>202</v>
      </c>
      <c r="B41" s="79">
        <v>200</v>
      </c>
      <c r="C41" s="79">
        <v>246</v>
      </c>
      <c r="D41" s="79">
        <v>101</v>
      </c>
      <c r="E41" s="79">
        <v>598343.48</v>
      </c>
      <c r="F41" s="79" t="s">
        <v>203</v>
      </c>
      <c r="G41" s="86" t="s">
        <v>245</v>
      </c>
      <c r="H41" s="86">
        <v>2</v>
      </c>
      <c r="I41" s="87">
        <v>43266</v>
      </c>
      <c r="J41" s="86" t="s">
        <v>203</v>
      </c>
      <c r="K41" s="87">
        <v>43268</v>
      </c>
      <c r="L41" s="86">
        <v>2</v>
      </c>
      <c r="M41" s="86">
        <v>1</v>
      </c>
      <c r="N41" s="86" t="s">
        <v>44</v>
      </c>
      <c r="O41" s="86" t="s">
        <v>203</v>
      </c>
      <c r="P41" s="86" t="s">
        <v>202</v>
      </c>
      <c r="Q41" s="86" t="s">
        <v>203</v>
      </c>
      <c r="R41" s="86" t="s">
        <v>19</v>
      </c>
      <c r="S41" s="86" t="s">
        <v>203</v>
      </c>
      <c r="T41" s="86">
        <v>3450</v>
      </c>
      <c r="U41" s="86">
        <v>5012.74</v>
      </c>
      <c r="V41" s="86">
        <f t="shared" si="0"/>
        <v>5899.99498</v>
      </c>
      <c r="W41" s="86">
        <f t="shared" si="1"/>
        <v>4</v>
      </c>
      <c r="X41" s="86">
        <f t="shared" si="2"/>
        <v>1000</v>
      </c>
      <c r="Y41" s="86">
        <f t="shared" si="3"/>
        <v>6899.99498</v>
      </c>
      <c r="Z41" s="90">
        <v>6900</v>
      </c>
      <c r="AA41" s="86">
        <v>2780944</v>
      </c>
      <c r="AB41" s="86">
        <v>1304187</v>
      </c>
      <c r="AG41" s="47"/>
    </row>
    <row r="42" s="79" customFormat="1" spans="1:33">
      <c r="A42" s="79" t="s">
        <v>202</v>
      </c>
      <c r="B42" s="79">
        <v>200</v>
      </c>
      <c r="C42" s="79">
        <v>246</v>
      </c>
      <c r="D42" s="79">
        <v>101</v>
      </c>
      <c r="E42" s="79">
        <v>598343.48</v>
      </c>
      <c r="F42" s="79" t="s">
        <v>203</v>
      </c>
      <c r="G42" s="86" t="s">
        <v>246</v>
      </c>
      <c r="H42" s="86">
        <v>2</v>
      </c>
      <c r="I42" s="87">
        <v>43266</v>
      </c>
      <c r="J42" s="86" t="s">
        <v>203</v>
      </c>
      <c r="K42" s="87">
        <v>43268</v>
      </c>
      <c r="L42" s="86">
        <v>2</v>
      </c>
      <c r="M42" s="86">
        <v>1</v>
      </c>
      <c r="N42" s="86" t="s">
        <v>44</v>
      </c>
      <c r="O42" s="86" t="s">
        <v>203</v>
      </c>
      <c r="P42" s="86" t="s">
        <v>202</v>
      </c>
      <c r="Q42" s="86" t="s">
        <v>203</v>
      </c>
      <c r="R42" s="86" t="s">
        <v>19</v>
      </c>
      <c r="S42" s="86" t="s">
        <v>203</v>
      </c>
      <c r="T42" s="86">
        <v>3450</v>
      </c>
      <c r="U42" s="86">
        <v>5012.74</v>
      </c>
      <c r="V42" s="86">
        <f t="shared" si="0"/>
        <v>5899.99498</v>
      </c>
      <c r="W42" s="86">
        <f t="shared" si="1"/>
        <v>4</v>
      </c>
      <c r="X42" s="86">
        <f t="shared" si="2"/>
        <v>1000</v>
      </c>
      <c r="Y42" s="86">
        <f t="shared" si="3"/>
        <v>6899.99498</v>
      </c>
      <c r="Z42" s="90">
        <v>6900</v>
      </c>
      <c r="AA42" s="86">
        <v>2780944</v>
      </c>
      <c r="AB42" s="86">
        <v>1304187</v>
      </c>
      <c r="AG42" s="47"/>
    </row>
    <row r="43" s="79" customFormat="1" spans="1:33">
      <c r="A43" s="79" t="s">
        <v>202</v>
      </c>
      <c r="B43" s="79">
        <v>200</v>
      </c>
      <c r="C43" s="79">
        <v>246</v>
      </c>
      <c r="D43" s="79">
        <v>101</v>
      </c>
      <c r="E43" s="79">
        <v>598343.48</v>
      </c>
      <c r="F43" s="79" t="s">
        <v>203</v>
      </c>
      <c r="G43" s="86" t="s">
        <v>247</v>
      </c>
      <c r="H43" s="86">
        <v>2</v>
      </c>
      <c r="I43" s="87">
        <v>43266</v>
      </c>
      <c r="J43" s="86" t="s">
        <v>203</v>
      </c>
      <c r="K43" s="87">
        <v>43268</v>
      </c>
      <c r="L43" s="86">
        <v>2</v>
      </c>
      <c r="M43" s="86">
        <v>1</v>
      </c>
      <c r="N43" s="86" t="s">
        <v>44</v>
      </c>
      <c r="O43" s="86" t="s">
        <v>203</v>
      </c>
      <c r="P43" s="86" t="s">
        <v>202</v>
      </c>
      <c r="Q43" s="86" t="s">
        <v>203</v>
      </c>
      <c r="R43" s="86" t="s">
        <v>19</v>
      </c>
      <c r="S43" s="86" t="s">
        <v>203</v>
      </c>
      <c r="T43" s="86">
        <v>3450</v>
      </c>
      <c r="U43" s="86">
        <v>5012.74</v>
      </c>
      <c r="V43" s="86">
        <f t="shared" si="0"/>
        <v>5899.99498</v>
      </c>
      <c r="W43" s="86">
        <f t="shared" si="1"/>
        <v>4</v>
      </c>
      <c r="X43" s="86">
        <f t="shared" si="2"/>
        <v>1000</v>
      </c>
      <c r="Y43" s="86">
        <f t="shared" si="3"/>
        <v>6899.99498</v>
      </c>
      <c r="Z43" s="90">
        <v>6900</v>
      </c>
      <c r="AA43" s="86">
        <v>2780944</v>
      </c>
      <c r="AB43" s="86">
        <v>1304187</v>
      </c>
      <c r="AG43" s="47"/>
    </row>
    <row r="44" s="79" customFormat="1" spans="1:33">
      <c r="A44" s="79" t="s">
        <v>202</v>
      </c>
      <c r="B44" s="79">
        <v>200</v>
      </c>
      <c r="C44" s="79">
        <v>246</v>
      </c>
      <c r="D44" s="79">
        <v>101</v>
      </c>
      <c r="E44" s="79">
        <v>598343.48</v>
      </c>
      <c r="F44" s="79" t="s">
        <v>203</v>
      </c>
      <c r="G44" s="86" t="s">
        <v>248</v>
      </c>
      <c r="H44" s="86">
        <v>2</v>
      </c>
      <c r="I44" s="87">
        <v>43267</v>
      </c>
      <c r="J44" s="86" t="s">
        <v>203</v>
      </c>
      <c r="K44" s="87">
        <v>43269</v>
      </c>
      <c r="L44" s="86">
        <v>2</v>
      </c>
      <c r="M44" s="86">
        <v>1</v>
      </c>
      <c r="N44" s="86" t="s">
        <v>44</v>
      </c>
      <c r="O44" s="86" t="s">
        <v>203</v>
      </c>
      <c r="P44" s="86" t="s">
        <v>202</v>
      </c>
      <c r="Q44" s="86" t="s">
        <v>203</v>
      </c>
      <c r="R44" s="86" t="s">
        <v>19</v>
      </c>
      <c r="S44" s="86" t="s">
        <v>203</v>
      </c>
      <c r="T44" s="86">
        <v>3150</v>
      </c>
      <c r="U44" s="86">
        <v>4757.86</v>
      </c>
      <c r="V44" s="86">
        <f t="shared" si="0"/>
        <v>5600.00122</v>
      </c>
      <c r="W44" s="86">
        <f t="shared" si="1"/>
        <v>4</v>
      </c>
      <c r="X44" s="86">
        <f t="shared" si="2"/>
        <v>1000</v>
      </c>
      <c r="Y44" s="86">
        <f t="shared" si="3"/>
        <v>6600.00122</v>
      </c>
      <c r="Z44" s="90">
        <v>6600</v>
      </c>
      <c r="AA44" s="86">
        <v>5250187</v>
      </c>
      <c r="AB44" s="86">
        <v>1318783</v>
      </c>
      <c r="AG44" s="47"/>
    </row>
    <row r="45" s="79" customFormat="1" spans="1:33">
      <c r="A45" s="79" t="s">
        <v>202</v>
      </c>
      <c r="B45" s="79">
        <v>200</v>
      </c>
      <c r="C45" s="79">
        <v>246</v>
      </c>
      <c r="D45" s="79">
        <v>101</v>
      </c>
      <c r="E45" s="79">
        <v>598343.48</v>
      </c>
      <c r="F45" s="79" t="s">
        <v>203</v>
      </c>
      <c r="G45" s="86" t="s">
        <v>249</v>
      </c>
      <c r="H45" s="86">
        <v>2</v>
      </c>
      <c r="I45" s="87">
        <v>43267</v>
      </c>
      <c r="J45" s="86" t="s">
        <v>203</v>
      </c>
      <c r="K45" s="87">
        <v>43269</v>
      </c>
      <c r="L45" s="86">
        <v>2</v>
      </c>
      <c r="M45" s="86">
        <v>1</v>
      </c>
      <c r="N45" s="86" t="s">
        <v>48</v>
      </c>
      <c r="O45" s="86" t="s">
        <v>203</v>
      </c>
      <c r="P45" s="86" t="s">
        <v>202</v>
      </c>
      <c r="Q45" s="86" t="s">
        <v>203</v>
      </c>
      <c r="R45" s="86" t="s">
        <v>19</v>
      </c>
      <c r="S45" s="86" t="s">
        <v>203</v>
      </c>
      <c r="T45" s="86">
        <v>3150</v>
      </c>
      <c r="U45" s="86">
        <v>4757.86</v>
      </c>
      <c r="V45" s="86">
        <f t="shared" si="0"/>
        <v>5600.00122</v>
      </c>
      <c r="W45" s="86">
        <f t="shared" si="1"/>
        <v>4</v>
      </c>
      <c r="X45" s="86">
        <f t="shared" si="2"/>
        <v>1000</v>
      </c>
      <c r="Y45" s="86">
        <f t="shared" si="3"/>
        <v>6600.00122</v>
      </c>
      <c r="Z45" s="90">
        <v>6600</v>
      </c>
      <c r="AA45" s="86">
        <v>5340026</v>
      </c>
      <c r="AB45" s="86">
        <v>1319532</v>
      </c>
      <c r="AG45" s="47"/>
    </row>
    <row r="46" s="79" customFormat="1" spans="1:33">
      <c r="A46" s="79" t="s">
        <v>202</v>
      </c>
      <c r="B46" s="79">
        <v>200</v>
      </c>
      <c r="C46" s="79">
        <v>246</v>
      </c>
      <c r="D46" s="79">
        <v>101</v>
      </c>
      <c r="E46" s="79">
        <v>598343.48</v>
      </c>
      <c r="F46" s="79" t="s">
        <v>203</v>
      </c>
      <c r="G46" s="86" t="s">
        <v>250</v>
      </c>
      <c r="H46" s="86">
        <v>2</v>
      </c>
      <c r="I46" s="87">
        <v>43267</v>
      </c>
      <c r="J46" s="86" t="s">
        <v>203</v>
      </c>
      <c r="K46" s="87">
        <v>43269</v>
      </c>
      <c r="L46" s="86">
        <v>2</v>
      </c>
      <c r="M46" s="86">
        <v>1</v>
      </c>
      <c r="N46" s="86" t="s">
        <v>44</v>
      </c>
      <c r="O46" s="86" t="s">
        <v>203</v>
      </c>
      <c r="P46" s="86" t="s">
        <v>202</v>
      </c>
      <c r="Q46" s="86" t="s">
        <v>203</v>
      </c>
      <c r="R46" s="86" t="s">
        <v>19</v>
      </c>
      <c r="S46" s="86" t="s">
        <v>203</v>
      </c>
      <c r="T46" s="86">
        <v>3150</v>
      </c>
      <c r="U46" s="86">
        <v>4757.86</v>
      </c>
      <c r="V46" s="86">
        <f t="shared" si="0"/>
        <v>5600.00122</v>
      </c>
      <c r="W46" s="86">
        <f t="shared" si="1"/>
        <v>4</v>
      </c>
      <c r="X46" s="86">
        <f t="shared" si="2"/>
        <v>1000</v>
      </c>
      <c r="Y46" s="86">
        <f t="shared" si="3"/>
        <v>6600.00122</v>
      </c>
      <c r="Z46" s="90">
        <v>6600</v>
      </c>
      <c r="AA46" s="86">
        <v>4735090</v>
      </c>
      <c r="AB46" s="86">
        <v>1315442</v>
      </c>
      <c r="AG46" s="47"/>
    </row>
    <row r="47" s="79" customFormat="1" spans="1:33">
      <c r="A47" s="79" t="s">
        <v>202</v>
      </c>
      <c r="B47" s="79">
        <v>200</v>
      </c>
      <c r="C47" s="79">
        <v>246</v>
      </c>
      <c r="D47" s="79">
        <v>101</v>
      </c>
      <c r="E47" s="79">
        <v>598343.48</v>
      </c>
      <c r="F47" s="79" t="s">
        <v>203</v>
      </c>
      <c r="G47" s="86" t="s">
        <v>251</v>
      </c>
      <c r="H47" s="86">
        <v>2</v>
      </c>
      <c r="I47" s="87">
        <v>43267</v>
      </c>
      <c r="J47" s="86" t="s">
        <v>203</v>
      </c>
      <c r="K47" s="87">
        <v>43270</v>
      </c>
      <c r="L47" s="86">
        <v>3</v>
      </c>
      <c r="M47" s="86">
        <v>1</v>
      </c>
      <c r="N47" s="86" t="s">
        <v>48</v>
      </c>
      <c r="O47" s="86" t="s">
        <v>203</v>
      </c>
      <c r="P47" s="86" t="s">
        <v>202</v>
      </c>
      <c r="Q47" s="86" t="s">
        <v>203</v>
      </c>
      <c r="R47" s="86" t="s">
        <v>19</v>
      </c>
      <c r="S47" s="86" t="s">
        <v>203</v>
      </c>
      <c r="T47" s="86">
        <v>3150</v>
      </c>
      <c r="U47" s="86">
        <v>7009.35</v>
      </c>
      <c r="V47" s="86">
        <f t="shared" si="0"/>
        <v>8250.00495</v>
      </c>
      <c r="W47" s="86">
        <f t="shared" si="1"/>
        <v>6</v>
      </c>
      <c r="X47" s="86">
        <f t="shared" si="2"/>
        <v>1500</v>
      </c>
      <c r="Y47" s="86">
        <f t="shared" si="3"/>
        <v>9750.00495</v>
      </c>
      <c r="Z47" s="90">
        <v>9750</v>
      </c>
      <c r="AA47" s="86">
        <v>3763891</v>
      </c>
      <c r="AB47" s="86">
        <v>1309555</v>
      </c>
      <c r="AG47" s="47"/>
    </row>
    <row r="48" s="79" customFormat="1" spans="1:33">
      <c r="A48" s="79" t="s">
        <v>202</v>
      </c>
      <c r="B48" s="79">
        <v>200</v>
      </c>
      <c r="C48" s="79">
        <v>246</v>
      </c>
      <c r="D48" s="79">
        <v>101</v>
      </c>
      <c r="E48" s="79">
        <v>598343.48</v>
      </c>
      <c r="F48" s="79" t="s">
        <v>203</v>
      </c>
      <c r="G48" s="86" t="s">
        <v>252</v>
      </c>
      <c r="H48" s="86">
        <v>2</v>
      </c>
      <c r="I48" s="87">
        <v>43267</v>
      </c>
      <c r="J48" s="86" t="s">
        <v>203</v>
      </c>
      <c r="K48" s="87">
        <v>43268</v>
      </c>
      <c r="L48" s="86">
        <v>1</v>
      </c>
      <c r="M48" s="86">
        <v>1</v>
      </c>
      <c r="N48" s="86" t="s">
        <v>44</v>
      </c>
      <c r="O48" s="86" t="s">
        <v>203</v>
      </c>
      <c r="P48" s="86" t="s">
        <v>202</v>
      </c>
      <c r="Q48" s="86" t="s">
        <v>203</v>
      </c>
      <c r="R48" s="86" t="s">
        <v>19</v>
      </c>
      <c r="S48" s="86" t="s">
        <v>203</v>
      </c>
      <c r="T48" s="86">
        <v>3450</v>
      </c>
      <c r="U48" s="86">
        <v>2506.37</v>
      </c>
      <c r="V48" s="86">
        <f t="shared" si="0"/>
        <v>2949.99749</v>
      </c>
      <c r="W48" s="86">
        <f t="shared" si="1"/>
        <v>2</v>
      </c>
      <c r="X48" s="86">
        <f t="shared" si="2"/>
        <v>500</v>
      </c>
      <c r="Y48" s="86">
        <f t="shared" si="3"/>
        <v>3449.99749</v>
      </c>
      <c r="Z48" s="90">
        <v>3450</v>
      </c>
      <c r="AA48" s="86">
        <v>5784389</v>
      </c>
      <c r="AB48" s="86">
        <v>1322258</v>
      </c>
      <c r="AG48" s="47"/>
    </row>
    <row r="49" s="79" customFormat="1" spans="1:33">
      <c r="A49" s="79" t="s">
        <v>202</v>
      </c>
      <c r="B49" s="79">
        <v>200</v>
      </c>
      <c r="C49" s="79">
        <v>246</v>
      </c>
      <c r="D49" s="79">
        <v>101</v>
      </c>
      <c r="E49" s="79">
        <v>598343.48</v>
      </c>
      <c r="F49" s="79" t="s">
        <v>203</v>
      </c>
      <c r="G49" s="86" t="s">
        <v>253</v>
      </c>
      <c r="H49" s="86">
        <v>2</v>
      </c>
      <c r="I49" s="87">
        <v>43267</v>
      </c>
      <c r="J49" s="86" t="s">
        <v>203</v>
      </c>
      <c r="K49" s="87">
        <v>43269</v>
      </c>
      <c r="L49" s="86">
        <v>2</v>
      </c>
      <c r="M49" s="86">
        <v>1</v>
      </c>
      <c r="N49" s="86" t="s">
        <v>44</v>
      </c>
      <c r="O49" s="86" t="s">
        <v>203</v>
      </c>
      <c r="P49" s="86" t="s">
        <v>202</v>
      </c>
      <c r="Q49" s="86" t="s">
        <v>203</v>
      </c>
      <c r="R49" s="86" t="s">
        <v>19</v>
      </c>
      <c r="S49" s="86" t="s">
        <v>203</v>
      </c>
      <c r="T49" s="86">
        <v>3150</v>
      </c>
      <c r="U49" s="86">
        <v>4757.86</v>
      </c>
      <c r="V49" s="86">
        <f t="shared" si="0"/>
        <v>5600.00122</v>
      </c>
      <c r="W49" s="86">
        <f t="shared" si="1"/>
        <v>4</v>
      </c>
      <c r="X49" s="86">
        <f t="shared" si="2"/>
        <v>1000</v>
      </c>
      <c r="Y49" s="86">
        <f t="shared" si="3"/>
        <v>6600.00122</v>
      </c>
      <c r="Z49" s="90">
        <v>6600</v>
      </c>
      <c r="AA49" s="86">
        <v>4735144</v>
      </c>
      <c r="AB49" s="86">
        <v>1315444</v>
      </c>
      <c r="AG49" s="47"/>
    </row>
    <row r="50" s="79" customFormat="1" spans="1:33">
      <c r="A50" s="79" t="s">
        <v>202</v>
      </c>
      <c r="B50" s="79">
        <v>200</v>
      </c>
      <c r="C50" s="79">
        <v>246</v>
      </c>
      <c r="D50" s="79">
        <v>101</v>
      </c>
      <c r="E50" s="79">
        <v>598343.48</v>
      </c>
      <c r="F50" s="79" t="s">
        <v>203</v>
      </c>
      <c r="G50" s="86" t="s">
        <v>254</v>
      </c>
      <c r="H50" s="86">
        <v>2</v>
      </c>
      <c r="I50" s="87">
        <v>43267</v>
      </c>
      <c r="J50" s="86" t="s">
        <v>203</v>
      </c>
      <c r="K50" s="87">
        <v>43270</v>
      </c>
      <c r="L50" s="86">
        <v>3</v>
      </c>
      <c r="M50" s="86">
        <v>1</v>
      </c>
      <c r="N50" s="86" t="s">
        <v>48</v>
      </c>
      <c r="O50" s="86" t="s">
        <v>203</v>
      </c>
      <c r="P50" s="86" t="s">
        <v>202</v>
      </c>
      <c r="Q50" s="86" t="s">
        <v>203</v>
      </c>
      <c r="R50" s="86" t="s">
        <v>19</v>
      </c>
      <c r="S50" s="86" t="s">
        <v>203</v>
      </c>
      <c r="T50" s="86">
        <v>3150</v>
      </c>
      <c r="U50" s="86">
        <v>7009.35</v>
      </c>
      <c r="V50" s="86">
        <f t="shared" si="0"/>
        <v>8250.00495</v>
      </c>
      <c r="W50" s="86">
        <f t="shared" si="1"/>
        <v>6</v>
      </c>
      <c r="X50" s="86">
        <f t="shared" si="2"/>
        <v>1500</v>
      </c>
      <c r="Y50" s="86">
        <f t="shared" si="3"/>
        <v>9750.00495</v>
      </c>
      <c r="Z50" s="90">
        <v>9750</v>
      </c>
      <c r="AA50" s="86">
        <v>5621126</v>
      </c>
      <c r="AB50" s="86">
        <v>1321310</v>
      </c>
      <c r="AG50" s="47"/>
    </row>
    <row r="51" s="79" customFormat="1" spans="1:33">
      <c r="A51" s="79" t="s">
        <v>202</v>
      </c>
      <c r="B51" s="79">
        <v>200</v>
      </c>
      <c r="C51" s="79">
        <v>246</v>
      </c>
      <c r="D51" s="79">
        <v>101</v>
      </c>
      <c r="E51" s="79">
        <v>598343.48</v>
      </c>
      <c r="F51" s="79" t="s">
        <v>203</v>
      </c>
      <c r="G51" s="86" t="s">
        <v>255</v>
      </c>
      <c r="H51" s="86">
        <v>2</v>
      </c>
      <c r="I51" s="87">
        <v>43268</v>
      </c>
      <c r="J51" s="86" t="s">
        <v>203</v>
      </c>
      <c r="K51" s="87">
        <v>43271</v>
      </c>
      <c r="L51" s="86">
        <v>3</v>
      </c>
      <c r="M51" s="86">
        <v>1</v>
      </c>
      <c r="N51" s="86" t="s">
        <v>48</v>
      </c>
      <c r="O51" s="86" t="s">
        <v>203</v>
      </c>
      <c r="P51" s="86" t="s">
        <v>202</v>
      </c>
      <c r="Q51" s="86" t="s">
        <v>203</v>
      </c>
      <c r="R51" s="86" t="s">
        <v>19</v>
      </c>
      <c r="S51" s="86" t="s">
        <v>203</v>
      </c>
      <c r="T51" s="86">
        <v>3150</v>
      </c>
      <c r="U51" s="86">
        <v>6754.47</v>
      </c>
      <c r="V51" s="86">
        <f t="shared" si="0"/>
        <v>7950.01119</v>
      </c>
      <c r="W51" s="86">
        <f t="shared" si="1"/>
        <v>6</v>
      </c>
      <c r="X51" s="86">
        <f t="shared" si="2"/>
        <v>1500</v>
      </c>
      <c r="Y51" s="86">
        <f t="shared" si="3"/>
        <v>9450.01119</v>
      </c>
      <c r="Z51" s="90">
        <v>9450</v>
      </c>
      <c r="AA51" s="86">
        <v>5172378</v>
      </c>
      <c r="AB51" s="86">
        <v>1318343</v>
      </c>
      <c r="AG51" s="47"/>
    </row>
    <row r="52" s="79" customFormat="1" spans="1:33">
      <c r="A52" s="79" t="s">
        <v>202</v>
      </c>
      <c r="B52" s="79">
        <v>200</v>
      </c>
      <c r="C52" s="79">
        <v>246</v>
      </c>
      <c r="D52" s="79">
        <v>101</v>
      </c>
      <c r="E52" s="79">
        <v>598343.48</v>
      </c>
      <c r="F52" s="79" t="s">
        <v>203</v>
      </c>
      <c r="G52" s="86" t="s">
        <v>256</v>
      </c>
      <c r="H52" s="86">
        <v>2</v>
      </c>
      <c r="I52" s="87">
        <v>43268</v>
      </c>
      <c r="J52" s="86" t="s">
        <v>203</v>
      </c>
      <c r="K52" s="87">
        <v>43272</v>
      </c>
      <c r="L52" s="86">
        <v>4</v>
      </c>
      <c r="M52" s="86">
        <v>1</v>
      </c>
      <c r="N52" s="86" t="s">
        <v>44</v>
      </c>
      <c r="O52" s="86" t="s">
        <v>203</v>
      </c>
      <c r="P52" s="86" t="s">
        <v>202</v>
      </c>
      <c r="Q52" s="86" t="s">
        <v>203</v>
      </c>
      <c r="R52" s="86" t="s">
        <v>19</v>
      </c>
      <c r="S52" s="86" t="s">
        <v>203</v>
      </c>
      <c r="T52" s="86">
        <v>3150</v>
      </c>
      <c r="U52" s="86">
        <v>9005.96</v>
      </c>
      <c r="V52" s="86">
        <f t="shared" si="0"/>
        <v>10600.01492</v>
      </c>
      <c r="W52" s="86">
        <f t="shared" si="1"/>
        <v>8</v>
      </c>
      <c r="X52" s="86">
        <f t="shared" si="2"/>
        <v>2000</v>
      </c>
      <c r="Y52" s="86">
        <f t="shared" si="3"/>
        <v>12600.01492</v>
      </c>
      <c r="Z52" s="90">
        <v>12600</v>
      </c>
      <c r="AA52" s="86">
        <v>4470883</v>
      </c>
      <c r="AB52" s="86">
        <v>1314038</v>
      </c>
      <c r="AG52" s="47"/>
    </row>
    <row r="53" s="79" customFormat="1" spans="1:33">
      <c r="A53" s="79" t="s">
        <v>202</v>
      </c>
      <c r="B53" s="79">
        <v>200</v>
      </c>
      <c r="C53" s="79">
        <v>246</v>
      </c>
      <c r="D53" s="79">
        <v>101</v>
      </c>
      <c r="E53" s="79">
        <v>598343.48</v>
      </c>
      <c r="F53" s="79" t="s">
        <v>203</v>
      </c>
      <c r="G53" s="86" t="s">
        <v>257</v>
      </c>
      <c r="H53" s="86">
        <v>2</v>
      </c>
      <c r="I53" s="87">
        <v>43268</v>
      </c>
      <c r="J53" s="86" t="s">
        <v>203</v>
      </c>
      <c r="K53" s="87">
        <v>43270</v>
      </c>
      <c r="L53" s="86">
        <v>2</v>
      </c>
      <c r="M53" s="86">
        <v>1</v>
      </c>
      <c r="N53" s="86" t="s">
        <v>44</v>
      </c>
      <c r="O53" s="86" t="s">
        <v>203</v>
      </c>
      <c r="P53" s="86" t="s">
        <v>202</v>
      </c>
      <c r="Q53" s="86" t="s">
        <v>203</v>
      </c>
      <c r="R53" s="86" t="s">
        <v>19</v>
      </c>
      <c r="S53" s="86" t="s">
        <v>203</v>
      </c>
      <c r="T53" s="86">
        <v>3150</v>
      </c>
      <c r="U53" s="86">
        <v>4502.98</v>
      </c>
      <c r="V53" s="86">
        <f t="shared" si="0"/>
        <v>5300.00746</v>
      </c>
      <c r="W53" s="86">
        <f t="shared" si="1"/>
        <v>4</v>
      </c>
      <c r="X53" s="86">
        <f t="shared" si="2"/>
        <v>1000</v>
      </c>
      <c r="Y53" s="86">
        <f t="shared" si="3"/>
        <v>6300.00746</v>
      </c>
      <c r="Z53" s="90">
        <v>6300</v>
      </c>
      <c r="AA53" s="86">
        <v>3206625</v>
      </c>
      <c r="AB53" s="86">
        <v>1306484</v>
      </c>
      <c r="AG53" s="47"/>
    </row>
    <row r="54" s="79" customFormat="1" spans="1:33">
      <c r="A54" s="79" t="s">
        <v>202</v>
      </c>
      <c r="B54" s="79">
        <v>200</v>
      </c>
      <c r="C54" s="79">
        <v>246</v>
      </c>
      <c r="D54" s="79">
        <v>101</v>
      </c>
      <c r="E54" s="79">
        <v>598343.48</v>
      </c>
      <c r="F54" s="79" t="s">
        <v>203</v>
      </c>
      <c r="G54" s="86" t="s">
        <v>258</v>
      </c>
      <c r="H54" s="86">
        <v>2</v>
      </c>
      <c r="I54" s="87">
        <v>43268</v>
      </c>
      <c r="J54" s="86" t="s">
        <v>203</v>
      </c>
      <c r="K54" s="87">
        <v>43271</v>
      </c>
      <c r="L54" s="86">
        <v>3</v>
      </c>
      <c r="M54" s="86">
        <v>1</v>
      </c>
      <c r="N54" s="86" t="s">
        <v>48</v>
      </c>
      <c r="O54" s="86" t="s">
        <v>203</v>
      </c>
      <c r="P54" s="86" t="s">
        <v>202</v>
      </c>
      <c r="Q54" s="86" t="s">
        <v>203</v>
      </c>
      <c r="R54" s="86" t="s">
        <v>19</v>
      </c>
      <c r="S54" s="86" t="s">
        <v>203</v>
      </c>
      <c r="T54" s="86">
        <v>3150</v>
      </c>
      <c r="U54" s="86">
        <v>6754.47</v>
      </c>
      <c r="V54" s="86">
        <f t="shared" si="0"/>
        <v>7950.01119</v>
      </c>
      <c r="W54" s="86">
        <f t="shared" si="1"/>
        <v>6</v>
      </c>
      <c r="X54" s="86">
        <f t="shared" si="2"/>
        <v>1500</v>
      </c>
      <c r="Y54" s="86">
        <f t="shared" si="3"/>
        <v>9450.01119</v>
      </c>
      <c r="Z54" s="90">
        <v>9450</v>
      </c>
      <c r="AA54" s="86">
        <v>5172378</v>
      </c>
      <c r="AB54" s="86">
        <v>1318343</v>
      </c>
      <c r="AG54" s="47"/>
    </row>
    <row r="55" s="79" customFormat="1" spans="1:33">
      <c r="A55" s="79" t="s">
        <v>202</v>
      </c>
      <c r="B55" s="79">
        <v>200</v>
      </c>
      <c r="C55" s="79">
        <v>246</v>
      </c>
      <c r="D55" s="79">
        <v>101</v>
      </c>
      <c r="E55" s="79">
        <v>598343.48</v>
      </c>
      <c r="F55" s="79" t="s">
        <v>203</v>
      </c>
      <c r="G55" s="86" t="s">
        <v>259</v>
      </c>
      <c r="H55" s="86">
        <v>2</v>
      </c>
      <c r="I55" s="87">
        <v>43268</v>
      </c>
      <c r="J55" s="86" t="s">
        <v>203</v>
      </c>
      <c r="K55" s="87">
        <v>43271</v>
      </c>
      <c r="L55" s="86">
        <v>3</v>
      </c>
      <c r="M55" s="86">
        <v>1</v>
      </c>
      <c r="N55" s="86" t="s">
        <v>48</v>
      </c>
      <c r="O55" s="86" t="s">
        <v>203</v>
      </c>
      <c r="P55" s="86" t="s">
        <v>202</v>
      </c>
      <c r="Q55" s="86" t="s">
        <v>203</v>
      </c>
      <c r="R55" s="86" t="s">
        <v>19</v>
      </c>
      <c r="S55" s="86" t="s">
        <v>203</v>
      </c>
      <c r="T55" s="86">
        <v>3150</v>
      </c>
      <c r="U55" s="86">
        <v>6754.47</v>
      </c>
      <c r="V55" s="86">
        <f t="shared" si="0"/>
        <v>7950.01119</v>
      </c>
      <c r="W55" s="86">
        <f t="shared" si="1"/>
        <v>6</v>
      </c>
      <c r="X55" s="86">
        <f t="shared" si="2"/>
        <v>1500</v>
      </c>
      <c r="Y55" s="86">
        <f t="shared" si="3"/>
        <v>9450.01119</v>
      </c>
      <c r="Z55" s="90">
        <v>9450</v>
      </c>
      <c r="AA55" s="86">
        <v>5172378</v>
      </c>
      <c r="AB55" s="86">
        <v>1318343</v>
      </c>
      <c r="AG55" s="47"/>
    </row>
    <row r="56" s="79" customFormat="1" ht="14.25" customHeight="1" spans="1:33">
      <c r="A56" s="79" t="s">
        <v>202</v>
      </c>
      <c r="B56" s="79">
        <v>200</v>
      </c>
      <c r="C56" s="79">
        <v>246</v>
      </c>
      <c r="D56" s="79">
        <v>101</v>
      </c>
      <c r="E56" s="79">
        <v>598343.48</v>
      </c>
      <c r="F56" s="79" t="s">
        <v>203</v>
      </c>
      <c r="G56" s="86" t="s">
        <v>260</v>
      </c>
      <c r="H56" s="86">
        <v>2</v>
      </c>
      <c r="I56" s="87">
        <v>43268</v>
      </c>
      <c r="J56" s="86" t="s">
        <v>203</v>
      </c>
      <c r="K56" s="87">
        <v>43272</v>
      </c>
      <c r="L56" s="86">
        <v>4</v>
      </c>
      <c r="M56" s="86">
        <v>1</v>
      </c>
      <c r="N56" s="86" t="s">
        <v>48</v>
      </c>
      <c r="O56" s="86" t="s">
        <v>203</v>
      </c>
      <c r="P56" s="86" t="s">
        <v>202</v>
      </c>
      <c r="Q56" s="86" t="s">
        <v>203</v>
      </c>
      <c r="R56" s="86" t="s">
        <v>19</v>
      </c>
      <c r="S56" s="86" t="s">
        <v>203</v>
      </c>
      <c r="T56" s="86">
        <v>3150</v>
      </c>
      <c r="U56" s="86">
        <v>9005.96</v>
      </c>
      <c r="V56" s="86">
        <f t="shared" si="0"/>
        <v>10600.01492</v>
      </c>
      <c r="W56" s="86">
        <f t="shared" si="1"/>
        <v>8</v>
      </c>
      <c r="X56" s="86">
        <f t="shared" si="2"/>
        <v>2000</v>
      </c>
      <c r="Y56" s="86">
        <f t="shared" si="3"/>
        <v>12600.01492</v>
      </c>
      <c r="Z56" s="90">
        <v>12600</v>
      </c>
      <c r="AA56" s="86">
        <v>2606707</v>
      </c>
      <c r="AB56" s="86">
        <v>1303203</v>
      </c>
      <c r="AG56" s="47"/>
    </row>
    <row r="57" s="79" customFormat="1" spans="1:33">
      <c r="A57" s="79" t="s">
        <v>202</v>
      </c>
      <c r="B57" s="79">
        <v>200</v>
      </c>
      <c r="C57" s="79">
        <v>246</v>
      </c>
      <c r="D57" s="79">
        <v>101</v>
      </c>
      <c r="E57" s="79">
        <v>598343.48</v>
      </c>
      <c r="F57" s="79" t="s">
        <v>203</v>
      </c>
      <c r="G57" s="86" t="s">
        <v>261</v>
      </c>
      <c r="H57" s="86">
        <v>2</v>
      </c>
      <c r="I57" s="87">
        <v>43269</v>
      </c>
      <c r="J57" s="86" t="s">
        <v>203</v>
      </c>
      <c r="K57" s="87">
        <v>43271</v>
      </c>
      <c r="L57" s="86">
        <v>2</v>
      </c>
      <c r="M57" s="86">
        <v>1</v>
      </c>
      <c r="N57" s="86" t="s">
        <v>48</v>
      </c>
      <c r="O57" s="86" t="s">
        <v>203</v>
      </c>
      <c r="P57" s="86" t="s">
        <v>202</v>
      </c>
      <c r="Q57" s="86" t="s">
        <v>203</v>
      </c>
      <c r="R57" s="86" t="s">
        <v>19</v>
      </c>
      <c r="S57" s="86" t="s">
        <v>203</v>
      </c>
      <c r="T57" s="86">
        <v>3150</v>
      </c>
      <c r="U57" s="86">
        <v>4502.98</v>
      </c>
      <c r="V57" s="86">
        <f t="shared" si="0"/>
        <v>5300.00746</v>
      </c>
      <c r="W57" s="86">
        <f t="shared" si="1"/>
        <v>4</v>
      </c>
      <c r="X57" s="86">
        <f t="shared" si="2"/>
        <v>1000</v>
      </c>
      <c r="Y57" s="86">
        <f t="shared" si="3"/>
        <v>6300.00746</v>
      </c>
      <c r="Z57" s="90">
        <v>6300</v>
      </c>
      <c r="AA57" s="86">
        <v>4900114</v>
      </c>
      <c r="AB57" s="86">
        <v>1316574</v>
      </c>
      <c r="AG57" s="47"/>
    </row>
    <row r="58" s="79" customFormat="1" spans="1:33">
      <c r="A58" s="79" t="s">
        <v>202</v>
      </c>
      <c r="B58" s="79">
        <v>200</v>
      </c>
      <c r="C58" s="79">
        <v>246</v>
      </c>
      <c r="D58" s="79">
        <v>101</v>
      </c>
      <c r="E58" s="79">
        <v>598343.48</v>
      </c>
      <c r="F58" s="79" t="s">
        <v>203</v>
      </c>
      <c r="G58" s="86" t="s">
        <v>262</v>
      </c>
      <c r="H58" s="86">
        <v>2</v>
      </c>
      <c r="I58" s="87">
        <v>43269</v>
      </c>
      <c r="J58" s="86" t="s">
        <v>203</v>
      </c>
      <c r="K58" s="87">
        <v>43270</v>
      </c>
      <c r="L58" s="86">
        <v>1</v>
      </c>
      <c r="M58" s="86">
        <v>1</v>
      </c>
      <c r="N58" s="86" t="s">
        <v>48</v>
      </c>
      <c r="O58" s="86" t="s">
        <v>203</v>
      </c>
      <c r="P58" s="86" t="s">
        <v>202</v>
      </c>
      <c r="Q58" s="86" t="s">
        <v>203</v>
      </c>
      <c r="R58" s="86" t="s">
        <v>19</v>
      </c>
      <c r="S58" s="86" t="s">
        <v>203</v>
      </c>
      <c r="T58" s="86">
        <v>3150</v>
      </c>
      <c r="U58" s="86">
        <v>2251.49</v>
      </c>
      <c r="V58" s="86">
        <f t="shared" si="0"/>
        <v>2650.00373</v>
      </c>
      <c r="W58" s="86">
        <f t="shared" si="1"/>
        <v>2</v>
      </c>
      <c r="X58" s="86">
        <f t="shared" si="2"/>
        <v>500</v>
      </c>
      <c r="Y58" s="86">
        <f t="shared" si="3"/>
        <v>3150.00373</v>
      </c>
      <c r="Z58" s="90">
        <v>3150</v>
      </c>
      <c r="AA58" s="86">
        <v>2784196</v>
      </c>
      <c r="AB58" s="86">
        <v>1304190</v>
      </c>
      <c r="AG58" s="47"/>
    </row>
    <row r="59" s="79" customFormat="1" spans="1:33">
      <c r="A59" s="79" t="s">
        <v>202</v>
      </c>
      <c r="B59" s="79">
        <v>200</v>
      </c>
      <c r="C59" s="79">
        <v>246</v>
      </c>
      <c r="D59" s="79">
        <v>101</v>
      </c>
      <c r="E59" s="79">
        <v>598343.48</v>
      </c>
      <c r="F59" s="79" t="s">
        <v>203</v>
      </c>
      <c r="G59" s="86" t="s">
        <v>263</v>
      </c>
      <c r="H59" s="86">
        <v>2</v>
      </c>
      <c r="I59" s="87">
        <v>43270</v>
      </c>
      <c r="J59" s="86" t="s">
        <v>203</v>
      </c>
      <c r="K59" s="87">
        <v>43274</v>
      </c>
      <c r="L59" s="86">
        <v>4</v>
      </c>
      <c r="M59" s="86">
        <v>1</v>
      </c>
      <c r="N59" s="86" t="s">
        <v>44</v>
      </c>
      <c r="O59" s="86" t="s">
        <v>203</v>
      </c>
      <c r="P59" s="86" t="s">
        <v>202</v>
      </c>
      <c r="Q59" s="86" t="s">
        <v>203</v>
      </c>
      <c r="R59" s="86" t="s">
        <v>19</v>
      </c>
      <c r="S59" s="86" t="s">
        <v>203</v>
      </c>
      <c r="T59" s="86">
        <v>3450</v>
      </c>
      <c r="U59" s="86">
        <v>9260.84</v>
      </c>
      <c r="V59" s="86">
        <f t="shared" si="0"/>
        <v>10900.00868</v>
      </c>
      <c r="W59" s="86">
        <f t="shared" si="1"/>
        <v>8</v>
      </c>
      <c r="X59" s="86">
        <f t="shared" si="2"/>
        <v>2000</v>
      </c>
      <c r="Y59" s="86">
        <f t="shared" si="3"/>
        <v>12900.00868</v>
      </c>
      <c r="Z59" s="90">
        <v>12900</v>
      </c>
      <c r="AA59" s="86">
        <v>1457180</v>
      </c>
      <c r="AB59" s="86">
        <v>1297547</v>
      </c>
      <c r="AG59" s="47"/>
    </row>
    <row r="60" s="79" customFormat="1" spans="1:33">
      <c r="A60" s="79" t="s">
        <v>202</v>
      </c>
      <c r="B60" s="79">
        <v>200</v>
      </c>
      <c r="C60" s="79">
        <v>246</v>
      </c>
      <c r="D60" s="79">
        <v>101</v>
      </c>
      <c r="E60" s="79">
        <v>598343.48</v>
      </c>
      <c r="F60" s="79" t="s">
        <v>203</v>
      </c>
      <c r="G60" s="86" t="s">
        <v>264</v>
      </c>
      <c r="H60" s="86">
        <v>2</v>
      </c>
      <c r="I60" s="87">
        <v>43270</v>
      </c>
      <c r="J60" s="86" t="s">
        <v>203</v>
      </c>
      <c r="K60" s="87">
        <v>43273</v>
      </c>
      <c r="L60" s="86">
        <v>3</v>
      </c>
      <c r="M60" s="86">
        <v>1</v>
      </c>
      <c r="N60" s="86" t="s">
        <v>48</v>
      </c>
      <c r="O60" s="86" t="s">
        <v>203</v>
      </c>
      <c r="P60" s="86" t="s">
        <v>202</v>
      </c>
      <c r="Q60" s="86" t="s">
        <v>203</v>
      </c>
      <c r="R60" s="86" t="s">
        <v>19</v>
      </c>
      <c r="S60" s="86" t="s">
        <v>203</v>
      </c>
      <c r="T60" s="86">
        <v>3150</v>
      </c>
      <c r="U60" s="86">
        <v>6754.47</v>
      </c>
      <c r="V60" s="86">
        <f t="shared" si="0"/>
        <v>7950.01119</v>
      </c>
      <c r="W60" s="86">
        <f t="shared" si="1"/>
        <v>6</v>
      </c>
      <c r="X60" s="86">
        <f t="shared" si="2"/>
        <v>1500</v>
      </c>
      <c r="Y60" s="86">
        <f t="shared" si="3"/>
        <v>9450.01119</v>
      </c>
      <c r="Z60" s="90">
        <v>9450</v>
      </c>
      <c r="AA60" s="86">
        <v>4153281</v>
      </c>
      <c r="AB60" s="86">
        <v>1311790</v>
      </c>
      <c r="AG60" s="47"/>
    </row>
    <row r="61" s="79" customFormat="1" spans="1:33">
      <c r="A61" s="79" t="s">
        <v>202</v>
      </c>
      <c r="B61" s="79">
        <v>200</v>
      </c>
      <c r="C61" s="79">
        <v>246</v>
      </c>
      <c r="D61" s="79">
        <v>101</v>
      </c>
      <c r="E61" s="79">
        <v>598343.48</v>
      </c>
      <c r="F61" s="79" t="s">
        <v>203</v>
      </c>
      <c r="G61" s="86" t="s">
        <v>265</v>
      </c>
      <c r="H61" s="86">
        <v>3</v>
      </c>
      <c r="I61" s="87">
        <v>43271</v>
      </c>
      <c r="J61" s="86" t="s">
        <v>203</v>
      </c>
      <c r="K61" s="87">
        <v>43273</v>
      </c>
      <c r="L61" s="86">
        <v>2</v>
      </c>
      <c r="M61" s="86">
        <v>1</v>
      </c>
      <c r="N61" s="86" t="s">
        <v>44</v>
      </c>
      <c r="O61" s="86" t="s">
        <v>203</v>
      </c>
      <c r="P61" s="86" t="s">
        <v>202</v>
      </c>
      <c r="Q61" s="86" t="s">
        <v>203</v>
      </c>
      <c r="R61" s="86" t="s">
        <v>19</v>
      </c>
      <c r="S61" s="86" t="s">
        <v>203</v>
      </c>
      <c r="T61" s="86">
        <v>3150</v>
      </c>
      <c r="U61" s="86">
        <v>4078.16</v>
      </c>
      <c r="V61" s="86">
        <f t="shared" si="0"/>
        <v>4799.99432</v>
      </c>
      <c r="W61" s="86">
        <f t="shared" si="1"/>
        <v>6</v>
      </c>
      <c r="X61" s="86">
        <f t="shared" si="2"/>
        <v>1500</v>
      </c>
      <c r="Y61" s="86">
        <f t="shared" si="3"/>
        <v>6299.99432</v>
      </c>
      <c r="Z61" s="90">
        <v>6300</v>
      </c>
      <c r="AA61" s="86">
        <v>5522059</v>
      </c>
      <c r="AB61" s="86">
        <v>1320634</v>
      </c>
      <c r="AG61" s="47"/>
    </row>
    <row r="62" s="79" customFormat="1" spans="1:33">
      <c r="A62" s="79" t="s">
        <v>202</v>
      </c>
      <c r="B62" s="79">
        <v>200</v>
      </c>
      <c r="C62" s="79">
        <v>246</v>
      </c>
      <c r="D62" s="79">
        <v>101</v>
      </c>
      <c r="E62" s="79">
        <v>598343.48</v>
      </c>
      <c r="F62" s="79" t="s">
        <v>203</v>
      </c>
      <c r="G62" s="86" t="s">
        <v>266</v>
      </c>
      <c r="H62" s="86">
        <v>2</v>
      </c>
      <c r="I62" s="87">
        <v>43271</v>
      </c>
      <c r="J62" s="86" t="s">
        <v>203</v>
      </c>
      <c r="K62" s="87">
        <v>43273</v>
      </c>
      <c r="L62" s="86">
        <v>2</v>
      </c>
      <c r="M62" s="86">
        <v>1</v>
      </c>
      <c r="N62" s="86" t="s">
        <v>44</v>
      </c>
      <c r="O62" s="86" t="s">
        <v>203</v>
      </c>
      <c r="P62" s="86" t="s">
        <v>202</v>
      </c>
      <c r="Q62" s="86" t="s">
        <v>203</v>
      </c>
      <c r="R62" s="86" t="s">
        <v>19</v>
      </c>
      <c r="S62" s="86" t="s">
        <v>203</v>
      </c>
      <c r="T62" s="86">
        <v>3150</v>
      </c>
      <c r="U62" s="86">
        <v>4502.98</v>
      </c>
      <c r="V62" s="86">
        <f t="shared" si="0"/>
        <v>5300.00746</v>
      </c>
      <c r="W62" s="86">
        <f t="shared" si="1"/>
        <v>4</v>
      </c>
      <c r="X62" s="86">
        <f t="shared" si="2"/>
        <v>1000</v>
      </c>
      <c r="Y62" s="86">
        <f t="shared" si="3"/>
        <v>6300.00746</v>
      </c>
      <c r="Z62" s="90">
        <v>6300</v>
      </c>
      <c r="AA62" s="86">
        <v>4806914</v>
      </c>
      <c r="AB62" s="86">
        <v>1315772</v>
      </c>
      <c r="AG62" s="47"/>
    </row>
    <row r="63" s="79" customFormat="1" spans="1:33">
      <c r="A63" s="79" t="s">
        <v>202</v>
      </c>
      <c r="B63" s="79">
        <v>200</v>
      </c>
      <c r="C63" s="79">
        <v>246</v>
      </c>
      <c r="D63" s="79">
        <v>101</v>
      </c>
      <c r="E63" s="79">
        <v>598343.48</v>
      </c>
      <c r="F63" s="79" t="s">
        <v>203</v>
      </c>
      <c r="G63" s="86" t="s">
        <v>267</v>
      </c>
      <c r="H63" s="86">
        <v>1</v>
      </c>
      <c r="I63" s="87">
        <v>43271</v>
      </c>
      <c r="J63" s="86" t="s">
        <v>203</v>
      </c>
      <c r="K63" s="87">
        <v>43273</v>
      </c>
      <c r="L63" s="86">
        <v>2</v>
      </c>
      <c r="M63" s="86">
        <v>1</v>
      </c>
      <c r="N63" s="86" t="s">
        <v>48</v>
      </c>
      <c r="O63" s="86" t="s">
        <v>203</v>
      </c>
      <c r="P63" s="86" t="s">
        <v>202</v>
      </c>
      <c r="Q63" s="86" t="s">
        <v>203</v>
      </c>
      <c r="R63" s="86" t="s">
        <v>19</v>
      </c>
      <c r="S63" s="86" t="s">
        <v>203</v>
      </c>
      <c r="T63" s="86">
        <v>3150</v>
      </c>
      <c r="U63" s="86">
        <v>4927.78</v>
      </c>
      <c r="V63" s="86">
        <f t="shared" si="0"/>
        <v>5799.99706</v>
      </c>
      <c r="W63" s="86">
        <f t="shared" si="1"/>
        <v>2</v>
      </c>
      <c r="X63" s="86">
        <f t="shared" si="2"/>
        <v>500</v>
      </c>
      <c r="Y63" s="86">
        <f t="shared" si="3"/>
        <v>6299.99706</v>
      </c>
      <c r="Z63" s="90">
        <v>6300</v>
      </c>
      <c r="AA63" s="86">
        <v>4810714</v>
      </c>
      <c r="AB63" s="86">
        <v>1315799</v>
      </c>
      <c r="AG63" s="47"/>
    </row>
    <row r="64" s="79" customFormat="1" spans="1:33">
      <c r="A64" s="79" t="s">
        <v>202</v>
      </c>
      <c r="B64" s="79">
        <v>200</v>
      </c>
      <c r="C64" s="79">
        <v>246</v>
      </c>
      <c r="D64" s="79">
        <v>101</v>
      </c>
      <c r="E64" s="79">
        <v>598343.48</v>
      </c>
      <c r="F64" s="79" t="s">
        <v>203</v>
      </c>
      <c r="G64" s="86" t="s">
        <v>268</v>
      </c>
      <c r="H64" s="86">
        <v>2</v>
      </c>
      <c r="I64" s="87">
        <v>43272</v>
      </c>
      <c r="J64" s="86" t="s">
        <v>203</v>
      </c>
      <c r="K64" s="87">
        <v>43273</v>
      </c>
      <c r="L64" s="86">
        <v>1</v>
      </c>
      <c r="M64" s="86">
        <v>1</v>
      </c>
      <c r="N64" s="86" t="s">
        <v>48</v>
      </c>
      <c r="O64" s="86" t="s">
        <v>203</v>
      </c>
      <c r="P64" s="86" t="s">
        <v>202</v>
      </c>
      <c r="Q64" s="86" t="s">
        <v>203</v>
      </c>
      <c r="R64" s="86" t="s">
        <v>19</v>
      </c>
      <c r="S64" s="86" t="s">
        <v>203</v>
      </c>
      <c r="T64" s="86">
        <v>3150</v>
      </c>
      <c r="U64" s="86">
        <v>2251.49</v>
      </c>
      <c r="V64" s="86">
        <f t="shared" si="0"/>
        <v>2650.00373</v>
      </c>
      <c r="W64" s="86">
        <f t="shared" si="1"/>
        <v>2</v>
      </c>
      <c r="X64" s="86">
        <f t="shared" si="2"/>
        <v>500</v>
      </c>
      <c r="Y64" s="86">
        <f t="shared" si="3"/>
        <v>3150.00373</v>
      </c>
      <c r="Z64" s="90">
        <v>3150</v>
      </c>
      <c r="AA64" s="86">
        <v>3598429</v>
      </c>
      <c r="AB64" s="86">
        <v>1308576</v>
      </c>
      <c r="AG64" s="47"/>
    </row>
    <row r="65" s="79" customFormat="1" spans="1:33">
      <c r="A65" s="79" t="s">
        <v>202</v>
      </c>
      <c r="B65" s="79">
        <v>200</v>
      </c>
      <c r="C65" s="79">
        <v>246</v>
      </c>
      <c r="D65" s="79">
        <v>101</v>
      </c>
      <c r="E65" s="79">
        <v>598343.48</v>
      </c>
      <c r="F65" s="79" t="s">
        <v>203</v>
      </c>
      <c r="G65" s="86" t="s">
        <v>269</v>
      </c>
      <c r="H65" s="86">
        <v>2</v>
      </c>
      <c r="I65" s="87">
        <v>43272</v>
      </c>
      <c r="J65" s="86" t="s">
        <v>203</v>
      </c>
      <c r="K65" s="87">
        <v>43273</v>
      </c>
      <c r="L65" s="86">
        <v>1</v>
      </c>
      <c r="M65" s="86">
        <v>1</v>
      </c>
      <c r="N65" s="86" t="s">
        <v>48</v>
      </c>
      <c r="O65" s="86" t="s">
        <v>203</v>
      </c>
      <c r="P65" s="86" t="s">
        <v>202</v>
      </c>
      <c r="Q65" s="86" t="s">
        <v>203</v>
      </c>
      <c r="R65" s="86" t="s">
        <v>19</v>
      </c>
      <c r="S65" s="86" t="s">
        <v>203</v>
      </c>
      <c r="T65" s="86">
        <v>3150</v>
      </c>
      <c r="U65" s="86">
        <v>2251.49</v>
      </c>
      <c r="V65" s="86">
        <f t="shared" si="0"/>
        <v>2650.00373</v>
      </c>
      <c r="W65" s="86">
        <f t="shared" si="1"/>
        <v>2</v>
      </c>
      <c r="X65" s="86">
        <f t="shared" si="2"/>
        <v>500</v>
      </c>
      <c r="Y65" s="86">
        <f t="shared" si="3"/>
        <v>3150.00373</v>
      </c>
      <c r="Z65" s="90">
        <v>3150</v>
      </c>
      <c r="AA65" s="86">
        <v>3598429</v>
      </c>
      <c r="AB65" s="86">
        <v>1308576</v>
      </c>
      <c r="AG65" s="47"/>
    </row>
    <row r="66" s="79" customFormat="1" spans="1:33">
      <c r="A66" s="79" t="s">
        <v>202</v>
      </c>
      <c r="B66" s="79">
        <v>200</v>
      </c>
      <c r="C66" s="79">
        <v>246</v>
      </c>
      <c r="D66" s="79">
        <v>101</v>
      </c>
      <c r="E66" s="79">
        <v>598343.48</v>
      </c>
      <c r="F66" s="79" t="s">
        <v>203</v>
      </c>
      <c r="G66" s="86" t="s">
        <v>270</v>
      </c>
      <c r="H66" s="86">
        <v>2</v>
      </c>
      <c r="I66" s="87">
        <v>43272</v>
      </c>
      <c r="J66" s="86" t="s">
        <v>203</v>
      </c>
      <c r="K66" s="87">
        <v>43274</v>
      </c>
      <c r="L66" s="86">
        <v>2</v>
      </c>
      <c r="M66" s="86">
        <v>1</v>
      </c>
      <c r="N66" s="86" t="s">
        <v>48</v>
      </c>
      <c r="O66" s="86" t="s">
        <v>203</v>
      </c>
      <c r="P66" s="86" t="s">
        <v>202</v>
      </c>
      <c r="Q66" s="86" t="s">
        <v>203</v>
      </c>
      <c r="R66" s="86" t="s">
        <v>19</v>
      </c>
      <c r="S66" s="86" t="s">
        <v>203</v>
      </c>
      <c r="T66" s="86">
        <v>3450</v>
      </c>
      <c r="U66" s="86">
        <v>4757.86</v>
      </c>
      <c r="V66" s="86">
        <f t="shared" ref="V66:V109" si="4">U66*1.177</f>
        <v>5600.00122</v>
      </c>
      <c r="W66" s="86">
        <f t="shared" ref="W66:W109" si="5">H66*L66</f>
        <v>4</v>
      </c>
      <c r="X66" s="86">
        <f t="shared" ref="X66:X109" si="6">W66*250</f>
        <v>1000</v>
      </c>
      <c r="Y66" s="86">
        <f t="shared" ref="Y66:Y109" si="7">X66+V66</f>
        <v>6600.00122</v>
      </c>
      <c r="Z66" s="90">
        <v>6600</v>
      </c>
      <c r="AA66" s="86">
        <v>5862020</v>
      </c>
      <c r="AB66" s="86">
        <v>1322860</v>
      </c>
      <c r="AG66" s="47"/>
    </row>
    <row r="67" s="79" customFormat="1" spans="1:33">
      <c r="A67" s="79" t="s">
        <v>202</v>
      </c>
      <c r="B67" s="79">
        <v>200</v>
      </c>
      <c r="C67" s="79">
        <v>246</v>
      </c>
      <c r="D67" s="79">
        <v>101</v>
      </c>
      <c r="E67" s="79">
        <v>598343.48</v>
      </c>
      <c r="F67" s="79" t="s">
        <v>203</v>
      </c>
      <c r="G67" s="86" t="s">
        <v>271</v>
      </c>
      <c r="H67" s="86">
        <v>2</v>
      </c>
      <c r="I67" s="87">
        <v>43272</v>
      </c>
      <c r="J67" s="86" t="s">
        <v>203</v>
      </c>
      <c r="K67" s="87">
        <v>43273</v>
      </c>
      <c r="L67" s="86">
        <v>1</v>
      </c>
      <c r="M67" s="86">
        <v>1</v>
      </c>
      <c r="N67" s="86" t="s">
        <v>44</v>
      </c>
      <c r="O67" s="86" t="s">
        <v>203</v>
      </c>
      <c r="P67" s="86" t="s">
        <v>202</v>
      </c>
      <c r="Q67" s="86" t="s">
        <v>203</v>
      </c>
      <c r="R67" s="86" t="s">
        <v>19</v>
      </c>
      <c r="S67" s="86" t="s">
        <v>203</v>
      </c>
      <c r="T67" s="86">
        <v>3150</v>
      </c>
      <c r="U67" s="86">
        <v>2251.49</v>
      </c>
      <c r="V67" s="86">
        <f t="shared" si="4"/>
        <v>2650.00373</v>
      </c>
      <c r="W67" s="86">
        <f t="shared" si="5"/>
        <v>2</v>
      </c>
      <c r="X67" s="86">
        <f t="shared" si="6"/>
        <v>500</v>
      </c>
      <c r="Y67" s="86">
        <f t="shared" si="7"/>
        <v>3150.00373</v>
      </c>
      <c r="Z67" s="90">
        <v>3150</v>
      </c>
      <c r="AA67" s="86">
        <v>3598429</v>
      </c>
      <c r="AB67" s="86">
        <v>1308576</v>
      </c>
      <c r="AG67" s="47"/>
    </row>
    <row r="68" s="79" customFormat="1" spans="1:33">
      <c r="A68" s="79" t="s">
        <v>202</v>
      </c>
      <c r="B68" s="79">
        <v>200</v>
      </c>
      <c r="C68" s="79">
        <v>246</v>
      </c>
      <c r="D68" s="79">
        <v>101</v>
      </c>
      <c r="E68" s="79">
        <v>598343.48</v>
      </c>
      <c r="F68" s="79" t="s">
        <v>203</v>
      </c>
      <c r="G68" s="86" t="s">
        <v>272</v>
      </c>
      <c r="H68" s="86">
        <v>2</v>
      </c>
      <c r="I68" s="87">
        <v>43272</v>
      </c>
      <c r="J68" s="86" t="s">
        <v>203</v>
      </c>
      <c r="K68" s="87">
        <v>43273</v>
      </c>
      <c r="L68" s="86">
        <v>1</v>
      </c>
      <c r="M68" s="86">
        <v>1</v>
      </c>
      <c r="N68" s="86" t="s">
        <v>44</v>
      </c>
      <c r="O68" s="86" t="s">
        <v>203</v>
      </c>
      <c r="P68" s="86" t="s">
        <v>202</v>
      </c>
      <c r="Q68" s="86" t="s">
        <v>203</v>
      </c>
      <c r="R68" s="86" t="s">
        <v>19</v>
      </c>
      <c r="S68" s="86" t="s">
        <v>203</v>
      </c>
      <c r="T68" s="86">
        <v>3150</v>
      </c>
      <c r="U68" s="86">
        <v>2251.49</v>
      </c>
      <c r="V68" s="86">
        <f t="shared" si="4"/>
        <v>2650.00373</v>
      </c>
      <c r="W68" s="86">
        <f t="shared" si="5"/>
        <v>2</v>
      </c>
      <c r="X68" s="86">
        <f t="shared" si="6"/>
        <v>500</v>
      </c>
      <c r="Y68" s="86">
        <f t="shared" si="7"/>
        <v>3150.00373</v>
      </c>
      <c r="Z68" s="90">
        <v>3150</v>
      </c>
      <c r="AA68" s="86">
        <v>3598429</v>
      </c>
      <c r="AB68" s="86">
        <v>1308576</v>
      </c>
      <c r="AG68" s="47"/>
    </row>
    <row r="69" s="79" customFormat="1" spans="1:33">
      <c r="A69" s="79" t="s">
        <v>202</v>
      </c>
      <c r="B69" s="79">
        <v>200</v>
      </c>
      <c r="C69" s="79">
        <v>246</v>
      </c>
      <c r="D69" s="79">
        <v>101</v>
      </c>
      <c r="E69" s="79">
        <v>598343.48</v>
      </c>
      <c r="F69" s="79" t="s">
        <v>203</v>
      </c>
      <c r="G69" s="86" t="s">
        <v>273</v>
      </c>
      <c r="H69" s="86">
        <v>2</v>
      </c>
      <c r="I69" s="87">
        <v>43272</v>
      </c>
      <c r="J69" s="86" t="s">
        <v>203</v>
      </c>
      <c r="K69" s="87">
        <v>43273</v>
      </c>
      <c r="L69" s="86">
        <v>1</v>
      </c>
      <c r="M69" s="86">
        <v>1</v>
      </c>
      <c r="N69" s="86" t="s">
        <v>48</v>
      </c>
      <c r="O69" s="86" t="s">
        <v>203</v>
      </c>
      <c r="P69" s="86" t="s">
        <v>202</v>
      </c>
      <c r="Q69" s="86" t="s">
        <v>203</v>
      </c>
      <c r="R69" s="86" t="s">
        <v>19</v>
      </c>
      <c r="S69" s="86" t="s">
        <v>203</v>
      </c>
      <c r="T69" s="86">
        <v>3150</v>
      </c>
      <c r="U69" s="86">
        <v>2251.49</v>
      </c>
      <c r="V69" s="86">
        <f t="shared" si="4"/>
        <v>2650.00373</v>
      </c>
      <c r="W69" s="86">
        <f t="shared" si="5"/>
        <v>2</v>
      </c>
      <c r="X69" s="86">
        <f t="shared" si="6"/>
        <v>500</v>
      </c>
      <c r="Y69" s="86">
        <f t="shared" si="7"/>
        <v>3150.00373</v>
      </c>
      <c r="Z69" s="90">
        <v>3150</v>
      </c>
      <c r="AA69" s="86">
        <v>5854136</v>
      </c>
      <c r="AB69" s="86">
        <v>1322689</v>
      </c>
      <c r="AG69" s="47"/>
    </row>
    <row r="70" s="79" customFormat="1" spans="1:33">
      <c r="A70" s="79" t="s">
        <v>202</v>
      </c>
      <c r="B70" s="79">
        <v>200</v>
      </c>
      <c r="C70" s="79">
        <v>246</v>
      </c>
      <c r="D70" s="79">
        <v>101</v>
      </c>
      <c r="E70" s="79">
        <v>598343.48</v>
      </c>
      <c r="F70" s="79" t="s">
        <v>203</v>
      </c>
      <c r="G70" s="86" t="s">
        <v>274</v>
      </c>
      <c r="H70" s="86">
        <v>2</v>
      </c>
      <c r="I70" s="87">
        <v>43273</v>
      </c>
      <c r="J70" s="86" t="s">
        <v>203</v>
      </c>
      <c r="K70" s="87">
        <v>43275</v>
      </c>
      <c r="L70" s="86">
        <v>2</v>
      </c>
      <c r="M70" s="86">
        <v>1</v>
      </c>
      <c r="N70" s="86" t="s">
        <v>48</v>
      </c>
      <c r="O70" s="86" t="s">
        <v>203</v>
      </c>
      <c r="P70" s="86" t="s">
        <v>202</v>
      </c>
      <c r="Q70" s="86" t="s">
        <v>203</v>
      </c>
      <c r="R70" s="86" t="s">
        <v>19</v>
      </c>
      <c r="S70" s="86" t="s">
        <v>203</v>
      </c>
      <c r="T70" s="86">
        <v>3450</v>
      </c>
      <c r="U70" s="86">
        <v>5012.74</v>
      </c>
      <c r="V70" s="86">
        <f t="shared" si="4"/>
        <v>5899.99498</v>
      </c>
      <c r="W70" s="86">
        <f t="shared" si="5"/>
        <v>4</v>
      </c>
      <c r="X70" s="86">
        <f t="shared" si="6"/>
        <v>1000</v>
      </c>
      <c r="Y70" s="86">
        <f t="shared" si="7"/>
        <v>6899.99498</v>
      </c>
      <c r="Z70" s="90">
        <v>6900</v>
      </c>
      <c r="AA70" s="86">
        <v>6215066</v>
      </c>
      <c r="AB70" s="86">
        <v>1324493</v>
      </c>
      <c r="AG70" s="47"/>
    </row>
    <row r="71" s="79" customFormat="1" spans="1:33">
      <c r="A71" s="79" t="s">
        <v>202</v>
      </c>
      <c r="B71" s="79">
        <v>200</v>
      </c>
      <c r="C71" s="79">
        <v>246</v>
      </c>
      <c r="D71" s="79">
        <v>101</v>
      </c>
      <c r="E71" s="79">
        <v>598343.48</v>
      </c>
      <c r="F71" s="79" t="s">
        <v>203</v>
      </c>
      <c r="G71" s="86" t="s">
        <v>275</v>
      </c>
      <c r="H71" s="86">
        <v>2</v>
      </c>
      <c r="I71" s="87">
        <v>43274</v>
      </c>
      <c r="J71" s="86" t="s">
        <v>203</v>
      </c>
      <c r="K71" s="87">
        <v>43278</v>
      </c>
      <c r="L71" s="86">
        <v>4</v>
      </c>
      <c r="M71" s="86">
        <v>1</v>
      </c>
      <c r="N71" s="86" t="s">
        <v>44</v>
      </c>
      <c r="O71" s="86" t="s">
        <v>203</v>
      </c>
      <c r="P71" s="86" t="s">
        <v>202</v>
      </c>
      <c r="Q71" s="86" t="s">
        <v>203</v>
      </c>
      <c r="R71" s="86" t="s">
        <v>19</v>
      </c>
      <c r="S71" s="86" t="s">
        <v>203</v>
      </c>
      <c r="T71" s="86">
        <v>3150</v>
      </c>
      <c r="U71" s="86">
        <v>9260.84</v>
      </c>
      <c r="V71" s="86">
        <f t="shared" si="4"/>
        <v>10900.00868</v>
      </c>
      <c r="W71" s="86">
        <f t="shared" si="5"/>
        <v>8</v>
      </c>
      <c r="X71" s="86">
        <f t="shared" si="6"/>
        <v>2000</v>
      </c>
      <c r="Y71" s="86">
        <f t="shared" si="7"/>
        <v>12900.00868</v>
      </c>
      <c r="Z71" s="90">
        <v>12900</v>
      </c>
      <c r="AA71" s="86">
        <v>4825475</v>
      </c>
      <c r="AB71" s="86">
        <v>1316247</v>
      </c>
      <c r="AG71" s="47"/>
    </row>
    <row r="72" s="79" customFormat="1" spans="1:33">
      <c r="A72" s="79" t="s">
        <v>202</v>
      </c>
      <c r="B72" s="79">
        <v>200</v>
      </c>
      <c r="C72" s="79">
        <v>246</v>
      </c>
      <c r="D72" s="79">
        <v>101</v>
      </c>
      <c r="E72" s="79">
        <v>598343.48</v>
      </c>
      <c r="F72" s="79" t="s">
        <v>203</v>
      </c>
      <c r="G72" s="86" t="s">
        <v>276</v>
      </c>
      <c r="H72" s="86">
        <v>2</v>
      </c>
      <c r="I72" s="87">
        <v>43274</v>
      </c>
      <c r="J72" s="86" t="s">
        <v>203</v>
      </c>
      <c r="K72" s="87">
        <v>43278</v>
      </c>
      <c r="L72" s="86">
        <v>4</v>
      </c>
      <c r="M72" s="86">
        <v>1</v>
      </c>
      <c r="N72" s="86" t="s">
        <v>48</v>
      </c>
      <c r="O72" s="86" t="s">
        <v>203</v>
      </c>
      <c r="P72" s="86" t="s">
        <v>202</v>
      </c>
      <c r="Q72" s="86" t="s">
        <v>203</v>
      </c>
      <c r="R72" s="86" t="s">
        <v>19</v>
      </c>
      <c r="S72" s="86" t="s">
        <v>203</v>
      </c>
      <c r="T72" s="86">
        <v>3150</v>
      </c>
      <c r="U72" s="86">
        <v>9260.84</v>
      </c>
      <c r="V72" s="86">
        <f t="shared" si="4"/>
        <v>10900.00868</v>
      </c>
      <c r="W72" s="86">
        <f t="shared" si="5"/>
        <v>8</v>
      </c>
      <c r="X72" s="86">
        <f t="shared" si="6"/>
        <v>2000</v>
      </c>
      <c r="Y72" s="86">
        <f t="shared" si="7"/>
        <v>12900.00868</v>
      </c>
      <c r="Z72" s="90">
        <v>12900</v>
      </c>
      <c r="AA72" s="86">
        <v>4825395</v>
      </c>
      <c r="AB72" s="86">
        <v>1316246</v>
      </c>
      <c r="AG72" s="47"/>
    </row>
    <row r="73" s="79" customFormat="1" spans="1:33">
      <c r="A73" s="79" t="s">
        <v>202</v>
      </c>
      <c r="B73" s="79">
        <v>200</v>
      </c>
      <c r="C73" s="79">
        <v>246</v>
      </c>
      <c r="D73" s="79">
        <v>101</v>
      </c>
      <c r="E73" s="79">
        <v>598343.48</v>
      </c>
      <c r="F73" s="79" t="s">
        <v>203</v>
      </c>
      <c r="G73" s="86" t="s">
        <v>277</v>
      </c>
      <c r="H73" s="86">
        <v>2</v>
      </c>
      <c r="I73" s="87">
        <v>43274</v>
      </c>
      <c r="J73" s="86" t="s">
        <v>203</v>
      </c>
      <c r="K73" s="87">
        <v>43276</v>
      </c>
      <c r="L73" s="86">
        <v>2</v>
      </c>
      <c r="M73" s="86">
        <v>1</v>
      </c>
      <c r="N73" s="86" t="s">
        <v>44</v>
      </c>
      <c r="O73" s="86" t="s">
        <v>203</v>
      </c>
      <c r="P73" s="86" t="s">
        <v>202</v>
      </c>
      <c r="Q73" s="86" t="s">
        <v>203</v>
      </c>
      <c r="R73" s="86" t="s">
        <v>19</v>
      </c>
      <c r="S73" s="86" t="s">
        <v>203</v>
      </c>
      <c r="T73" s="86">
        <v>3150</v>
      </c>
      <c r="U73" s="86">
        <v>4757.86</v>
      </c>
      <c r="V73" s="86">
        <f t="shared" si="4"/>
        <v>5600.00122</v>
      </c>
      <c r="W73" s="86">
        <f t="shared" si="5"/>
        <v>4</v>
      </c>
      <c r="X73" s="86">
        <f t="shared" si="6"/>
        <v>1000</v>
      </c>
      <c r="Y73" s="86">
        <f t="shared" si="7"/>
        <v>6600.00122</v>
      </c>
      <c r="Z73" s="90">
        <v>6600</v>
      </c>
      <c r="AA73" s="86">
        <v>4303017</v>
      </c>
      <c r="AB73" s="86">
        <v>1312603</v>
      </c>
      <c r="AG73" s="47"/>
    </row>
    <row r="74" s="79" customFormat="1" spans="1:33">
      <c r="A74" s="79" t="s">
        <v>202</v>
      </c>
      <c r="B74" s="79">
        <v>200</v>
      </c>
      <c r="C74" s="79">
        <v>246</v>
      </c>
      <c r="D74" s="79">
        <v>101</v>
      </c>
      <c r="E74" s="79">
        <v>598343.48</v>
      </c>
      <c r="F74" s="79" t="s">
        <v>203</v>
      </c>
      <c r="G74" s="86" t="s">
        <v>278</v>
      </c>
      <c r="H74" s="86">
        <v>2</v>
      </c>
      <c r="I74" s="87">
        <v>43274</v>
      </c>
      <c r="J74" s="86" t="s">
        <v>203</v>
      </c>
      <c r="K74" s="87">
        <v>43276</v>
      </c>
      <c r="L74" s="86">
        <v>2</v>
      </c>
      <c r="M74" s="86">
        <v>1</v>
      </c>
      <c r="N74" s="86" t="s">
        <v>44</v>
      </c>
      <c r="O74" s="86" t="s">
        <v>203</v>
      </c>
      <c r="P74" s="86" t="s">
        <v>202</v>
      </c>
      <c r="Q74" s="86" t="s">
        <v>203</v>
      </c>
      <c r="R74" s="86" t="s">
        <v>19</v>
      </c>
      <c r="S74" s="86" t="s">
        <v>203</v>
      </c>
      <c r="T74" s="86">
        <v>3150</v>
      </c>
      <c r="U74" s="86">
        <v>4757.86</v>
      </c>
      <c r="V74" s="86">
        <f t="shared" si="4"/>
        <v>5600.00122</v>
      </c>
      <c r="W74" s="86">
        <f t="shared" si="5"/>
        <v>4</v>
      </c>
      <c r="X74" s="86">
        <f t="shared" si="6"/>
        <v>1000</v>
      </c>
      <c r="Y74" s="86">
        <f t="shared" si="7"/>
        <v>6600.00122</v>
      </c>
      <c r="Z74" s="90">
        <v>6600</v>
      </c>
      <c r="AA74" s="86">
        <v>4303017</v>
      </c>
      <c r="AB74" s="86">
        <v>1312603</v>
      </c>
      <c r="AG74" s="47"/>
    </row>
    <row r="75" s="79" customFormat="1" spans="1:33">
      <c r="A75" s="79" t="s">
        <v>202</v>
      </c>
      <c r="B75" s="79">
        <v>200</v>
      </c>
      <c r="C75" s="79">
        <v>246</v>
      </c>
      <c r="D75" s="79">
        <v>101</v>
      </c>
      <c r="E75" s="79">
        <v>598343.48</v>
      </c>
      <c r="F75" s="79" t="s">
        <v>203</v>
      </c>
      <c r="G75" s="86" t="s">
        <v>279</v>
      </c>
      <c r="H75" s="86">
        <v>2</v>
      </c>
      <c r="I75" s="87">
        <v>43274</v>
      </c>
      <c r="J75" s="86" t="s">
        <v>203</v>
      </c>
      <c r="K75" s="87">
        <v>43276</v>
      </c>
      <c r="L75" s="86">
        <v>2</v>
      </c>
      <c r="M75" s="86">
        <v>1</v>
      </c>
      <c r="N75" s="86" t="s">
        <v>44</v>
      </c>
      <c r="O75" s="86" t="s">
        <v>203</v>
      </c>
      <c r="P75" s="86" t="s">
        <v>202</v>
      </c>
      <c r="Q75" s="86" t="s">
        <v>203</v>
      </c>
      <c r="R75" s="86" t="s">
        <v>19</v>
      </c>
      <c r="S75" s="86" t="s">
        <v>203</v>
      </c>
      <c r="T75" s="86">
        <v>3150</v>
      </c>
      <c r="U75" s="86">
        <v>4757.86</v>
      </c>
      <c r="V75" s="86">
        <f t="shared" si="4"/>
        <v>5600.00122</v>
      </c>
      <c r="W75" s="86">
        <f t="shared" si="5"/>
        <v>4</v>
      </c>
      <c r="X75" s="86">
        <f t="shared" si="6"/>
        <v>1000</v>
      </c>
      <c r="Y75" s="86">
        <f t="shared" si="7"/>
        <v>6600.00122</v>
      </c>
      <c r="Z75" s="90">
        <v>6600</v>
      </c>
      <c r="AA75" s="86">
        <v>5604055</v>
      </c>
      <c r="AB75" s="86">
        <v>1320988</v>
      </c>
      <c r="AG75" s="47"/>
    </row>
    <row r="76" s="79" customFormat="1" spans="1:33">
      <c r="A76" s="79" t="s">
        <v>202</v>
      </c>
      <c r="B76" s="79">
        <v>200</v>
      </c>
      <c r="C76" s="79">
        <v>246</v>
      </c>
      <c r="D76" s="79">
        <v>101</v>
      </c>
      <c r="E76" s="79">
        <v>598343.48</v>
      </c>
      <c r="F76" s="79" t="s">
        <v>203</v>
      </c>
      <c r="G76" s="86" t="s">
        <v>280</v>
      </c>
      <c r="H76" s="86">
        <v>2</v>
      </c>
      <c r="I76" s="87">
        <v>43274</v>
      </c>
      <c r="J76" s="86" t="s">
        <v>203</v>
      </c>
      <c r="K76" s="87">
        <v>43278</v>
      </c>
      <c r="L76" s="86">
        <v>4</v>
      </c>
      <c r="M76" s="86">
        <v>1</v>
      </c>
      <c r="N76" s="86" t="s">
        <v>44</v>
      </c>
      <c r="O76" s="86" t="s">
        <v>203</v>
      </c>
      <c r="P76" s="86" t="s">
        <v>202</v>
      </c>
      <c r="Q76" s="86" t="s">
        <v>203</v>
      </c>
      <c r="R76" s="86" t="s">
        <v>19</v>
      </c>
      <c r="S76" s="86" t="s">
        <v>203</v>
      </c>
      <c r="T76" s="86">
        <v>3150</v>
      </c>
      <c r="U76" s="86">
        <v>9260.84</v>
      </c>
      <c r="V76" s="86">
        <f t="shared" si="4"/>
        <v>10900.00868</v>
      </c>
      <c r="W76" s="86">
        <f t="shared" si="5"/>
        <v>8</v>
      </c>
      <c r="X76" s="86">
        <f t="shared" si="6"/>
        <v>2000</v>
      </c>
      <c r="Y76" s="86">
        <f t="shared" si="7"/>
        <v>12900.00868</v>
      </c>
      <c r="Z76" s="90">
        <v>12900</v>
      </c>
      <c r="AA76" s="86">
        <v>4825598</v>
      </c>
      <c r="AB76" s="86">
        <v>1316249</v>
      </c>
      <c r="AG76" s="47"/>
    </row>
    <row r="77" s="79" customFormat="1" spans="1:33">
      <c r="A77" s="79" t="s">
        <v>202</v>
      </c>
      <c r="B77" s="79">
        <v>200</v>
      </c>
      <c r="C77" s="79">
        <v>246</v>
      </c>
      <c r="D77" s="79">
        <v>101</v>
      </c>
      <c r="E77" s="79">
        <v>598343.48</v>
      </c>
      <c r="F77" s="79" t="s">
        <v>203</v>
      </c>
      <c r="G77" s="86" t="s">
        <v>281</v>
      </c>
      <c r="H77" s="86">
        <v>2</v>
      </c>
      <c r="I77" s="87">
        <v>43274</v>
      </c>
      <c r="J77" s="86" t="s">
        <v>203</v>
      </c>
      <c r="K77" s="87">
        <v>43278</v>
      </c>
      <c r="L77" s="86">
        <v>4</v>
      </c>
      <c r="M77" s="86">
        <v>1</v>
      </c>
      <c r="N77" s="86" t="s">
        <v>48</v>
      </c>
      <c r="O77" s="86" t="s">
        <v>203</v>
      </c>
      <c r="P77" s="86" t="s">
        <v>202</v>
      </c>
      <c r="Q77" s="86" t="s">
        <v>203</v>
      </c>
      <c r="R77" s="86" t="s">
        <v>19</v>
      </c>
      <c r="S77" s="86" t="s">
        <v>203</v>
      </c>
      <c r="T77" s="86">
        <v>3150</v>
      </c>
      <c r="U77" s="86">
        <v>9260.84</v>
      </c>
      <c r="V77" s="86">
        <f t="shared" si="4"/>
        <v>10900.00868</v>
      </c>
      <c r="W77" s="86">
        <f t="shared" si="5"/>
        <v>8</v>
      </c>
      <c r="X77" s="86">
        <f t="shared" si="6"/>
        <v>2000</v>
      </c>
      <c r="Y77" s="86">
        <f t="shared" si="7"/>
        <v>12900.00868</v>
      </c>
      <c r="Z77" s="90">
        <v>12900</v>
      </c>
      <c r="AA77" s="86">
        <v>4825546</v>
      </c>
      <c r="AB77" s="86">
        <v>1316248</v>
      </c>
      <c r="AG77" s="47"/>
    </row>
    <row r="78" s="79" customFormat="1" spans="1:33">
      <c r="A78" s="79" t="s">
        <v>202</v>
      </c>
      <c r="B78" s="79">
        <v>200</v>
      </c>
      <c r="C78" s="79">
        <v>246</v>
      </c>
      <c r="D78" s="79">
        <v>101</v>
      </c>
      <c r="E78" s="79">
        <v>598343.48</v>
      </c>
      <c r="F78" s="79" t="s">
        <v>203</v>
      </c>
      <c r="G78" s="86" t="s">
        <v>282</v>
      </c>
      <c r="H78" s="86">
        <v>2</v>
      </c>
      <c r="I78" s="87">
        <v>43275</v>
      </c>
      <c r="J78" s="86" t="s">
        <v>203</v>
      </c>
      <c r="K78" s="87">
        <v>43278</v>
      </c>
      <c r="L78" s="86">
        <v>3</v>
      </c>
      <c r="M78" s="86">
        <v>1</v>
      </c>
      <c r="N78" s="86" t="s">
        <v>48</v>
      </c>
      <c r="O78" s="86" t="s">
        <v>203</v>
      </c>
      <c r="P78" s="86" t="s">
        <v>202</v>
      </c>
      <c r="Q78" s="86" t="s">
        <v>203</v>
      </c>
      <c r="R78" s="86" t="s">
        <v>19</v>
      </c>
      <c r="S78" s="86" t="s">
        <v>203</v>
      </c>
      <c r="T78" s="86">
        <v>3150</v>
      </c>
      <c r="U78" s="86">
        <v>7009.35</v>
      </c>
      <c r="V78" s="86">
        <f t="shared" si="4"/>
        <v>8250.00495</v>
      </c>
      <c r="W78" s="86">
        <f t="shared" si="5"/>
        <v>6</v>
      </c>
      <c r="X78" s="86">
        <f t="shared" si="6"/>
        <v>1500</v>
      </c>
      <c r="Y78" s="86">
        <f t="shared" si="7"/>
        <v>9750.00495</v>
      </c>
      <c r="Z78" s="90">
        <v>3150</v>
      </c>
      <c r="AA78" s="86">
        <v>1460261</v>
      </c>
      <c r="AB78" s="86">
        <v>1320210</v>
      </c>
      <c r="AG78" s="47"/>
    </row>
    <row r="79" s="79" customFormat="1" spans="1:33">
      <c r="A79" s="79" t="s">
        <v>202</v>
      </c>
      <c r="B79" s="79">
        <v>200</v>
      </c>
      <c r="C79" s="79">
        <v>246</v>
      </c>
      <c r="D79" s="79">
        <v>101</v>
      </c>
      <c r="E79" s="79">
        <v>598343.48</v>
      </c>
      <c r="F79" s="79" t="s">
        <v>203</v>
      </c>
      <c r="G79" s="86" t="s">
        <v>283</v>
      </c>
      <c r="H79" s="86">
        <v>2</v>
      </c>
      <c r="I79" s="87">
        <v>43275</v>
      </c>
      <c r="J79" s="86" t="s">
        <v>203</v>
      </c>
      <c r="K79" s="87">
        <v>43278</v>
      </c>
      <c r="L79" s="86">
        <v>3</v>
      </c>
      <c r="M79" s="86">
        <v>1</v>
      </c>
      <c r="N79" s="86" t="s">
        <v>48</v>
      </c>
      <c r="O79" s="86" t="s">
        <v>203</v>
      </c>
      <c r="P79" s="86" t="s">
        <v>202</v>
      </c>
      <c r="Q79" s="86" t="s">
        <v>203</v>
      </c>
      <c r="R79" s="86" t="s">
        <v>19</v>
      </c>
      <c r="S79" s="86" t="s">
        <v>203</v>
      </c>
      <c r="T79" s="86">
        <v>3150</v>
      </c>
      <c r="U79" s="86">
        <v>7009.35</v>
      </c>
      <c r="V79" s="86">
        <f t="shared" si="4"/>
        <v>8250.00495</v>
      </c>
      <c r="W79" s="86">
        <f t="shared" si="5"/>
        <v>6</v>
      </c>
      <c r="X79" s="86">
        <f t="shared" si="6"/>
        <v>1500</v>
      </c>
      <c r="Y79" s="86">
        <f t="shared" si="7"/>
        <v>9750.00495</v>
      </c>
      <c r="Z79" s="90">
        <v>3150</v>
      </c>
      <c r="AA79" s="86">
        <v>1460261</v>
      </c>
      <c r="AB79" s="86">
        <v>1320210</v>
      </c>
      <c r="AG79" s="47"/>
    </row>
    <row r="80" s="79" customFormat="1" spans="1:33">
      <c r="A80" s="79" t="s">
        <v>202</v>
      </c>
      <c r="B80" s="79">
        <v>200</v>
      </c>
      <c r="C80" s="79">
        <v>246</v>
      </c>
      <c r="D80" s="79">
        <v>101</v>
      </c>
      <c r="E80" s="79">
        <v>598343.48</v>
      </c>
      <c r="F80" s="79" t="s">
        <v>203</v>
      </c>
      <c r="G80" s="86" t="s">
        <v>284</v>
      </c>
      <c r="H80" s="86">
        <v>2</v>
      </c>
      <c r="I80" s="87">
        <v>43275</v>
      </c>
      <c r="J80" s="86" t="s">
        <v>203</v>
      </c>
      <c r="K80" s="87">
        <v>43278</v>
      </c>
      <c r="L80" s="86">
        <v>3</v>
      </c>
      <c r="M80" s="86">
        <v>1</v>
      </c>
      <c r="N80" s="86" t="s">
        <v>48</v>
      </c>
      <c r="O80" s="86" t="s">
        <v>203</v>
      </c>
      <c r="P80" s="86" t="s">
        <v>202</v>
      </c>
      <c r="Q80" s="86" t="s">
        <v>203</v>
      </c>
      <c r="R80" s="86" t="s">
        <v>19</v>
      </c>
      <c r="S80" s="86" t="s">
        <v>203</v>
      </c>
      <c r="T80" s="86">
        <v>3150</v>
      </c>
      <c r="U80" s="86">
        <v>7009.35</v>
      </c>
      <c r="V80" s="86">
        <f t="shared" si="4"/>
        <v>8250.00495</v>
      </c>
      <c r="W80" s="86">
        <f t="shared" si="5"/>
        <v>6</v>
      </c>
      <c r="X80" s="86">
        <f t="shared" si="6"/>
        <v>1500</v>
      </c>
      <c r="Y80" s="86">
        <f t="shared" si="7"/>
        <v>9750.00495</v>
      </c>
      <c r="Z80" s="90">
        <v>3150</v>
      </c>
      <c r="AA80" s="86">
        <v>1460261</v>
      </c>
      <c r="AB80" s="86">
        <v>1320210</v>
      </c>
      <c r="AG80" s="47"/>
    </row>
    <row r="81" s="79" customFormat="1" spans="1:33">
      <c r="A81" s="79" t="s">
        <v>202</v>
      </c>
      <c r="B81" s="79">
        <v>200</v>
      </c>
      <c r="C81" s="79">
        <v>246</v>
      </c>
      <c r="D81" s="79">
        <v>101</v>
      </c>
      <c r="E81" s="79">
        <v>598343.48</v>
      </c>
      <c r="F81" s="79" t="s">
        <v>203</v>
      </c>
      <c r="G81" s="86" t="s">
        <v>285</v>
      </c>
      <c r="H81" s="86">
        <v>2</v>
      </c>
      <c r="I81" s="87">
        <v>43275</v>
      </c>
      <c r="J81" s="86" t="s">
        <v>203</v>
      </c>
      <c r="K81" s="87">
        <v>43276</v>
      </c>
      <c r="L81" s="86">
        <v>1</v>
      </c>
      <c r="M81" s="86">
        <v>1</v>
      </c>
      <c r="N81" s="86" t="s">
        <v>44</v>
      </c>
      <c r="O81" s="86" t="s">
        <v>203</v>
      </c>
      <c r="P81" s="86" t="s">
        <v>202</v>
      </c>
      <c r="Q81" s="86" t="s">
        <v>203</v>
      </c>
      <c r="R81" s="86" t="s">
        <v>19</v>
      </c>
      <c r="S81" s="86" t="s">
        <v>203</v>
      </c>
      <c r="T81" s="86">
        <v>3150</v>
      </c>
      <c r="U81" s="86">
        <v>2251.49</v>
      </c>
      <c r="V81" s="86">
        <f t="shared" si="4"/>
        <v>2650.00373</v>
      </c>
      <c r="W81" s="86">
        <f t="shared" si="5"/>
        <v>2</v>
      </c>
      <c r="X81" s="86">
        <f t="shared" si="6"/>
        <v>500</v>
      </c>
      <c r="Y81" s="86">
        <f t="shared" si="7"/>
        <v>3150.00373</v>
      </c>
      <c r="Z81" s="90">
        <v>3150</v>
      </c>
      <c r="AA81" s="86">
        <v>6231175</v>
      </c>
      <c r="AB81" s="86">
        <v>1324684</v>
      </c>
      <c r="AG81" s="47"/>
    </row>
    <row r="82" s="79" customFormat="1" spans="1:33">
      <c r="A82" s="79" t="s">
        <v>202</v>
      </c>
      <c r="B82" s="79">
        <v>14</v>
      </c>
      <c r="C82" s="79">
        <v>13</v>
      </c>
      <c r="D82" s="79">
        <v>7</v>
      </c>
      <c r="E82" s="79">
        <v>27145.27</v>
      </c>
      <c r="F82" s="79" t="s">
        <v>203</v>
      </c>
      <c r="G82" s="86" t="s">
        <v>286</v>
      </c>
      <c r="H82" s="86">
        <v>2</v>
      </c>
      <c r="I82" s="87">
        <v>43276</v>
      </c>
      <c r="J82" s="86" t="s">
        <v>203</v>
      </c>
      <c r="K82" s="87">
        <v>43278</v>
      </c>
      <c r="L82" s="86">
        <v>2</v>
      </c>
      <c r="M82" s="86">
        <v>1</v>
      </c>
      <c r="N82" s="86" t="s">
        <v>44</v>
      </c>
      <c r="O82" s="86" t="s">
        <v>203</v>
      </c>
      <c r="P82" s="86" t="s">
        <v>202</v>
      </c>
      <c r="Q82" s="86" t="s">
        <v>203</v>
      </c>
      <c r="R82" s="86" t="s">
        <v>287</v>
      </c>
      <c r="S82" s="86" t="s">
        <v>203</v>
      </c>
      <c r="T82" s="86">
        <v>2900</v>
      </c>
      <c r="U82" s="86">
        <v>4078.16</v>
      </c>
      <c r="V82" s="86">
        <f t="shared" si="4"/>
        <v>4799.99432</v>
      </c>
      <c r="W82" s="86">
        <f t="shared" si="5"/>
        <v>4</v>
      </c>
      <c r="X82" s="86">
        <f t="shared" si="6"/>
        <v>1000</v>
      </c>
      <c r="Y82" s="86">
        <f t="shared" si="7"/>
        <v>5799.99432</v>
      </c>
      <c r="Z82" s="90">
        <v>5800</v>
      </c>
      <c r="AA82" s="86">
        <v>6394450</v>
      </c>
      <c r="AB82" s="86" t="s">
        <v>288</v>
      </c>
      <c r="AG82" s="47"/>
    </row>
    <row r="83" s="79" customFormat="1" spans="1:33">
      <c r="A83" s="79" t="s">
        <v>202</v>
      </c>
      <c r="B83" s="79">
        <v>200</v>
      </c>
      <c r="C83" s="79">
        <v>246</v>
      </c>
      <c r="D83" s="79">
        <v>101</v>
      </c>
      <c r="E83" s="79">
        <v>598343.48</v>
      </c>
      <c r="F83" s="79" t="s">
        <v>203</v>
      </c>
      <c r="G83" s="86" t="s">
        <v>289</v>
      </c>
      <c r="H83" s="86">
        <v>2</v>
      </c>
      <c r="I83" s="87">
        <v>43277</v>
      </c>
      <c r="J83" s="86" t="s">
        <v>203</v>
      </c>
      <c r="K83" s="87">
        <v>43281</v>
      </c>
      <c r="L83" s="86">
        <v>4</v>
      </c>
      <c r="M83" s="86">
        <v>1</v>
      </c>
      <c r="N83" s="86" t="s">
        <v>44</v>
      </c>
      <c r="O83" s="86" t="s">
        <v>203</v>
      </c>
      <c r="P83" s="86" t="s">
        <v>202</v>
      </c>
      <c r="Q83" s="86" t="s">
        <v>203</v>
      </c>
      <c r="R83" s="86" t="s">
        <v>19</v>
      </c>
      <c r="S83" s="86" t="s">
        <v>203</v>
      </c>
      <c r="T83" s="86">
        <v>3450</v>
      </c>
      <c r="U83" s="86">
        <v>9260.84</v>
      </c>
      <c r="V83" s="86">
        <f t="shared" si="4"/>
        <v>10900.00868</v>
      </c>
      <c r="W83" s="86">
        <f t="shared" si="5"/>
        <v>8</v>
      </c>
      <c r="X83" s="86">
        <f t="shared" si="6"/>
        <v>2000</v>
      </c>
      <c r="Y83" s="86">
        <f t="shared" si="7"/>
        <v>12900.00868</v>
      </c>
      <c r="Z83" s="90">
        <v>12900</v>
      </c>
      <c r="AA83" s="86">
        <v>6040178</v>
      </c>
      <c r="AB83" s="86">
        <v>1323554</v>
      </c>
      <c r="AG83" s="47"/>
    </row>
    <row r="84" s="79" customFormat="1" spans="1:33">
      <c r="A84" s="79" t="s">
        <v>202</v>
      </c>
      <c r="B84" s="79">
        <v>200</v>
      </c>
      <c r="C84" s="79">
        <v>246</v>
      </c>
      <c r="D84" s="79">
        <v>101</v>
      </c>
      <c r="E84" s="79">
        <v>598343.48</v>
      </c>
      <c r="F84" s="79" t="s">
        <v>203</v>
      </c>
      <c r="G84" s="86" t="s">
        <v>290</v>
      </c>
      <c r="H84" s="86">
        <v>2</v>
      </c>
      <c r="I84" s="87">
        <v>43277</v>
      </c>
      <c r="J84" s="86" t="s">
        <v>203</v>
      </c>
      <c r="K84" s="87">
        <v>43279</v>
      </c>
      <c r="L84" s="86">
        <v>2</v>
      </c>
      <c r="M84" s="86">
        <v>1</v>
      </c>
      <c r="N84" s="86" t="s">
        <v>48</v>
      </c>
      <c r="O84" s="86" t="s">
        <v>203</v>
      </c>
      <c r="P84" s="86" t="s">
        <v>202</v>
      </c>
      <c r="Q84" s="86" t="s">
        <v>203</v>
      </c>
      <c r="R84" s="86" t="s">
        <v>19</v>
      </c>
      <c r="S84" s="86" t="s">
        <v>203</v>
      </c>
      <c r="T84" s="86">
        <v>3150</v>
      </c>
      <c r="U84" s="86">
        <v>4502.98</v>
      </c>
      <c r="V84" s="86">
        <f t="shared" si="4"/>
        <v>5300.00746</v>
      </c>
      <c r="W84" s="86">
        <f t="shared" si="5"/>
        <v>4</v>
      </c>
      <c r="X84" s="86">
        <f t="shared" si="6"/>
        <v>1000</v>
      </c>
      <c r="Y84" s="86">
        <f t="shared" si="7"/>
        <v>6300.00746</v>
      </c>
      <c r="Z84" s="90">
        <v>6300</v>
      </c>
      <c r="AA84" s="86">
        <v>5306541</v>
      </c>
      <c r="AB84" s="86">
        <v>1319222</v>
      </c>
      <c r="AG84" s="47"/>
    </row>
    <row r="85" s="79" customFormat="1" spans="1:33">
      <c r="A85" s="79" t="s">
        <v>202</v>
      </c>
      <c r="B85" s="79">
        <v>200</v>
      </c>
      <c r="C85" s="79">
        <v>246</v>
      </c>
      <c r="D85" s="79">
        <v>101</v>
      </c>
      <c r="E85" s="79">
        <v>598343.48</v>
      </c>
      <c r="F85" s="79" t="s">
        <v>203</v>
      </c>
      <c r="G85" s="86" t="s">
        <v>291</v>
      </c>
      <c r="H85" s="86">
        <v>1</v>
      </c>
      <c r="I85" s="87">
        <v>43277</v>
      </c>
      <c r="J85" s="86" t="s">
        <v>203</v>
      </c>
      <c r="K85" s="87">
        <v>43281</v>
      </c>
      <c r="L85" s="86">
        <v>4</v>
      </c>
      <c r="M85" s="86">
        <v>1</v>
      </c>
      <c r="N85" s="86" t="s">
        <v>48</v>
      </c>
      <c r="O85" s="86" t="s">
        <v>203</v>
      </c>
      <c r="P85" s="86" t="s">
        <v>202</v>
      </c>
      <c r="Q85" s="86" t="s">
        <v>203</v>
      </c>
      <c r="R85" s="86" t="s">
        <v>19</v>
      </c>
      <c r="S85" s="86" t="s">
        <v>203</v>
      </c>
      <c r="T85" s="86">
        <v>3450</v>
      </c>
      <c r="U85" s="86">
        <v>10110.45</v>
      </c>
      <c r="V85" s="86">
        <f t="shared" si="4"/>
        <v>11899.99965</v>
      </c>
      <c r="W85" s="86">
        <f t="shared" si="5"/>
        <v>4</v>
      </c>
      <c r="X85" s="86">
        <f t="shared" si="6"/>
        <v>1000</v>
      </c>
      <c r="Y85" s="86">
        <f t="shared" si="7"/>
        <v>12899.99965</v>
      </c>
      <c r="Z85" s="90">
        <v>12900</v>
      </c>
      <c r="AA85" s="86">
        <v>6040748</v>
      </c>
      <c r="AB85" s="86">
        <v>1323554</v>
      </c>
      <c r="AG85" s="47"/>
    </row>
    <row r="86" s="79" customFormat="1" spans="1:33">
      <c r="A86" s="79" t="s">
        <v>202</v>
      </c>
      <c r="B86" s="79">
        <v>200</v>
      </c>
      <c r="C86" s="79">
        <v>246</v>
      </c>
      <c r="D86" s="79">
        <v>101</v>
      </c>
      <c r="E86" s="79">
        <v>598343.48</v>
      </c>
      <c r="F86" s="79" t="s">
        <v>203</v>
      </c>
      <c r="G86" s="86" t="s">
        <v>292</v>
      </c>
      <c r="H86" s="86">
        <v>2</v>
      </c>
      <c r="I86" s="87">
        <v>43277</v>
      </c>
      <c r="J86" s="86" t="s">
        <v>203</v>
      </c>
      <c r="K86" s="87">
        <v>43280</v>
      </c>
      <c r="L86" s="86">
        <v>3</v>
      </c>
      <c r="M86" s="86">
        <v>1</v>
      </c>
      <c r="N86" s="86" t="s">
        <v>42</v>
      </c>
      <c r="O86" s="86" t="s">
        <v>203</v>
      </c>
      <c r="P86" s="86" t="s">
        <v>202</v>
      </c>
      <c r="Q86" s="86" t="s">
        <v>203</v>
      </c>
      <c r="R86" s="86" t="s">
        <v>19</v>
      </c>
      <c r="S86" s="86" t="s">
        <v>203</v>
      </c>
      <c r="T86" s="86">
        <v>4150</v>
      </c>
      <c r="U86" s="86">
        <v>9303.3</v>
      </c>
      <c r="V86" s="86">
        <f t="shared" si="4"/>
        <v>10949.9841</v>
      </c>
      <c r="W86" s="86">
        <f t="shared" si="5"/>
        <v>6</v>
      </c>
      <c r="X86" s="86">
        <f t="shared" si="6"/>
        <v>1500</v>
      </c>
      <c r="Y86" s="86">
        <f t="shared" si="7"/>
        <v>12449.9841</v>
      </c>
      <c r="Z86" s="90">
        <v>12450</v>
      </c>
      <c r="AA86" s="86">
        <v>5193447</v>
      </c>
      <c r="AB86" s="86">
        <v>1318678</v>
      </c>
      <c r="AG86" s="47"/>
    </row>
    <row r="87" s="79" customFormat="1" spans="1:33">
      <c r="A87" s="79" t="s">
        <v>202</v>
      </c>
      <c r="B87" s="79">
        <v>200</v>
      </c>
      <c r="C87" s="79">
        <v>246</v>
      </c>
      <c r="D87" s="79">
        <v>101</v>
      </c>
      <c r="E87" s="79">
        <v>598343.48</v>
      </c>
      <c r="F87" s="79" t="s">
        <v>203</v>
      </c>
      <c r="G87" s="86" t="s">
        <v>293</v>
      </c>
      <c r="H87" s="86">
        <v>2</v>
      </c>
      <c r="I87" s="87">
        <v>43277</v>
      </c>
      <c r="J87" s="86" t="s">
        <v>203</v>
      </c>
      <c r="K87" s="87">
        <v>43281</v>
      </c>
      <c r="L87" s="86">
        <v>4</v>
      </c>
      <c r="M87" s="86">
        <v>1</v>
      </c>
      <c r="N87" s="86" t="s">
        <v>44</v>
      </c>
      <c r="O87" s="86" t="s">
        <v>203</v>
      </c>
      <c r="P87" s="86" t="s">
        <v>202</v>
      </c>
      <c r="Q87" s="86" t="s">
        <v>203</v>
      </c>
      <c r="R87" s="86" t="s">
        <v>19</v>
      </c>
      <c r="S87" s="86" t="s">
        <v>203</v>
      </c>
      <c r="T87" s="86">
        <v>3450</v>
      </c>
      <c r="U87" s="86">
        <v>9260.84</v>
      </c>
      <c r="V87" s="86">
        <f t="shared" si="4"/>
        <v>10900.00868</v>
      </c>
      <c r="W87" s="86">
        <f t="shared" si="5"/>
        <v>8</v>
      </c>
      <c r="X87" s="86">
        <f t="shared" si="6"/>
        <v>2000</v>
      </c>
      <c r="Y87" s="86">
        <f t="shared" si="7"/>
        <v>12900.00868</v>
      </c>
      <c r="Z87" s="90">
        <v>12900</v>
      </c>
      <c r="AA87" s="86">
        <v>6040748</v>
      </c>
      <c r="AB87" s="86">
        <v>1323554</v>
      </c>
      <c r="AG87" s="47"/>
    </row>
    <row r="88" s="79" customFormat="1" spans="1:33">
      <c r="A88" s="79" t="s">
        <v>202</v>
      </c>
      <c r="B88" s="79">
        <v>14</v>
      </c>
      <c r="C88" s="79">
        <v>13</v>
      </c>
      <c r="D88" s="79">
        <v>7</v>
      </c>
      <c r="E88" s="79">
        <v>27145.27</v>
      </c>
      <c r="F88" s="79" t="s">
        <v>203</v>
      </c>
      <c r="G88" s="86" t="s">
        <v>294</v>
      </c>
      <c r="H88" s="86">
        <v>2</v>
      </c>
      <c r="I88" s="87">
        <v>43277</v>
      </c>
      <c r="J88" s="86" t="s">
        <v>203</v>
      </c>
      <c r="K88" s="87">
        <v>43281</v>
      </c>
      <c r="L88" s="86">
        <v>4</v>
      </c>
      <c r="M88" s="86">
        <v>1</v>
      </c>
      <c r="N88" s="86" t="s">
        <v>48</v>
      </c>
      <c r="O88" s="86" t="s">
        <v>203</v>
      </c>
      <c r="P88" s="86" t="s">
        <v>202</v>
      </c>
      <c r="Q88" s="86" t="s">
        <v>203</v>
      </c>
      <c r="R88" s="86" t="s">
        <v>287</v>
      </c>
      <c r="S88" s="86" t="s">
        <v>203</v>
      </c>
      <c r="T88" s="86">
        <v>2900</v>
      </c>
      <c r="U88" s="86">
        <v>8793.55</v>
      </c>
      <c r="V88" s="86">
        <f t="shared" si="4"/>
        <v>10350.00835</v>
      </c>
      <c r="W88" s="86">
        <f t="shared" si="5"/>
        <v>8</v>
      </c>
      <c r="X88" s="86">
        <f t="shared" si="6"/>
        <v>2000</v>
      </c>
      <c r="Y88" s="86">
        <f t="shared" si="7"/>
        <v>12350.00835</v>
      </c>
      <c r="Z88" s="90">
        <v>12350</v>
      </c>
      <c r="AA88" s="86">
        <v>5780287</v>
      </c>
      <c r="AB88" s="86" t="s">
        <v>295</v>
      </c>
      <c r="AG88" s="47"/>
    </row>
    <row r="89" s="79" customFormat="1" spans="1:33">
      <c r="A89" s="79" t="s">
        <v>202</v>
      </c>
      <c r="B89" s="79">
        <v>200</v>
      </c>
      <c r="C89" s="79">
        <v>246</v>
      </c>
      <c r="D89" s="79">
        <v>101</v>
      </c>
      <c r="E89" s="79">
        <v>598343.48</v>
      </c>
      <c r="F89" s="79" t="s">
        <v>203</v>
      </c>
      <c r="G89" s="86" t="s">
        <v>296</v>
      </c>
      <c r="H89" s="86">
        <v>2</v>
      </c>
      <c r="I89" s="87">
        <v>43278</v>
      </c>
      <c r="J89" s="86" t="s">
        <v>203</v>
      </c>
      <c r="K89" s="87">
        <v>43280</v>
      </c>
      <c r="L89" s="86">
        <v>2</v>
      </c>
      <c r="M89" s="86">
        <v>1</v>
      </c>
      <c r="N89" s="86" t="s">
        <v>44</v>
      </c>
      <c r="O89" s="86" t="s">
        <v>203</v>
      </c>
      <c r="P89" s="86" t="s">
        <v>202</v>
      </c>
      <c r="Q89" s="86" t="s">
        <v>203</v>
      </c>
      <c r="R89" s="86" t="s">
        <v>19</v>
      </c>
      <c r="S89" s="86" t="s">
        <v>203</v>
      </c>
      <c r="T89" s="86">
        <v>3150</v>
      </c>
      <c r="U89" s="86">
        <v>4502.98</v>
      </c>
      <c r="V89" s="86">
        <f t="shared" si="4"/>
        <v>5300.00746</v>
      </c>
      <c r="W89" s="86">
        <f t="shared" si="5"/>
        <v>4</v>
      </c>
      <c r="X89" s="86">
        <f t="shared" si="6"/>
        <v>1000</v>
      </c>
      <c r="Y89" s="86">
        <f t="shared" si="7"/>
        <v>6300.00746</v>
      </c>
      <c r="Z89" s="90">
        <v>6300</v>
      </c>
      <c r="AA89" s="86">
        <v>67069611</v>
      </c>
      <c r="AB89" s="86">
        <v>1290491</v>
      </c>
      <c r="AG89" s="47"/>
    </row>
    <row r="90" s="79" customFormat="1" spans="1:33">
      <c r="A90" s="79" t="s">
        <v>202</v>
      </c>
      <c r="B90" s="79">
        <v>200</v>
      </c>
      <c r="C90" s="79">
        <v>246</v>
      </c>
      <c r="D90" s="79">
        <v>101</v>
      </c>
      <c r="E90" s="79">
        <v>598343.48</v>
      </c>
      <c r="F90" s="79" t="s">
        <v>203</v>
      </c>
      <c r="G90" s="86" t="s">
        <v>297</v>
      </c>
      <c r="H90" s="86">
        <v>2</v>
      </c>
      <c r="I90" s="87">
        <v>43279</v>
      </c>
      <c r="J90" s="86" t="s">
        <v>203</v>
      </c>
      <c r="K90" s="87">
        <v>43283</v>
      </c>
      <c r="L90" s="86">
        <v>4</v>
      </c>
      <c r="M90" s="86">
        <v>1</v>
      </c>
      <c r="N90" s="86" t="s">
        <v>44</v>
      </c>
      <c r="O90" s="86" t="s">
        <v>203</v>
      </c>
      <c r="P90" s="86" t="s">
        <v>202</v>
      </c>
      <c r="Q90" s="86" t="s">
        <v>203</v>
      </c>
      <c r="R90" s="86" t="s">
        <v>19</v>
      </c>
      <c r="S90" s="86" t="s">
        <v>203</v>
      </c>
      <c r="T90" s="86">
        <v>3150</v>
      </c>
      <c r="U90" s="86">
        <v>9515.72</v>
      </c>
      <c r="V90" s="86">
        <f t="shared" si="4"/>
        <v>11200.00244</v>
      </c>
      <c r="W90" s="86">
        <f t="shared" si="5"/>
        <v>8</v>
      </c>
      <c r="X90" s="86">
        <f t="shared" si="6"/>
        <v>2000</v>
      </c>
      <c r="Y90" s="86">
        <f t="shared" si="7"/>
        <v>13200.00244</v>
      </c>
      <c r="Z90" s="90">
        <v>13200</v>
      </c>
      <c r="AA90" s="86">
        <v>5265536</v>
      </c>
      <c r="AB90" s="86">
        <v>1319062</v>
      </c>
      <c r="AG90" s="47"/>
    </row>
    <row r="91" s="79" customFormat="1" spans="1:33">
      <c r="A91" s="79" t="s">
        <v>202</v>
      </c>
      <c r="B91" s="79">
        <v>200</v>
      </c>
      <c r="C91" s="79">
        <v>246</v>
      </c>
      <c r="D91" s="79">
        <v>101</v>
      </c>
      <c r="E91" s="79">
        <v>598343.48</v>
      </c>
      <c r="F91" s="79" t="s">
        <v>203</v>
      </c>
      <c r="G91" s="86" t="s">
        <v>298</v>
      </c>
      <c r="H91" s="86">
        <v>2</v>
      </c>
      <c r="I91" s="87">
        <v>43279</v>
      </c>
      <c r="J91" s="86" t="s">
        <v>203</v>
      </c>
      <c r="K91" s="87">
        <v>43281</v>
      </c>
      <c r="L91" s="86">
        <v>2</v>
      </c>
      <c r="M91" s="86">
        <v>1</v>
      </c>
      <c r="N91" s="86" t="s">
        <v>44</v>
      </c>
      <c r="O91" s="86" t="s">
        <v>203</v>
      </c>
      <c r="P91" s="86" t="s">
        <v>202</v>
      </c>
      <c r="Q91" s="86" t="s">
        <v>203</v>
      </c>
      <c r="R91" s="86" t="s">
        <v>19</v>
      </c>
      <c r="S91" s="86" t="s">
        <v>203</v>
      </c>
      <c r="T91" s="86">
        <v>3450</v>
      </c>
      <c r="U91" s="86">
        <v>4757.86</v>
      </c>
      <c r="V91" s="86">
        <f t="shared" si="4"/>
        <v>5600.00122</v>
      </c>
      <c r="W91" s="86">
        <f t="shared" si="5"/>
        <v>4</v>
      </c>
      <c r="X91" s="86">
        <f t="shared" si="6"/>
        <v>1000</v>
      </c>
      <c r="Y91" s="86">
        <f t="shared" si="7"/>
        <v>6600.00122</v>
      </c>
      <c r="Z91" s="90">
        <v>6600</v>
      </c>
      <c r="AA91" s="86">
        <v>3225318</v>
      </c>
      <c r="AB91" s="86">
        <v>1306872</v>
      </c>
      <c r="AG91" s="47"/>
    </row>
    <row r="92" s="79" customFormat="1" spans="1:33">
      <c r="A92" s="79" t="s">
        <v>202</v>
      </c>
      <c r="B92" s="79">
        <v>200</v>
      </c>
      <c r="C92" s="79">
        <v>246</v>
      </c>
      <c r="D92" s="79">
        <v>101</v>
      </c>
      <c r="E92" s="79">
        <v>598343.48</v>
      </c>
      <c r="F92" s="79" t="s">
        <v>203</v>
      </c>
      <c r="G92" s="86" t="s">
        <v>299</v>
      </c>
      <c r="H92" s="86">
        <v>2</v>
      </c>
      <c r="I92" s="87">
        <v>43279</v>
      </c>
      <c r="J92" s="86" t="s">
        <v>203</v>
      </c>
      <c r="K92" s="87">
        <v>43281</v>
      </c>
      <c r="L92" s="86">
        <v>2</v>
      </c>
      <c r="M92" s="86">
        <v>1</v>
      </c>
      <c r="N92" s="86" t="s">
        <v>48</v>
      </c>
      <c r="O92" s="86" t="s">
        <v>203</v>
      </c>
      <c r="P92" s="86" t="s">
        <v>202</v>
      </c>
      <c r="Q92" s="86" t="s">
        <v>203</v>
      </c>
      <c r="R92" s="86" t="s">
        <v>19</v>
      </c>
      <c r="S92" s="86" t="s">
        <v>203</v>
      </c>
      <c r="T92" s="86">
        <v>3450</v>
      </c>
      <c r="U92" s="86">
        <v>4757.86</v>
      </c>
      <c r="V92" s="86">
        <f t="shared" si="4"/>
        <v>5600.00122</v>
      </c>
      <c r="W92" s="86">
        <f t="shared" si="5"/>
        <v>4</v>
      </c>
      <c r="X92" s="86">
        <f t="shared" si="6"/>
        <v>1000</v>
      </c>
      <c r="Y92" s="86">
        <f t="shared" si="7"/>
        <v>6600.00122</v>
      </c>
      <c r="Z92" s="90">
        <v>6600</v>
      </c>
      <c r="AA92" s="86">
        <v>3225073</v>
      </c>
      <c r="AB92" s="86">
        <v>1306871</v>
      </c>
      <c r="AG92" s="47"/>
    </row>
    <row r="93" s="79" customFormat="1" spans="1:33">
      <c r="A93" s="79" t="s">
        <v>202</v>
      </c>
      <c r="B93" s="79">
        <v>14</v>
      </c>
      <c r="C93" s="79">
        <v>13</v>
      </c>
      <c r="D93" s="79">
        <v>7</v>
      </c>
      <c r="E93" s="79">
        <v>27145.27</v>
      </c>
      <c r="F93" s="79" t="s">
        <v>203</v>
      </c>
      <c r="G93" s="86" t="s">
        <v>300</v>
      </c>
      <c r="H93" s="86">
        <v>2</v>
      </c>
      <c r="I93" s="87">
        <v>43279</v>
      </c>
      <c r="J93" s="86" t="s">
        <v>203</v>
      </c>
      <c r="K93" s="87">
        <v>43282</v>
      </c>
      <c r="L93" s="86">
        <v>3</v>
      </c>
      <c r="M93" s="86">
        <v>1</v>
      </c>
      <c r="N93" s="86" t="s">
        <v>44</v>
      </c>
      <c r="O93" s="86" t="s">
        <v>203</v>
      </c>
      <c r="P93" s="86" t="s">
        <v>202</v>
      </c>
      <c r="Q93" s="86" t="s">
        <v>203</v>
      </c>
      <c r="R93" s="86" t="s">
        <v>287</v>
      </c>
      <c r="S93" s="86" t="s">
        <v>203</v>
      </c>
      <c r="T93" s="86">
        <v>2900</v>
      </c>
      <c r="U93" s="86">
        <v>6117.24</v>
      </c>
      <c r="V93" s="86">
        <f t="shared" si="4"/>
        <v>7199.99148</v>
      </c>
      <c r="W93" s="86">
        <f t="shared" si="5"/>
        <v>6</v>
      </c>
      <c r="X93" s="86">
        <f t="shared" si="6"/>
        <v>1500</v>
      </c>
      <c r="Y93" s="86">
        <f t="shared" si="7"/>
        <v>8699.99148</v>
      </c>
      <c r="Z93" s="90">
        <v>8700</v>
      </c>
      <c r="AA93" s="86">
        <v>6675448</v>
      </c>
      <c r="AB93" s="93">
        <v>1327517</v>
      </c>
      <c r="AG93" s="47"/>
    </row>
    <row r="94" s="79" customFormat="1" spans="1:33">
      <c r="A94" s="79" t="s">
        <v>202</v>
      </c>
      <c r="B94" s="79">
        <v>200</v>
      </c>
      <c r="C94" s="79">
        <v>246</v>
      </c>
      <c r="D94" s="79">
        <v>101</v>
      </c>
      <c r="E94" s="79">
        <v>598343.48</v>
      </c>
      <c r="F94" s="79" t="s">
        <v>203</v>
      </c>
      <c r="G94" s="86" t="s">
        <v>301</v>
      </c>
      <c r="H94" s="86">
        <v>1</v>
      </c>
      <c r="I94" s="87">
        <v>43280</v>
      </c>
      <c r="J94" s="86" t="s">
        <v>203</v>
      </c>
      <c r="K94" s="87">
        <v>43282</v>
      </c>
      <c r="L94" s="86">
        <v>2</v>
      </c>
      <c r="M94" s="86">
        <v>1</v>
      </c>
      <c r="N94" s="86" t="s">
        <v>48</v>
      </c>
      <c r="O94" s="86" t="s">
        <v>203</v>
      </c>
      <c r="P94" s="86" t="s">
        <v>202</v>
      </c>
      <c r="Q94" s="86" t="s">
        <v>203</v>
      </c>
      <c r="R94" s="86" t="s">
        <v>19</v>
      </c>
      <c r="S94" s="86" t="s">
        <v>203</v>
      </c>
      <c r="T94" s="86">
        <v>3450</v>
      </c>
      <c r="U94" s="86">
        <v>5437.56</v>
      </c>
      <c r="V94" s="86">
        <f t="shared" si="4"/>
        <v>6400.00812</v>
      </c>
      <c r="W94" s="86">
        <f t="shared" si="5"/>
        <v>2</v>
      </c>
      <c r="X94" s="86">
        <f t="shared" si="6"/>
        <v>500</v>
      </c>
      <c r="Y94" s="86">
        <f t="shared" si="7"/>
        <v>6900.00812</v>
      </c>
      <c r="Z94" s="90">
        <v>6900</v>
      </c>
      <c r="AA94" s="86">
        <v>5690832</v>
      </c>
      <c r="AB94" s="86">
        <v>1321567</v>
      </c>
      <c r="AG94" s="47"/>
    </row>
    <row r="95" s="79" customFormat="1" spans="1:33">
      <c r="A95" s="79" t="s">
        <v>202</v>
      </c>
      <c r="B95" s="79">
        <v>200</v>
      </c>
      <c r="C95" s="79">
        <v>246</v>
      </c>
      <c r="D95" s="79">
        <v>101</v>
      </c>
      <c r="E95" s="79">
        <v>598343.48</v>
      </c>
      <c r="F95" s="79" t="s">
        <v>203</v>
      </c>
      <c r="G95" s="86" t="s">
        <v>302</v>
      </c>
      <c r="H95" s="86">
        <v>2</v>
      </c>
      <c r="I95" s="87">
        <v>43280</v>
      </c>
      <c r="J95" s="86" t="s">
        <v>203</v>
      </c>
      <c r="K95" s="87">
        <v>43282</v>
      </c>
      <c r="L95" s="86">
        <v>2</v>
      </c>
      <c r="M95" s="86">
        <v>1</v>
      </c>
      <c r="N95" s="86" t="s">
        <v>32</v>
      </c>
      <c r="O95" s="86" t="s">
        <v>203</v>
      </c>
      <c r="P95" s="86" t="s">
        <v>202</v>
      </c>
      <c r="Q95" s="86" t="s">
        <v>203</v>
      </c>
      <c r="R95" s="86" t="s">
        <v>19</v>
      </c>
      <c r="S95" s="86" t="s">
        <v>203</v>
      </c>
      <c r="T95" s="86">
        <v>4450</v>
      </c>
      <c r="U95" s="86">
        <v>6711.98</v>
      </c>
      <c r="V95" s="86">
        <f t="shared" si="4"/>
        <v>7900.00046</v>
      </c>
      <c r="W95" s="86">
        <f t="shared" si="5"/>
        <v>4</v>
      </c>
      <c r="X95" s="86">
        <f t="shared" si="6"/>
        <v>1000</v>
      </c>
      <c r="Y95" s="86">
        <f t="shared" si="7"/>
        <v>8900.00046</v>
      </c>
      <c r="Z95" s="90">
        <v>8900</v>
      </c>
      <c r="AA95" s="86">
        <v>5538871</v>
      </c>
      <c r="AB95" s="86">
        <v>1320849</v>
      </c>
      <c r="AG95" s="47"/>
    </row>
    <row r="96" s="79" customFormat="1" spans="1:33">
      <c r="A96" s="79" t="s">
        <v>202</v>
      </c>
      <c r="B96" s="79">
        <v>200</v>
      </c>
      <c r="C96" s="79">
        <v>246</v>
      </c>
      <c r="D96" s="79">
        <v>101</v>
      </c>
      <c r="E96" s="79">
        <v>598343.48</v>
      </c>
      <c r="F96" s="79" t="s">
        <v>203</v>
      </c>
      <c r="G96" s="86" t="s">
        <v>303</v>
      </c>
      <c r="H96" s="86">
        <v>2</v>
      </c>
      <c r="I96" s="87">
        <v>43280</v>
      </c>
      <c r="J96" s="86" t="s">
        <v>203</v>
      </c>
      <c r="K96" s="87">
        <v>43283</v>
      </c>
      <c r="L96" s="86">
        <v>3</v>
      </c>
      <c r="M96" s="86">
        <v>1</v>
      </c>
      <c r="N96" s="86" t="s">
        <v>44</v>
      </c>
      <c r="O96" s="86" t="s">
        <v>203</v>
      </c>
      <c r="P96" s="86" t="s">
        <v>202</v>
      </c>
      <c r="Q96" s="86" t="s">
        <v>203</v>
      </c>
      <c r="R96" s="86" t="s">
        <v>19</v>
      </c>
      <c r="S96" s="86" t="s">
        <v>203</v>
      </c>
      <c r="T96" s="86">
        <v>3150</v>
      </c>
      <c r="U96" s="86">
        <v>7051.83</v>
      </c>
      <c r="V96" s="86">
        <f t="shared" si="4"/>
        <v>8300.00391</v>
      </c>
      <c r="W96" s="86">
        <f t="shared" si="5"/>
        <v>6</v>
      </c>
      <c r="X96" s="86">
        <f t="shared" si="6"/>
        <v>1500</v>
      </c>
      <c r="Y96" s="86">
        <f t="shared" si="7"/>
        <v>9800.00391</v>
      </c>
      <c r="Z96" s="90">
        <v>9800</v>
      </c>
      <c r="AA96" s="86">
        <v>4818109</v>
      </c>
      <c r="AB96" s="86">
        <v>1316097</v>
      </c>
      <c r="AG96" s="47"/>
    </row>
    <row r="97" s="79" customFormat="1" spans="1:33">
      <c r="A97" s="79" t="s">
        <v>202</v>
      </c>
      <c r="B97" s="79">
        <v>200</v>
      </c>
      <c r="C97" s="79">
        <v>246</v>
      </c>
      <c r="D97" s="79">
        <v>101</v>
      </c>
      <c r="E97" s="79">
        <v>598343.48</v>
      </c>
      <c r="F97" s="79" t="s">
        <v>203</v>
      </c>
      <c r="G97" s="86" t="s">
        <v>304</v>
      </c>
      <c r="H97" s="86">
        <v>1</v>
      </c>
      <c r="I97" s="87">
        <v>43280</v>
      </c>
      <c r="J97" s="86" t="s">
        <v>203</v>
      </c>
      <c r="K97" s="87">
        <v>43282</v>
      </c>
      <c r="L97" s="86">
        <v>2</v>
      </c>
      <c r="M97" s="86">
        <v>1</v>
      </c>
      <c r="N97" s="86" t="s">
        <v>44</v>
      </c>
      <c r="O97" s="86" t="s">
        <v>203</v>
      </c>
      <c r="P97" s="86" t="s">
        <v>202</v>
      </c>
      <c r="Q97" s="86" t="s">
        <v>203</v>
      </c>
      <c r="R97" s="86" t="s">
        <v>19</v>
      </c>
      <c r="S97" s="86" t="s">
        <v>203</v>
      </c>
      <c r="T97" s="86">
        <v>3450</v>
      </c>
      <c r="U97" s="86">
        <v>5437.56</v>
      </c>
      <c r="V97" s="86">
        <f t="shared" si="4"/>
        <v>6400.00812</v>
      </c>
      <c r="W97" s="86">
        <f t="shared" si="5"/>
        <v>2</v>
      </c>
      <c r="X97" s="86">
        <f t="shared" si="6"/>
        <v>500</v>
      </c>
      <c r="Y97" s="86">
        <f t="shared" si="7"/>
        <v>6900.00812</v>
      </c>
      <c r="Z97" s="90">
        <v>6900</v>
      </c>
      <c r="AA97" s="86">
        <v>5690832</v>
      </c>
      <c r="AB97" s="86">
        <v>1321567</v>
      </c>
      <c r="AG97" s="47"/>
    </row>
    <row r="98" s="79" customFormat="1" spans="1:33">
      <c r="A98" s="79" t="s">
        <v>202</v>
      </c>
      <c r="B98" s="79">
        <v>200</v>
      </c>
      <c r="C98" s="79">
        <v>246</v>
      </c>
      <c r="D98" s="79">
        <v>101</v>
      </c>
      <c r="E98" s="79">
        <v>598343.48</v>
      </c>
      <c r="F98" s="79" t="s">
        <v>203</v>
      </c>
      <c r="G98" s="86" t="s">
        <v>305</v>
      </c>
      <c r="H98" s="86">
        <v>2</v>
      </c>
      <c r="I98" s="87">
        <v>43280</v>
      </c>
      <c r="J98" s="86" t="s">
        <v>203</v>
      </c>
      <c r="K98" s="87">
        <v>43283</v>
      </c>
      <c r="L98" s="86">
        <v>3</v>
      </c>
      <c r="M98" s="86">
        <v>1</v>
      </c>
      <c r="N98" s="86" t="s">
        <v>48</v>
      </c>
      <c r="O98" s="86" t="s">
        <v>203</v>
      </c>
      <c r="P98" s="86" t="s">
        <v>202</v>
      </c>
      <c r="Q98" s="86" t="s">
        <v>203</v>
      </c>
      <c r="R98" s="86" t="s">
        <v>19</v>
      </c>
      <c r="S98" s="86" t="s">
        <v>203</v>
      </c>
      <c r="T98" s="86">
        <v>3150</v>
      </c>
      <c r="U98" s="86">
        <v>7264.23</v>
      </c>
      <c r="V98" s="86">
        <f t="shared" si="4"/>
        <v>8549.99871</v>
      </c>
      <c r="W98" s="86">
        <f t="shared" si="5"/>
        <v>6</v>
      </c>
      <c r="X98" s="86">
        <f t="shared" si="6"/>
        <v>1500</v>
      </c>
      <c r="Y98" s="86">
        <f t="shared" si="7"/>
        <v>10049.99871</v>
      </c>
      <c r="Z98" s="90">
        <v>10050</v>
      </c>
      <c r="AA98" s="86">
        <v>4818109</v>
      </c>
      <c r="AB98" s="86">
        <v>1316097</v>
      </c>
      <c r="AG98" s="47"/>
    </row>
    <row r="99" s="79" customFormat="1" spans="1:33">
      <c r="A99" s="79" t="s">
        <v>202</v>
      </c>
      <c r="B99" s="79">
        <v>200</v>
      </c>
      <c r="C99" s="79">
        <v>246</v>
      </c>
      <c r="D99" s="79">
        <v>101</v>
      </c>
      <c r="E99" s="79">
        <v>598343.48</v>
      </c>
      <c r="F99" s="79" t="s">
        <v>203</v>
      </c>
      <c r="G99" s="86" t="s">
        <v>306</v>
      </c>
      <c r="H99" s="86">
        <v>2</v>
      </c>
      <c r="I99" s="87">
        <v>43280</v>
      </c>
      <c r="J99" s="86" t="s">
        <v>203</v>
      </c>
      <c r="K99" s="87">
        <v>43283</v>
      </c>
      <c r="L99" s="86">
        <v>3</v>
      </c>
      <c r="M99" s="86">
        <v>1</v>
      </c>
      <c r="N99" s="86" t="s">
        <v>48</v>
      </c>
      <c r="O99" s="86" t="s">
        <v>203</v>
      </c>
      <c r="P99" s="86" t="s">
        <v>202</v>
      </c>
      <c r="Q99" s="86" t="s">
        <v>203</v>
      </c>
      <c r="R99" s="86" t="s">
        <v>19</v>
      </c>
      <c r="S99" s="86" t="s">
        <v>203</v>
      </c>
      <c r="T99" s="86">
        <v>3150</v>
      </c>
      <c r="U99" s="86">
        <v>7476.64</v>
      </c>
      <c r="V99" s="86">
        <f t="shared" si="4"/>
        <v>8800.00528</v>
      </c>
      <c r="W99" s="86">
        <f t="shared" si="5"/>
        <v>6</v>
      </c>
      <c r="X99" s="86">
        <f t="shared" si="6"/>
        <v>1500</v>
      </c>
      <c r="Y99" s="86">
        <f t="shared" si="7"/>
        <v>10300.00528</v>
      </c>
      <c r="Z99" s="90">
        <v>10300</v>
      </c>
      <c r="AA99" s="86">
        <v>4818109</v>
      </c>
      <c r="AB99" s="86">
        <v>1316097</v>
      </c>
      <c r="AG99" s="47"/>
    </row>
    <row r="100" s="79" customFormat="1" spans="1:33">
      <c r="A100" s="79" t="s">
        <v>202</v>
      </c>
      <c r="B100" s="79">
        <v>200</v>
      </c>
      <c r="C100" s="79">
        <v>246</v>
      </c>
      <c r="D100" s="79">
        <v>101</v>
      </c>
      <c r="E100" s="79">
        <v>598343.48</v>
      </c>
      <c r="F100" s="79" t="s">
        <v>203</v>
      </c>
      <c r="G100" s="86" t="s">
        <v>307</v>
      </c>
      <c r="H100" s="86">
        <v>2</v>
      </c>
      <c r="I100" s="87">
        <v>43281</v>
      </c>
      <c r="J100" s="86" t="s">
        <v>203</v>
      </c>
      <c r="K100" s="87">
        <v>43285</v>
      </c>
      <c r="L100" s="86">
        <v>4</v>
      </c>
      <c r="M100" s="86">
        <v>1</v>
      </c>
      <c r="N100" s="86" t="s">
        <v>32</v>
      </c>
      <c r="O100" s="86" t="s">
        <v>203</v>
      </c>
      <c r="P100" s="86" t="s">
        <v>202</v>
      </c>
      <c r="Q100" s="86" t="s">
        <v>203</v>
      </c>
      <c r="R100" s="86" t="s">
        <v>19</v>
      </c>
      <c r="S100" s="86" t="s">
        <v>203</v>
      </c>
      <c r="T100" s="86">
        <v>4150</v>
      </c>
      <c r="U100" s="86">
        <v>12616.81</v>
      </c>
      <c r="V100" s="86">
        <f t="shared" si="4"/>
        <v>14849.98537</v>
      </c>
      <c r="W100" s="86">
        <f t="shared" si="5"/>
        <v>8</v>
      </c>
      <c r="X100" s="86">
        <f t="shared" si="6"/>
        <v>2000</v>
      </c>
      <c r="Y100" s="86">
        <f t="shared" si="7"/>
        <v>16849.98537</v>
      </c>
      <c r="Z100" s="90">
        <v>16350</v>
      </c>
      <c r="AA100" s="86">
        <v>6237991</v>
      </c>
      <c r="AB100" s="92">
        <v>1324775</v>
      </c>
      <c r="AG100" s="47"/>
    </row>
    <row r="101" s="79" customFormat="1" spans="1:33">
      <c r="A101" s="79" t="s">
        <v>202</v>
      </c>
      <c r="B101" s="79">
        <v>200</v>
      </c>
      <c r="C101" s="79">
        <v>246</v>
      </c>
      <c r="D101" s="79">
        <v>101</v>
      </c>
      <c r="E101" s="79">
        <v>598343.48</v>
      </c>
      <c r="F101" s="79" t="s">
        <v>203</v>
      </c>
      <c r="G101" s="86" t="s">
        <v>308</v>
      </c>
      <c r="H101" s="86">
        <v>2</v>
      </c>
      <c r="I101" s="87">
        <v>43281</v>
      </c>
      <c r="J101" s="86" t="s">
        <v>203</v>
      </c>
      <c r="K101" s="87">
        <v>43285</v>
      </c>
      <c r="L101" s="86">
        <v>4</v>
      </c>
      <c r="M101" s="86">
        <v>1</v>
      </c>
      <c r="N101" s="86" t="s">
        <v>44</v>
      </c>
      <c r="O101" s="86" t="s">
        <v>203</v>
      </c>
      <c r="P101" s="86" t="s">
        <v>202</v>
      </c>
      <c r="Q101" s="86" t="s">
        <v>203</v>
      </c>
      <c r="R101" s="86" t="s">
        <v>19</v>
      </c>
      <c r="S101" s="86" t="s">
        <v>203</v>
      </c>
      <c r="T101" s="86">
        <v>3150</v>
      </c>
      <c r="U101" s="86">
        <v>9260.84</v>
      </c>
      <c r="V101" s="86">
        <f t="shared" si="4"/>
        <v>10900.00868</v>
      </c>
      <c r="W101" s="86">
        <f t="shared" si="5"/>
        <v>8</v>
      </c>
      <c r="X101" s="86">
        <f t="shared" si="6"/>
        <v>2000</v>
      </c>
      <c r="Y101" s="86">
        <f t="shared" si="7"/>
        <v>12900.00868</v>
      </c>
      <c r="Z101" s="90">
        <v>12900</v>
      </c>
      <c r="AA101" s="86">
        <v>1926641</v>
      </c>
      <c r="AB101" s="86">
        <v>1299959</v>
      </c>
      <c r="AG101" s="47"/>
    </row>
    <row r="102" s="79" customFormat="1" spans="1:33">
      <c r="A102" s="79" t="s">
        <v>202</v>
      </c>
      <c r="B102" s="79">
        <v>200</v>
      </c>
      <c r="C102" s="79">
        <v>246</v>
      </c>
      <c r="D102" s="79">
        <v>101</v>
      </c>
      <c r="E102" s="79">
        <v>598343.48</v>
      </c>
      <c r="F102" s="79" t="s">
        <v>203</v>
      </c>
      <c r="G102" s="86" t="s">
        <v>308</v>
      </c>
      <c r="H102" s="86">
        <v>2</v>
      </c>
      <c r="I102" s="87">
        <v>43281</v>
      </c>
      <c r="J102" s="86" t="s">
        <v>203</v>
      </c>
      <c r="K102" s="87">
        <v>43285</v>
      </c>
      <c r="L102" s="86">
        <v>4</v>
      </c>
      <c r="M102" s="86">
        <v>1</v>
      </c>
      <c r="N102" s="86" t="s">
        <v>44</v>
      </c>
      <c r="O102" s="86" t="s">
        <v>203</v>
      </c>
      <c r="P102" s="86" t="s">
        <v>202</v>
      </c>
      <c r="Q102" s="86" t="s">
        <v>203</v>
      </c>
      <c r="R102" s="86" t="s">
        <v>19</v>
      </c>
      <c r="S102" s="86" t="s">
        <v>203</v>
      </c>
      <c r="T102" s="86">
        <v>3150</v>
      </c>
      <c r="U102" s="86">
        <v>9260.84</v>
      </c>
      <c r="V102" s="86">
        <f t="shared" si="4"/>
        <v>10900.00868</v>
      </c>
      <c r="W102" s="86">
        <f t="shared" si="5"/>
        <v>8</v>
      </c>
      <c r="X102" s="86">
        <f t="shared" si="6"/>
        <v>2000</v>
      </c>
      <c r="Y102" s="86">
        <f t="shared" si="7"/>
        <v>12900.00868</v>
      </c>
      <c r="Z102" s="90">
        <v>12900</v>
      </c>
      <c r="AA102" s="86">
        <v>1926641</v>
      </c>
      <c r="AB102" s="86">
        <v>1299959</v>
      </c>
      <c r="AG102" s="47"/>
    </row>
    <row r="103" s="79" customFormat="1" spans="1:33">
      <c r="A103" s="79" t="s">
        <v>202</v>
      </c>
      <c r="B103" s="79">
        <v>200</v>
      </c>
      <c r="C103" s="79">
        <v>246</v>
      </c>
      <c r="D103" s="79">
        <v>101</v>
      </c>
      <c r="E103" s="79">
        <v>598343.48</v>
      </c>
      <c r="F103" s="79" t="s">
        <v>203</v>
      </c>
      <c r="G103" s="86" t="s">
        <v>308</v>
      </c>
      <c r="H103" s="86">
        <v>2</v>
      </c>
      <c r="I103" s="87">
        <v>43281</v>
      </c>
      <c r="J103" s="86" t="s">
        <v>203</v>
      </c>
      <c r="K103" s="87">
        <v>43285</v>
      </c>
      <c r="L103" s="86">
        <v>4</v>
      </c>
      <c r="M103" s="86">
        <v>1</v>
      </c>
      <c r="N103" s="86" t="s">
        <v>44</v>
      </c>
      <c r="O103" s="86" t="s">
        <v>203</v>
      </c>
      <c r="P103" s="86" t="s">
        <v>202</v>
      </c>
      <c r="Q103" s="86" t="s">
        <v>203</v>
      </c>
      <c r="R103" s="86" t="s">
        <v>19</v>
      </c>
      <c r="S103" s="86" t="s">
        <v>203</v>
      </c>
      <c r="T103" s="86">
        <v>3150</v>
      </c>
      <c r="U103" s="86">
        <v>9260.84</v>
      </c>
      <c r="V103" s="86">
        <f t="shared" si="4"/>
        <v>10900.00868</v>
      </c>
      <c r="W103" s="86">
        <f t="shared" si="5"/>
        <v>8</v>
      </c>
      <c r="X103" s="86">
        <f t="shared" si="6"/>
        <v>2000</v>
      </c>
      <c r="Y103" s="86">
        <f t="shared" si="7"/>
        <v>12900.00868</v>
      </c>
      <c r="Z103" s="90">
        <v>12900</v>
      </c>
      <c r="AA103" s="86">
        <v>1926641</v>
      </c>
      <c r="AB103" s="86">
        <v>1299959</v>
      </c>
      <c r="AG103" s="47"/>
    </row>
    <row r="104" s="79" customFormat="1" spans="1:33">
      <c r="A104" s="79" t="s">
        <v>202</v>
      </c>
      <c r="B104" s="79">
        <v>200</v>
      </c>
      <c r="C104" s="79">
        <v>246</v>
      </c>
      <c r="D104" s="79">
        <v>101</v>
      </c>
      <c r="E104" s="79">
        <v>598343.48</v>
      </c>
      <c r="F104" s="79" t="s">
        <v>203</v>
      </c>
      <c r="G104" s="86" t="s">
        <v>309</v>
      </c>
      <c r="H104" s="86">
        <v>2</v>
      </c>
      <c r="I104" s="87">
        <v>43281</v>
      </c>
      <c r="J104" s="86" t="s">
        <v>203</v>
      </c>
      <c r="K104" s="87">
        <v>43283</v>
      </c>
      <c r="L104" s="86">
        <v>2</v>
      </c>
      <c r="M104" s="86">
        <v>1</v>
      </c>
      <c r="N104" s="86" t="s">
        <v>44</v>
      </c>
      <c r="O104" s="86" t="s">
        <v>203</v>
      </c>
      <c r="P104" s="86" t="s">
        <v>202</v>
      </c>
      <c r="Q104" s="86" t="s">
        <v>203</v>
      </c>
      <c r="R104" s="86" t="s">
        <v>19</v>
      </c>
      <c r="S104" s="86" t="s">
        <v>203</v>
      </c>
      <c r="T104" s="86">
        <v>3150</v>
      </c>
      <c r="U104" s="86">
        <v>4757.86</v>
      </c>
      <c r="V104" s="86">
        <f t="shared" si="4"/>
        <v>5600.00122</v>
      </c>
      <c r="W104" s="86">
        <f t="shared" si="5"/>
        <v>4</v>
      </c>
      <c r="X104" s="86">
        <f t="shared" si="6"/>
        <v>1000</v>
      </c>
      <c r="Y104" s="86">
        <f t="shared" si="7"/>
        <v>6600.00122</v>
      </c>
      <c r="Z104" s="90">
        <v>6600</v>
      </c>
      <c r="AA104" s="86">
        <v>66510022</v>
      </c>
      <c r="AB104" s="86">
        <v>1288185</v>
      </c>
      <c r="AG104" s="47"/>
    </row>
    <row r="105" s="79" customFormat="1" spans="1:33">
      <c r="A105" s="79" t="s">
        <v>202</v>
      </c>
      <c r="B105" s="79">
        <v>200</v>
      </c>
      <c r="C105" s="79">
        <v>246</v>
      </c>
      <c r="D105" s="79">
        <v>101</v>
      </c>
      <c r="E105" s="79">
        <v>598343.48</v>
      </c>
      <c r="F105" s="79" t="s">
        <v>203</v>
      </c>
      <c r="G105" s="86" t="s">
        <v>310</v>
      </c>
      <c r="H105" s="86">
        <v>2</v>
      </c>
      <c r="I105" s="87">
        <v>43281</v>
      </c>
      <c r="J105" s="86" t="s">
        <v>203</v>
      </c>
      <c r="K105" s="87">
        <v>43283</v>
      </c>
      <c r="L105" s="86">
        <v>2</v>
      </c>
      <c r="M105" s="86">
        <v>1</v>
      </c>
      <c r="N105" s="86" t="s">
        <v>32</v>
      </c>
      <c r="O105" s="86" t="s">
        <v>203</v>
      </c>
      <c r="P105" s="86" t="s">
        <v>202</v>
      </c>
      <c r="Q105" s="86" t="s">
        <v>203</v>
      </c>
      <c r="R105" s="86" t="s">
        <v>19</v>
      </c>
      <c r="S105" s="86" t="s">
        <v>203</v>
      </c>
      <c r="T105" s="86">
        <v>4150</v>
      </c>
      <c r="U105" s="86">
        <v>5989.8</v>
      </c>
      <c r="V105" s="86">
        <f t="shared" si="4"/>
        <v>7049.9946</v>
      </c>
      <c r="W105" s="86">
        <f t="shared" si="5"/>
        <v>4</v>
      </c>
      <c r="X105" s="86">
        <f t="shared" si="6"/>
        <v>1000</v>
      </c>
      <c r="Y105" s="86">
        <f t="shared" si="7"/>
        <v>8049.9946</v>
      </c>
      <c r="Z105" s="90">
        <v>8050</v>
      </c>
      <c r="AA105" s="86">
        <v>6684892</v>
      </c>
      <c r="AB105" s="86">
        <v>1327655</v>
      </c>
      <c r="AG105" s="47"/>
    </row>
    <row r="106" s="79" customFormat="1" spans="1:33">
      <c r="A106" s="79" t="s">
        <v>202</v>
      </c>
      <c r="B106" s="79">
        <v>14</v>
      </c>
      <c r="C106" s="79">
        <v>13</v>
      </c>
      <c r="D106" s="79">
        <v>7</v>
      </c>
      <c r="E106" s="79">
        <v>27145.27</v>
      </c>
      <c r="F106" s="79" t="s">
        <v>203</v>
      </c>
      <c r="G106" s="86" t="s">
        <v>311</v>
      </c>
      <c r="H106" s="86">
        <v>2</v>
      </c>
      <c r="I106" s="87">
        <v>43281</v>
      </c>
      <c r="J106" s="86" t="s">
        <v>203</v>
      </c>
      <c r="K106" s="87">
        <v>43282</v>
      </c>
      <c r="L106" s="86">
        <v>1</v>
      </c>
      <c r="M106" s="86">
        <v>1</v>
      </c>
      <c r="N106" s="86" t="s">
        <v>44</v>
      </c>
      <c r="O106" s="86" t="s">
        <v>203</v>
      </c>
      <c r="P106" s="86" t="s">
        <v>202</v>
      </c>
      <c r="Q106" s="86" t="s">
        <v>203</v>
      </c>
      <c r="R106" s="86" t="s">
        <v>287</v>
      </c>
      <c r="S106" s="86" t="s">
        <v>203</v>
      </c>
      <c r="T106" s="86">
        <v>2900</v>
      </c>
      <c r="U106" s="86">
        <v>2039.08</v>
      </c>
      <c r="V106" s="86">
        <f t="shared" si="4"/>
        <v>2399.99716</v>
      </c>
      <c r="W106" s="86">
        <f t="shared" si="5"/>
        <v>2</v>
      </c>
      <c r="X106" s="86">
        <f t="shared" si="6"/>
        <v>500</v>
      </c>
      <c r="Y106" s="86">
        <f t="shared" si="7"/>
        <v>2899.99716</v>
      </c>
      <c r="Z106" s="90">
        <v>2900</v>
      </c>
      <c r="AA106" s="86">
        <v>6782179</v>
      </c>
      <c r="AB106" s="86">
        <v>1328210</v>
      </c>
      <c r="AG106" s="47"/>
    </row>
    <row r="107" s="79" customFormat="1" spans="1:33">
      <c r="A107" s="79" t="s">
        <v>202</v>
      </c>
      <c r="B107" s="79">
        <v>14</v>
      </c>
      <c r="C107" s="79">
        <v>13</v>
      </c>
      <c r="D107" s="79">
        <v>7</v>
      </c>
      <c r="E107" s="79">
        <v>27145.27</v>
      </c>
      <c r="F107" s="79" t="s">
        <v>203</v>
      </c>
      <c r="G107" s="86" t="s">
        <v>312</v>
      </c>
      <c r="H107" s="86">
        <v>2</v>
      </c>
      <c r="I107" s="87">
        <v>43281</v>
      </c>
      <c r="J107" s="86" t="s">
        <v>203</v>
      </c>
      <c r="K107" s="87">
        <v>43282</v>
      </c>
      <c r="L107" s="86">
        <v>1</v>
      </c>
      <c r="M107" s="86">
        <v>1</v>
      </c>
      <c r="N107" s="86" t="s">
        <v>48</v>
      </c>
      <c r="O107" s="86" t="s">
        <v>203</v>
      </c>
      <c r="P107" s="86" t="s">
        <v>202</v>
      </c>
      <c r="Q107" s="86" t="s">
        <v>203</v>
      </c>
      <c r="R107" s="86" t="s">
        <v>287</v>
      </c>
      <c r="S107" s="86" t="s">
        <v>203</v>
      </c>
      <c r="T107" s="86">
        <v>2900</v>
      </c>
      <c r="U107" s="86">
        <v>2039.08</v>
      </c>
      <c r="V107" s="86">
        <f t="shared" si="4"/>
        <v>2399.99716</v>
      </c>
      <c r="W107" s="86">
        <f t="shared" si="5"/>
        <v>2</v>
      </c>
      <c r="X107" s="86">
        <f t="shared" si="6"/>
        <v>500</v>
      </c>
      <c r="Y107" s="86">
        <f t="shared" si="7"/>
        <v>2899.99716</v>
      </c>
      <c r="Z107" s="90">
        <v>2900</v>
      </c>
      <c r="AA107" s="86">
        <v>6845433</v>
      </c>
      <c r="AB107" s="86">
        <v>1328435</v>
      </c>
      <c r="AG107" s="47"/>
    </row>
    <row r="108" s="79" customFormat="1" spans="1:33">
      <c r="A108" s="79" t="s">
        <v>202</v>
      </c>
      <c r="B108" s="79">
        <v>14</v>
      </c>
      <c r="C108" s="79">
        <v>13</v>
      </c>
      <c r="D108" s="79">
        <v>7</v>
      </c>
      <c r="E108" s="79">
        <v>27145.27</v>
      </c>
      <c r="F108" s="79" t="s">
        <v>203</v>
      </c>
      <c r="G108" s="86" t="s">
        <v>313</v>
      </c>
      <c r="H108" s="86">
        <v>2</v>
      </c>
      <c r="I108" s="87">
        <v>43281</v>
      </c>
      <c r="J108" s="86" t="s">
        <v>203</v>
      </c>
      <c r="K108" s="87">
        <v>43282</v>
      </c>
      <c r="L108" s="86">
        <v>1</v>
      </c>
      <c r="M108" s="86">
        <v>1</v>
      </c>
      <c r="N108" s="86" t="s">
        <v>48</v>
      </c>
      <c r="O108" s="86" t="s">
        <v>203</v>
      </c>
      <c r="P108" s="86" t="s">
        <v>202</v>
      </c>
      <c r="Q108" s="86" t="s">
        <v>203</v>
      </c>
      <c r="R108" s="86" t="s">
        <v>287</v>
      </c>
      <c r="S108" s="86" t="s">
        <v>203</v>
      </c>
      <c r="T108" s="86">
        <v>2900</v>
      </c>
      <c r="U108" s="86">
        <v>2039.08</v>
      </c>
      <c r="V108" s="86">
        <f t="shared" si="4"/>
        <v>2399.99716</v>
      </c>
      <c r="W108" s="86">
        <f t="shared" si="5"/>
        <v>2</v>
      </c>
      <c r="X108" s="86">
        <f t="shared" si="6"/>
        <v>500</v>
      </c>
      <c r="Y108" s="86">
        <f t="shared" si="7"/>
        <v>2899.99716</v>
      </c>
      <c r="Z108" s="90">
        <v>2900</v>
      </c>
      <c r="AA108" s="86">
        <v>6672486</v>
      </c>
      <c r="AB108" s="86">
        <v>1327480</v>
      </c>
      <c r="AG108" s="47"/>
    </row>
    <row r="109" s="79" customFormat="1" spans="1:33">
      <c r="A109" s="79" t="s">
        <v>202</v>
      </c>
      <c r="B109" s="79">
        <v>14</v>
      </c>
      <c r="C109" s="79">
        <v>13</v>
      </c>
      <c r="D109" s="79">
        <v>7</v>
      </c>
      <c r="E109" s="79">
        <v>27145.27</v>
      </c>
      <c r="F109" s="79" t="s">
        <v>203</v>
      </c>
      <c r="G109" s="86" t="s">
        <v>314</v>
      </c>
      <c r="H109" s="86">
        <v>2</v>
      </c>
      <c r="I109" s="87">
        <v>43281</v>
      </c>
      <c r="J109" s="86" t="s">
        <v>203</v>
      </c>
      <c r="K109" s="87">
        <v>43282</v>
      </c>
      <c r="L109" s="86">
        <v>1</v>
      </c>
      <c r="M109" s="86">
        <v>1</v>
      </c>
      <c r="N109" s="86" t="s">
        <v>44</v>
      </c>
      <c r="O109" s="86" t="s">
        <v>203</v>
      </c>
      <c r="P109" s="86" t="s">
        <v>202</v>
      </c>
      <c r="Q109" s="86" t="s">
        <v>203</v>
      </c>
      <c r="R109" s="86" t="s">
        <v>287</v>
      </c>
      <c r="S109" s="86" t="s">
        <v>203</v>
      </c>
      <c r="T109" s="86">
        <v>2900</v>
      </c>
      <c r="U109" s="86">
        <v>2039.08</v>
      </c>
      <c r="V109" s="86">
        <f t="shared" si="4"/>
        <v>2399.99716</v>
      </c>
      <c r="W109" s="86">
        <f t="shared" si="5"/>
        <v>2</v>
      </c>
      <c r="X109" s="86">
        <f t="shared" si="6"/>
        <v>500</v>
      </c>
      <c r="Y109" s="86">
        <f t="shared" si="7"/>
        <v>2899.99716</v>
      </c>
      <c r="Z109" s="90">
        <v>2900</v>
      </c>
      <c r="AA109" s="86">
        <v>6672476</v>
      </c>
      <c r="AB109" s="86">
        <v>1327480</v>
      </c>
      <c r="AG109" s="47"/>
    </row>
    <row r="110" s="79" customFormat="1" spans="1:33">
      <c r="A110" s="95"/>
      <c r="B110" s="95" t="s">
        <v>315</v>
      </c>
      <c r="C110" s="95" t="s">
        <v>316</v>
      </c>
      <c r="D110" s="95" t="s">
        <v>317</v>
      </c>
      <c r="E110" s="95" t="s">
        <v>318</v>
      </c>
      <c r="F110" s="95" t="s">
        <v>319</v>
      </c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86"/>
      <c r="W110" s="86"/>
      <c r="X110" s="86"/>
      <c r="Y110" s="86"/>
      <c r="Z110" s="96">
        <v>844150</v>
      </c>
      <c r="AA110" s="86"/>
      <c r="AB110" s="98">
        <v>135300</v>
      </c>
      <c r="AG110" s="47"/>
    </row>
    <row r="111" s="79" customFormat="1" spans="2:33">
      <c r="B111" s="79">
        <v>1</v>
      </c>
      <c r="C111" s="79">
        <v>118</v>
      </c>
      <c r="D111" s="79">
        <v>122</v>
      </c>
      <c r="E111" s="79">
        <v>59</v>
      </c>
      <c r="F111" s="79">
        <v>342366.19</v>
      </c>
      <c r="Z111" s="79">
        <f>SUM(Z2:Z109)</f>
        <v>844150</v>
      </c>
      <c r="AA111" s="99" t="s">
        <v>320</v>
      </c>
      <c r="AG111" s="47"/>
    </row>
    <row r="112" s="79" customFormat="1" spans="21:33">
      <c r="U112" s="97" t="s">
        <v>68</v>
      </c>
      <c r="V112" s="97">
        <f>'4月'!X70</f>
        <v>0</v>
      </c>
      <c r="Z112" s="79">
        <f>'5月'!J67</f>
        <v>-465550</v>
      </c>
      <c r="AG112" s="47"/>
    </row>
    <row r="113" s="79" customFormat="1" spans="21:33">
      <c r="U113" s="97" t="s">
        <v>69</v>
      </c>
      <c r="V113" s="97">
        <f>V112-V111</f>
        <v>0</v>
      </c>
      <c r="Z113" s="79">
        <f>Z111+Z112</f>
        <v>378600</v>
      </c>
      <c r="AG113" s="47"/>
    </row>
    <row r="114" s="79" customFormat="1" spans="26:33">
      <c r="Z114" s="79">
        <v>-1000000</v>
      </c>
      <c r="AG114" s="47"/>
    </row>
    <row r="115" s="79" customFormat="1" spans="21:33">
      <c r="U115" s="83" t="s">
        <v>321</v>
      </c>
      <c r="Z115" s="79">
        <f>Z113+Z114</f>
        <v>-621400</v>
      </c>
      <c r="AG115" s="47"/>
    </row>
    <row r="117" spans="11:33">
      <c r="K117" s="47"/>
      <c r="AG117" s="79"/>
    </row>
    <row r="118" spans="11:33">
      <c r="K118" s="47"/>
      <c r="AG118" s="79"/>
    </row>
    <row r="119" spans="11:33">
      <c r="K119" s="47"/>
      <c r="AG119" s="79"/>
    </row>
    <row r="120" spans="11:33">
      <c r="K120" s="47"/>
      <c r="AG120" s="79"/>
    </row>
    <row r="121" spans="11:33">
      <c r="K121" s="47"/>
      <c r="AG121" s="79"/>
    </row>
    <row r="122" spans="11:33">
      <c r="K122" s="47"/>
      <c r="AG122" s="79"/>
    </row>
    <row r="123" spans="11:33">
      <c r="K123" s="47"/>
      <c r="AG123" s="79"/>
    </row>
    <row r="124" spans="11:33">
      <c r="K124" s="47"/>
      <c r="AG124" s="79"/>
    </row>
    <row r="125" spans="11:33">
      <c r="K125" s="47"/>
      <c r="AG125" s="79"/>
    </row>
    <row r="126" spans="11:33">
      <c r="K126" s="47"/>
      <c r="AG126" s="79"/>
    </row>
    <row r="127" spans="11:33">
      <c r="K127" s="47"/>
      <c r="AG127" s="79"/>
    </row>
    <row r="128" spans="11:33">
      <c r="K128" s="47"/>
      <c r="AG128" s="79"/>
    </row>
    <row r="129" spans="11:33">
      <c r="K129" s="47"/>
      <c r="AG129" s="79"/>
    </row>
    <row r="130" spans="11:33">
      <c r="K130" s="47"/>
      <c r="AG130" s="79"/>
    </row>
    <row r="131" spans="11:33">
      <c r="K131" s="47"/>
      <c r="AG131" s="79"/>
    </row>
    <row r="132" spans="11:33">
      <c r="K132" s="47"/>
      <c r="AG132" s="79"/>
    </row>
    <row r="133" spans="11:33">
      <c r="K133" s="47"/>
      <c r="AG133" s="79"/>
    </row>
    <row r="134" spans="11:33">
      <c r="K134" s="47"/>
      <c r="AG134" s="79"/>
    </row>
    <row r="135" spans="11:33">
      <c r="K135" s="47"/>
      <c r="AG135" s="79"/>
    </row>
    <row r="136" spans="11:33">
      <c r="K136" s="47"/>
      <c r="AG136" s="79"/>
    </row>
    <row r="137" spans="11:33">
      <c r="K137" s="47"/>
      <c r="AG137" s="79"/>
    </row>
    <row r="138" spans="11:33">
      <c r="K138" s="47"/>
      <c r="AG138" s="79"/>
    </row>
    <row r="139" spans="11:33">
      <c r="K139" s="47"/>
      <c r="AG139" s="79"/>
    </row>
    <row r="140" spans="11:33">
      <c r="K140" s="47"/>
      <c r="AG140" s="79"/>
    </row>
    <row r="141" spans="11:33">
      <c r="K141" s="47"/>
      <c r="AG141" s="79"/>
    </row>
    <row r="142" spans="11:33">
      <c r="K142" s="47"/>
      <c r="AG142" s="79"/>
    </row>
    <row r="143" spans="11:33">
      <c r="K143" s="47"/>
      <c r="AG143" s="79"/>
    </row>
    <row r="144" spans="11:33">
      <c r="K144" s="47"/>
      <c r="AG144" s="79"/>
    </row>
    <row r="145" spans="11:33">
      <c r="K145" s="47"/>
      <c r="AG145" s="79"/>
    </row>
    <row r="146" spans="11:33">
      <c r="K146" s="47"/>
      <c r="AG146" s="79"/>
    </row>
    <row r="147" spans="11:33">
      <c r="K147" s="47"/>
      <c r="AG147" s="79"/>
    </row>
    <row r="148" spans="11:33">
      <c r="K148" s="47"/>
      <c r="AG148" s="79"/>
    </row>
    <row r="149" spans="11:33">
      <c r="K149" s="47"/>
      <c r="AG149" s="79"/>
    </row>
    <row r="150" spans="11:33">
      <c r="K150" s="47"/>
      <c r="AG150" s="79"/>
    </row>
    <row r="151" spans="11:33">
      <c r="K151" s="47"/>
      <c r="AG151" s="79"/>
    </row>
    <row r="152" spans="11:33">
      <c r="K152" s="47"/>
      <c r="AG152" s="79"/>
    </row>
    <row r="153" spans="11:33">
      <c r="K153" s="47"/>
      <c r="AG153" s="79"/>
    </row>
    <row r="154" spans="11:33">
      <c r="K154" s="47"/>
      <c r="AG154" s="79"/>
    </row>
    <row r="155" spans="11:33">
      <c r="K155" s="47"/>
      <c r="AG155" s="79"/>
    </row>
    <row r="156" spans="11:33">
      <c r="K156" s="47"/>
      <c r="AG156" s="79"/>
    </row>
    <row r="157" spans="11:33">
      <c r="K157" s="47"/>
      <c r="AG157" s="79"/>
    </row>
    <row r="158" spans="11:33">
      <c r="K158" s="47"/>
      <c r="AG158" s="79"/>
    </row>
    <row r="159" spans="11:33">
      <c r="K159" s="47"/>
      <c r="AG159" s="79"/>
    </row>
    <row r="160" spans="11:33">
      <c r="K160" s="47"/>
      <c r="AG160" s="79"/>
    </row>
    <row r="161" spans="11:33">
      <c r="K161" s="47"/>
      <c r="AG161" s="79"/>
    </row>
    <row r="162" spans="11:33">
      <c r="K162" s="47"/>
      <c r="AG162" s="79"/>
    </row>
    <row r="163" spans="11:33">
      <c r="K163" s="47"/>
      <c r="AG163" s="79"/>
    </row>
    <row r="164" spans="11:33">
      <c r="K164" s="47"/>
      <c r="AG164" s="79"/>
    </row>
    <row r="165" spans="11:33">
      <c r="K165" s="47"/>
      <c r="AG165" s="79"/>
    </row>
    <row r="166" spans="11:33">
      <c r="K166" s="47"/>
      <c r="AG166" s="79"/>
    </row>
    <row r="167" spans="11:33">
      <c r="K167" s="47"/>
      <c r="AG167" s="79"/>
    </row>
    <row r="168" spans="11:33">
      <c r="K168" s="47"/>
      <c r="AG168" s="79"/>
    </row>
    <row r="169" spans="11:33">
      <c r="K169" s="47"/>
      <c r="AG169" s="79"/>
    </row>
    <row r="170" spans="11:33">
      <c r="K170" s="47"/>
      <c r="AG170" s="79"/>
    </row>
    <row r="171" spans="11:33">
      <c r="K171" s="47"/>
      <c r="AG171" s="79"/>
    </row>
    <row r="172" spans="11:33">
      <c r="K172" s="47"/>
      <c r="AG172" s="79"/>
    </row>
    <row r="173" spans="11:33">
      <c r="K173" s="47"/>
      <c r="AG173" s="79"/>
    </row>
    <row r="174" spans="11:33">
      <c r="K174" s="47"/>
      <c r="AG174" s="79"/>
    </row>
    <row r="175" spans="11:33">
      <c r="K175" s="47"/>
      <c r="AG175" s="79"/>
    </row>
    <row r="176" spans="11:33">
      <c r="K176" s="47"/>
      <c r="AG176" s="79"/>
    </row>
    <row r="177" spans="11:33">
      <c r="K177" s="47"/>
      <c r="AG177" s="79"/>
    </row>
    <row r="178" spans="11:33">
      <c r="K178" s="47"/>
      <c r="AG178" s="79"/>
    </row>
    <row r="179" spans="11:33">
      <c r="K179" s="47"/>
      <c r="AG179" s="79"/>
    </row>
    <row r="180" spans="11:33">
      <c r="K180" s="47"/>
      <c r="AG180" s="79"/>
    </row>
    <row r="181" spans="11:33">
      <c r="K181" s="47"/>
      <c r="AG181" s="79"/>
    </row>
    <row r="182" spans="11:33">
      <c r="K182" s="47"/>
      <c r="AG182" s="79"/>
    </row>
    <row r="183" spans="11:33">
      <c r="K183" s="47"/>
      <c r="AG183" s="79"/>
    </row>
    <row r="184" spans="11:33">
      <c r="K184" s="47"/>
      <c r="AG184" s="79"/>
    </row>
    <row r="185" spans="11:33">
      <c r="K185" s="47"/>
      <c r="AG185" s="79"/>
    </row>
    <row r="186" spans="11:33">
      <c r="K186" s="47"/>
      <c r="AG186" s="79"/>
    </row>
    <row r="187" spans="11:33">
      <c r="K187" s="47"/>
      <c r="AG187" s="79"/>
    </row>
    <row r="188" spans="11:33">
      <c r="K188" s="47"/>
      <c r="AG188" s="79"/>
    </row>
    <row r="189" spans="11:33">
      <c r="K189" s="47"/>
      <c r="AG189" s="79"/>
    </row>
    <row r="190" spans="11:33">
      <c r="K190" s="47"/>
      <c r="AG190" s="79"/>
    </row>
    <row r="191" spans="11:33">
      <c r="K191" s="47"/>
      <c r="AG191" s="79"/>
    </row>
    <row r="192" spans="11:33">
      <c r="K192" s="47"/>
      <c r="AG192" s="79"/>
    </row>
    <row r="193" spans="11:33">
      <c r="K193" s="47"/>
      <c r="AG193" s="79"/>
    </row>
    <row r="194" spans="11:33">
      <c r="K194" s="47"/>
      <c r="AG194" s="79"/>
    </row>
    <row r="195" spans="11:33">
      <c r="K195" s="47"/>
      <c r="AG195" s="79"/>
    </row>
    <row r="196" spans="11:33">
      <c r="K196" s="47"/>
      <c r="AG196" s="79"/>
    </row>
    <row r="197" spans="11:33">
      <c r="K197" s="47"/>
      <c r="AG197" s="79"/>
    </row>
    <row r="198" spans="11:33">
      <c r="K198" s="47"/>
      <c r="AG198" s="79"/>
    </row>
    <row r="199" spans="11:33">
      <c r="K199" s="47"/>
      <c r="AG199" s="79"/>
    </row>
    <row r="200" spans="11:33">
      <c r="K200" s="47"/>
      <c r="AG200" s="79"/>
    </row>
    <row r="201" spans="11:33">
      <c r="K201" s="47"/>
      <c r="AG201" s="79"/>
    </row>
    <row r="202" spans="11:33">
      <c r="K202" s="47"/>
      <c r="AG202" s="79"/>
    </row>
    <row r="203" spans="11:33">
      <c r="K203" s="47"/>
      <c r="AG203" s="79"/>
    </row>
    <row r="204" spans="11:33">
      <c r="K204" s="47"/>
      <c r="AG204" s="79"/>
    </row>
    <row r="205" spans="11:33">
      <c r="K205" s="47"/>
      <c r="AG205" s="79"/>
    </row>
    <row r="206" spans="11:33">
      <c r="K206" s="47"/>
      <c r="AG206" s="79"/>
    </row>
    <row r="207" spans="11:33">
      <c r="K207" s="47"/>
      <c r="AG207" s="79"/>
    </row>
    <row r="208" spans="11:33">
      <c r="K208" s="47"/>
      <c r="AG208" s="79"/>
    </row>
    <row r="209" spans="11:33">
      <c r="K209" s="47"/>
      <c r="AG209" s="79"/>
    </row>
    <row r="210" spans="11:33">
      <c r="K210" s="47"/>
      <c r="AG210" s="79"/>
    </row>
    <row r="211" spans="11:33">
      <c r="K211" s="47"/>
      <c r="AG211" s="79"/>
    </row>
    <row r="212" spans="11:33">
      <c r="K212" s="47"/>
      <c r="AG212" s="79"/>
    </row>
    <row r="213" spans="11:33">
      <c r="K213" s="47"/>
      <c r="AG213" s="79"/>
    </row>
    <row r="214" spans="11:33">
      <c r="K214" s="47"/>
      <c r="AG214" s="79"/>
    </row>
    <row r="215" spans="11:33">
      <c r="K215" s="47"/>
      <c r="AG215" s="79"/>
    </row>
    <row r="216" spans="11:33">
      <c r="K216" s="47"/>
      <c r="AG216" s="79"/>
    </row>
    <row r="217" spans="11:33">
      <c r="K217" s="47"/>
      <c r="AG217" s="79"/>
    </row>
    <row r="218" spans="11:33">
      <c r="K218" s="47"/>
      <c r="AG218" s="79"/>
    </row>
    <row r="219" spans="11:33">
      <c r="K219" s="47"/>
      <c r="AG219" s="79"/>
    </row>
    <row r="220" spans="11:33">
      <c r="K220" s="47"/>
      <c r="AG220" s="79"/>
    </row>
    <row r="221" spans="11:33">
      <c r="K221" s="47"/>
      <c r="AG221" s="79"/>
    </row>
    <row r="222" spans="11:33">
      <c r="K222" s="47"/>
      <c r="AG222" s="79"/>
    </row>
    <row r="223" spans="11:33">
      <c r="K223" s="47"/>
      <c r="AG223" s="79"/>
    </row>
    <row r="224" spans="11:33">
      <c r="K224" s="47"/>
      <c r="AG224" s="79"/>
    </row>
    <row r="225" spans="11:33">
      <c r="K225" s="47"/>
      <c r="AG225" s="79"/>
    </row>
    <row r="226" spans="11:33">
      <c r="K226" s="47"/>
      <c r="AG226" s="79"/>
    </row>
    <row r="227" spans="11:33">
      <c r="K227" s="47"/>
      <c r="AG227" s="79"/>
    </row>
    <row r="228" spans="11:33">
      <c r="K228" s="47"/>
      <c r="AG228" s="79"/>
    </row>
    <row r="229" spans="11:33">
      <c r="K229" s="47"/>
      <c r="AG229" s="79"/>
    </row>
    <row r="230" spans="11:33">
      <c r="K230" s="47"/>
      <c r="AG230" s="79"/>
    </row>
  </sheetData>
  <mergeCells count="2">
    <mergeCell ref="M1:N1"/>
    <mergeCell ref="R1:T1"/>
  </mergeCells>
  <conditionalFormatting sqref="AA1:AA110 AA113:AA116 AA231:AA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4"/>
  <sheetViews>
    <sheetView topLeftCell="A82" workbookViewId="0">
      <selection activeCell="V115" sqref="V115"/>
    </sheetView>
  </sheetViews>
  <sheetFormatPr defaultColWidth="9.14285714285714" defaultRowHeight="12.75"/>
  <cols>
    <col min="3" max="3" width="14.4285714285714" customWidth="1"/>
    <col min="5" max="5" width="12.1428571428571" customWidth="1"/>
    <col min="8" max="13" width="9.14285714285714" hidden="1" customWidth="1"/>
    <col min="15" max="15" width="9.14285714285714" hidden="1" customWidth="1"/>
    <col min="16" max="16" width="14.5714285714286" hidden="1" customWidth="1"/>
    <col min="17" max="17" width="9.14285714285714" hidden="1" customWidth="1"/>
    <col min="18" max="18" width="6.14285714285714" hidden="1" customWidth="1"/>
    <col min="19" max="19" width="14.5714285714286" hidden="1" customWidth="1"/>
    <col min="20" max="20" width="18.5714285714286" customWidth="1"/>
    <col min="22" max="22" width="21.1428571428571" customWidth="1"/>
  </cols>
  <sheetData>
    <row r="1" ht="13.5" spans="1:22">
      <c r="A1" s="68" t="s">
        <v>1</v>
      </c>
      <c r="B1" s="68" t="s">
        <v>190</v>
      </c>
      <c r="C1" s="68" t="s">
        <v>3</v>
      </c>
      <c r="D1" s="68" t="s">
        <v>191</v>
      </c>
      <c r="E1" s="68" t="s">
        <v>192</v>
      </c>
      <c r="F1" s="68" t="s">
        <v>71</v>
      </c>
      <c r="G1" s="68" t="s">
        <v>6</v>
      </c>
      <c r="H1" s="68"/>
      <c r="I1" s="68" t="s">
        <v>193</v>
      </c>
      <c r="J1" s="68" t="s">
        <v>194</v>
      </c>
      <c r="K1" s="68" t="s">
        <v>195</v>
      </c>
      <c r="L1" s="68" t="s">
        <v>196</v>
      </c>
      <c r="M1" s="68"/>
      <c r="N1" s="68"/>
      <c r="O1" s="68" t="s">
        <v>197</v>
      </c>
      <c r="P1" s="73" t="s">
        <v>198</v>
      </c>
      <c r="Q1" s="73" t="s">
        <v>199</v>
      </c>
      <c r="R1" s="73" t="s">
        <v>200</v>
      </c>
      <c r="S1" s="75"/>
      <c r="T1" s="68" t="s">
        <v>9</v>
      </c>
      <c r="U1" s="73" t="s">
        <v>322</v>
      </c>
      <c r="V1" s="73" t="s">
        <v>323</v>
      </c>
    </row>
    <row r="2" ht="13.5" spans="1:22">
      <c r="A2" s="69" t="s">
        <v>324</v>
      </c>
      <c r="B2" s="69">
        <v>2</v>
      </c>
      <c r="C2" s="70">
        <v>43282</v>
      </c>
      <c r="D2" s="69" t="s">
        <v>203</v>
      </c>
      <c r="E2" s="70">
        <v>43284</v>
      </c>
      <c r="F2" s="69">
        <v>2</v>
      </c>
      <c r="G2" s="69">
        <v>1</v>
      </c>
      <c r="H2" s="69" t="s">
        <v>48</v>
      </c>
      <c r="I2" s="69" t="s">
        <v>203</v>
      </c>
      <c r="J2" s="69" t="s">
        <v>202</v>
      </c>
      <c r="K2" s="69" t="s">
        <v>203</v>
      </c>
      <c r="L2" s="69" t="s">
        <v>19</v>
      </c>
      <c r="M2" s="69" t="s">
        <v>203</v>
      </c>
      <c r="N2" s="69">
        <v>3150</v>
      </c>
      <c r="O2" s="69">
        <v>4502.98</v>
      </c>
      <c r="P2" s="74">
        <f t="shared" ref="P2:P65" si="0">O2*1.177</f>
        <v>5300.00746</v>
      </c>
      <c r="Q2" s="74">
        <f t="shared" ref="Q2:Q65" si="1">B2*F2</f>
        <v>4</v>
      </c>
      <c r="R2" s="74">
        <f t="shared" ref="R2:R65" si="2">Q2*250</f>
        <v>1000</v>
      </c>
      <c r="S2" s="74">
        <f t="shared" ref="S2:S65" si="3">R2+P2</f>
        <v>6300.00746</v>
      </c>
      <c r="T2" s="76">
        <f t="shared" ref="T2:T37" si="4">ROUND(S2,0)</f>
        <v>6300</v>
      </c>
      <c r="U2" s="69">
        <v>1316244</v>
      </c>
      <c r="V2" s="69">
        <v>4825777</v>
      </c>
    </row>
    <row r="3" ht="13.5" spans="1:22">
      <c r="A3" s="69" t="s">
        <v>325</v>
      </c>
      <c r="B3" s="69">
        <v>2</v>
      </c>
      <c r="C3" s="70">
        <v>43282</v>
      </c>
      <c r="D3" s="69" t="s">
        <v>203</v>
      </c>
      <c r="E3" s="70">
        <v>43286</v>
      </c>
      <c r="F3" s="69">
        <v>4</v>
      </c>
      <c r="G3" s="69">
        <v>1</v>
      </c>
      <c r="H3" s="69" t="s">
        <v>44</v>
      </c>
      <c r="I3" s="69" t="s">
        <v>203</v>
      </c>
      <c r="J3" s="69" t="s">
        <v>202</v>
      </c>
      <c r="K3" s="69" t="s">
        <v>203</v>
      </c>
      <c r="L3" s="69" t="s">
        <v>19</v>
      </c>
      <c r="M3" s="69" t="s">
        <v>203</v>
      </c>
      <c r="N3" s="69">
        <v>3150</v>
      </c>
      <c r="O3" s="69">
        <v>9005.96</v>
      </c>
      <c r="P3" s="74">
        <f t="shared" si="0"/>
        <v>10600.01492</v>
      </c>
      <c r="Q3" s="74">
        <f t="shared" si="1"/>
        <v>8</v>
      </c>
      <c r="R3" s="74">
        <f t="shared" si="2"/>
        <v>2000</v>
      </c>
      <c r="S3" s="74">
        <f t="shared" si="3"/>
        <v>12600.01492</v>
      </c>
      <c r="T3" s="76">
        <f t="shared" si="4"/>
        <v>12600</v>
      </c>
      <c r="U3" s="69">
        <v>1312468</v>
      </c>
      <c r="V3" s="69">
        <v>4302759</v>
      </c>
    </row>
    <row r="4" ht="13.5" spans="1:22">
      <c r="A4" s="69" t="s">
        <v>326</v>
      </c>
      <c r="B4" s="69">
        <v>2</v>
      </c>
      <c r="C4" s="70">
        <v>43282</v>
      </c>
      <c r="D4" s="69" t="s">
        <v>203</v>
      </c>
      <c r="E4" s="70">
        <v>43288</v>
      </c>
      <c r="F4" s="69">
        <v>6</v>
      </c>
      <c r="G4" s="69">
        <v>1</v>
      </c>
      <c r="H4" s="69" t="s">
        <v>44</v>
      </c>
      <c r="I4" s="69" t="s">
        <v>203</v>
      </c>
      <c r="J4" s="69" t="s">
        <v>202</v>
      </c>
      <c r="K4" s="69" t="s">
        <v>203</v>
      </c>
      <c r="L4" s="69" t="s">
        <v>19</v>
      </c>
      <c r="M4" s="69" t="s">
        <v>203</v>
      </c>
      <c r="N4" s="69">
        <v>3450</v>
      </c>
      <c r="O4" s="69">
        <v>13763.82</v>
      </c>
      <c r="P4" s="74">
        <f t="shared" si="0"/>
        <v>16200.01614</v>
      </c>
      <c r="Q4" s="74">
        <f t="shared" si="1"/>
        <v>12</v>
      </c>
      <c r="R4" s="74">
        <f t="shared" si="2"/>
        <v>3000</v>
      </c>
      <c r="S4" s="74">
        <f t="shared" si="3"/>
        <v>19200.01614</v>
      </c>
      <c r="T4" s="76">
        <f t="shared" si="4"/>
        <v>19200</v>
      </c>
      <c r="U4" s="69">
        <v>1313245</v>
      </c>
      <c r="V4" s="69">
        <v>4364111</v>
      </c>
    </row>
    <row r="5" ht="13.5" spans="1:22">
      <c r="A5" s="69" t="s">
        <v>327</v>
      </c>
      <c r="B5" s="69">
        <v>2</v>
      </c>
      <c r="C5" s="70">
        <v>43282</v>
      </c>
      <c r="D5" s="69" t="s">
        <v>203</v>
      </c>
      <c r="E5" s="70">
        <v>43288</v>
      </c>
      <c r="F5" s="69">
        <v>6</v>
      </c>
      <c r="G5" s="69">
        <v>1</v>
      </c>
      <c r="H5" s="69" t="s">
        <v>48</v>
      </c>
      <c r="I5" s="69" t="s">
        <v>203</v>
      </c>
      <c r="J5" s="69" t="s">
        <v>202</v>
      </c>
      <c r="K5" s="69" t="s">
        <v>203</v>
      </c>
      <c r="L5" s="69" t="s">
        <v>19</v>
      </c>
      <c r="M5" s="69" t="s">
        <v>203</v>
      </c>
      <c r="N5" s="69">
        <v>3450</v>
      </c>
      <c r="O5" s="69">
        <v>13763.82</v>
      </c>
      <c r="P5" s="74">
        <f t="shared" si="0"/>
        <v>16200.01614</v>
      </c>
      <c r="Q5" s="74">
        <f t="shared" si="1"/>
        <v>12</v>
      </c>
      <c r="R5" s="74">
        <f t="shared" si="2"/>
        <v>3000</v>
      </c>
      <c r="S5" s="74">
        <f t="shared" si="3"/>
        <v>19200.01614</v>
      </c>
      <c r="T5" s="76">
        <f t="shared" si="4"/>
        <v>19200</v>
      </c>
      <c r="U5" s="69">
        <v>1313244</v>
      </c>
      <c r="V5" s="69">
        <v>4364111</v>
      </c>
    </row>
    <row r="6" ht="13.5" spans="1:22">
      <c r="A6" s="69" t="s">
        <v>328</v>
      </c>
      <c r="B6" s="69">
        <v>2</v>
      </c>
      <c r="C6" s="70">
        <v>43282</v>
      </c>
      <c r="D6" s="69" t="s">
        <v>203</v>
      </c>
      <c r="E6" s="70">
        <v>43284</v>
      </c>
      <c r="F6" s="69">
        <v>2</v>
      </c>
      <c r="G6" s="69">
        <v>1</v>
      </c>
      <c r="H6" s="69" t="s">
        <v>48</v>
      </c>
      <c r="I6" s="69" t="s">
        <v>203</v>
      </c>
      <c r="J6" s="69" t="s">
        <v>202</v>
      </c>
      <c r="K6" s="69" t="s">
        <v>203</v>
      </c>
      <c r="L6" s="69" t="s">
        <v>19</v>
      </c>
      <c r="M6" s="69" t="s">
        <v>203</v>
      </c>
      <c r="N6" s="69">
        <v>3150</v>
      </c>
      <c r="O6" s="69">
        <v>4502.98</v>
      </c>
      <c r="P6" s="74">
        <f t="shared" si="0"/>
        <v>5300.00746</v>
      </c>
      <c r="Q6" s="74">
        <f t="shared" si="1"/>
        <v>4</v>
      </c>
      <c r="R6" s="74">
        <f t="shared" si="2"/>
        <v>1000</v>
      </c>
      <c r="S6" s="74">
        <f t="shared" si="3"/>
        <v>6300.00746</v>
      </c>
      <c r="T6" s="76">
        <f t="shared" si="4"/>
        <v>6300</v>
      </c>
      <c r="U6" s="69">
        <v>1316244</v>
      </c>
      <c r="V6" s="69">
        <v>4825771</v>
      </c>
    </row>
    <row r="7" ht="13.5" spans="1:22">
      <c r="A7" s="69" t="s">
        <v>329</v>
      </c>
      <c r="B7" s="69">
        <v>2</v>
      </c>
      <c r="C7" s="70">
        <v>43282</v>
      </c>
      <c r="D7" s="69" t="s">
        <v>203</v>
      </c>
      <c r="E7" s="70">
        <v>43284</v>
      </c>
      <c r="F7" s="69">
        <v>2</v>
      </c>
      <c r="G7" s="69">
        <v>1</v>
      </c>
      <c r="H7" s="69" t="s">
        <v>48</v>
      </c>
      <c r="I7" s="69" t="s">
        <v>203</v>
      </c>
      <c r="J7" s="69" t="s">
        <v>202</v>
      </c>
      <c r="K7" s="69" t="s">
        <v>203</v>
      </c>
      <c r="L7" s="69" t="s">
        <v>19</v>
      </c>
      <c r="M7" s="69" t="s">
        <v>203</v>
      </c>
      <c r="N7" s="69">
        <v>3150</v>
      </c>
      <c r="O7" s="69">
        <v>4502.98</v>
      </c>
      <c r="P7" s="74">
        <f t="shared" si="0"/>
        <v>5300.00746</v>
      </c>
      <c r="Q7" s="74">
        <f t="shared" si="1"/>
        <v>4</v>
      </c>
      <c r="R7" s="74">
        <f t="shared" si="2"/>
        <v>1000</v>
      </c>
      <c r="S7" s="74">
        <f t="shared" si="3"/>
        <v>6300.00746</v>
      </c>
      <c r="T7" s="76">
        <f t="shared" si="4"/>
        <v>6300</v>
      </c>
      <c r="U7" s="69">
        <v>1316244</v>
      </c>
      <c r="V7" s="69">
        <v>4825771</v>
      </c>
    </row>
    <row r="8" ht="13.5" spans="1:22">
      <c r="A8" s="69" t="s">
        <v>330</v>
      </c>
      <c r="B8" s="69">
        <v>2</v>
      </c>
      <c r="C8" s="70">
        <v>43282</v>
      </c>
      <c r="D8" s="69" t="s">
        <v>203</v>
      </c>
      <c r="E8" s="70">
        <v>43286</v>
      </c>
      <c r="F8" s="69">
        <v>4</v>
      </c>
      <c r="G8" s="69">
        <v>1</v>
      </c>
      <c r="H8" s="69" t="s">
        <v>44</v>
      </c>
      <c r="I8" s="69" t="s">
        <v>203</v>
      </c>
      <c r="J8" s="69" t="s">
        <v>202</v>
      </c>
      <c r="K8" s="69" t="s">
        <v>203</v>
      </c>
      <c r="L8" s="69" t="s">
        <v>19</v>
      </c>
      <c r="M8" s="69" t="s">
        <v>203</v>
      </c>
      <c r="N8" s="69">
        <v>3150</v>
      </c>
      <c r="O8" s="69">
        <v>9005.96</v>
      </c>
      <c r="P8" s="74">
        <f t="shared" si="0"/>
        <v>10600.01492</v>
      </c>
      <c r="Q8" s="74">
        <f t="shared" si="1"/>
        <v>8</v>
      </c>
      <c r="R8" s="74">
        <f t="shared" si="2"/>
        <v>2000</v>
      </c>
      <c r="S8" s="74">
        <f t="shared" si="3"/>
        <v>12600.01492</v>
      </c>
      <c r="T8" s="76">
        <f t="shared" si="4"/>
        <v>12600</v>
      </c>
      <c r="U8" s="69">
        <v>1312468</v>
      </c>
      <c r="V8" s="69">
        <v>4302759</v>
      </c>
    </row>
    <row r="9" ht="13.5" spans="1:22">
      <c r="A9" s="69" t="s">
        <v>331</v>
      </c>
      <c r="B9" s="69">
        <v>2</v>
      </c>
      <c r="C9" s="70">
        <v>43282</v>
      </c>
      <c r="D9" s="69" t="s">
        <v>203</v>
      </c>
      <c r="E9" s="70">
        <v>43286</v>
      </c>
      <c r="F9" s="69">
        <v>4</v>
      </c>
      <c r="G9" s="69">
        <v>1</v>
      </c>
      <c r="H9" s="69" t="s">
        <v>44</v>
      </c>
      <c r="I9" s="69" t="s">
        <v>203</v>
      </c>
      <c r="J9" s="69" t="s">
        <v>202</v>
      </c>
      <c r="K9" s="69" t="s">
        <v>203</v>
      </c>
      <c r="L9" s="69" t="s">
        <v>19</v>
      </c>
      <c r="M9" s="69" t="s">
        <v>203</v>
      </c>
      <c r="N9" s="69">
        <v>3150</v>
      </c>
      <c r="O9" s="69">
        <v>9005.96</v>
      </c>
      <c r="P9" s="74">
        <f t="shared" si="0"/>
        <v>10600.01492</v>
      </c>
      <c r="Q9" s="74">
        <f t="shared" si="1"/>
        <v>8</v>
      </c>
      <c r="R9" s="74">
        <f t="shared" si="2"/>
        <v>2000</v>
      </c>
      <c r="S9" s="74">
        <f t="shared" si="3"/>
        <v>12600.01492</v>
      </c>
      <c r="T9" s="76">
        <f t="shared" si="4"/>
        <v>12600</v>
      </c>
      <c r="U9" s="69">
        <v>1312468</v>
      </c>
      <c r="V9" s="69">
        <v>4302759</v>
      </c>
    </row>
    <row r="10" ht="13.5" spans="1:22">
      <c r="A10" s="69" t="s">
        <v>332</v>
      </c>
      <c r="B10" s="69">
        <v>2</v>
      </c>
      <c r="C10" s="70">
        <v>43283</v>
      </c>
      <c r="D10" s="69" t="s">
        <v>203</v>
      </c>
      <c r="E10" s="70">
        <v>43285</v>
      </c>
      <c r="F10" s="69">
        <v>2</v>
      </c>
      <c r="G10" s="69">
        <v>1</v>
      </c>
      <c r="H10" s="69" t="s">
        <v>44</v>
      </c>
      <c r="I10" s="69" t="s">
        <v>203</v>
      </c>
      <c r="J10" s="69" t="s">
        <v>202</v>
      </c>
      <c r="K10" s="69" t="s">
        <v>203</v>
      </c>
      <c r="L10" s="69" t="s">
        <v>19</v>
      </c>
      <c r="M10" s="69" t="s">
        <v>203</v>
      </c>
      <c r="N10" s="69">
        <v>3150</v>
      </c>
      <c r="O10" s="69">
        <v>4502.98</v>
      </c>
      <c r="P10" s="74">
        <f t="shared" si="0"/>
        <v>5300.00746</v>
      </c>
      <c r="Q10" s="74">
        <f t="shared" si="1"/>
        <v>4</v>
      </c>
      <c r="R10" s="74">
        <f t="shared" si="2"/>
        <v>1000</v>
      </c>
      <c r="S10" s="74">
        <f t="shared" si="3"/>
        <v>6300.00746</v>
      </c>
      <c r="T10" s="76">
        <f t="shared" si="4"/>
        <v>6300</v>
      </c>
      <c r="U10" s="69">
        <v>1320710</v>
      </c>
      <c r="V10" s="69">
        <v>5532246</v>
      </c>
    </row>
    <row r="11" ht="13.5" spans="1:22">
      <c r="A11" s="69" t="s">
        <v>333</v>
      </c>
      <c r="B11" s="69">
        <v>2</v>
      </c>
      <c r="C11" s="70">
        <v>43283</v>
      </c>
      <c r="D11" s="69" t="s">
        <v>203</v>
      </c>
      <c r="E11" s="70">
        <v>43286</v>
      </c>
      <c r="F11" s="69">
        <v>3</v>
      </c>
      <c r="G11" s="69">
        <v>1</v>
      </c>
      <c r="H11" s="69" t="s">
        <v>44</v>
      </c>
      <c r="I11" s="69" t="s">
        <v>203</v>
      </c>
      <c r="J11" s="69" t="s">
        <v>202</v>
      </c>
      <c r="K11" s="69" t="s">
        <v>203</v>
      </c>
      <c r="L11" s="69" t="s">
        <v>19</v>
      </c>
      <c r="M11" s="69" t="s">
        <v>203</v>
      </c>
      <c r="N11" s="69">
        <v>3150</v>
      </c>
      <c r="O11" s="69">
        <v>6754.47</v>
      </c>
      <c r="P11" s="74">
        <f t="shared" si="0"/>
        <v>7950.01119</v>
      </c>
      <c r="Q11" s="74">
        <f t="shared" si="1"/>
        <v>6</v>
      </c>
      <c r="R11" s="74">
        <f t="shared" si="2"/>
        <v>1500</v>
      </c>
      <c r="S11" s="74">
        <f t="shared" si="3"/>
        <v>9450.01119</v>
      </c>
      <c r="T11" s="76">
        <f t="shared" si="4"/>
        <v>9450</v>
      </c>
      <c r="U11" s="69">
        <v>1308819</v>
      </c>
      <c r="V11" s="69">
        <v>3612831</v>
      </c>
    </row>
    <row r="12" ht="13.5" spans="1:22">
      <c r="A12" s="69" t="s">
        <v>334</v>
      </c>
      <c r="B12" s="69">
        <v>2</v>
      </c>
      <c r="C12" s="70">
        <v>43283</v>
      </c>
      <c r="D12" s="69" t="s">
        <v>203</v>
      </c>
      <c r="E12" s="70">
        <v>43286</v>
      </c>
      <c r="F12" s="69">
        <v>3</v>
      </c>
      <c r="G12" s="69">
        <v>1</v>
      </c>
      <c r="H12" s="69" t="s">
        <v>44</v>
      </c>
      <c r="I12" s="69" t="s">
        <v>203</v>
      </c>
      <c r="J12" s="69" t="s">
        <v>202</v>
      </c>
      <c r="K12" s="69" t="s">
        <v>203</v>
      </c>
      <c r="L12" s="69" t="s">
        <v>19</v>
      </c>
      <c r="M12" s="69" t="s">
        <v>203</v>
      </c>
      <c r="N12" s="69">
        <v>3150</v>
      </c>
      <c r="O12" s="69">
        <v>6754.47</v>
      </c>
      <c r="P12" s="74">
        <f t="shared" si="0"/>
        <v>7950.01119</v>
      </c>
      <c r="Q12" s="74">
        <f t="shared" si="1"/>
        <v>6</v>
      </c>
      <c r="R12" s="74">
        <f t="shared" si="2"/>
        <v>1500</v>
      </c>
      <c r="S12" s="74">
        <f t="shared" si="3"/>
        <v>9450.01119</v>
      </c>
      <c r="T12" s="76">
        <f t="shared" si="4"/>
        <v>9450</v>
      </c>
      <c r="U12" s="69">
        <v>1308819</v>
      </c>
      <c r="V12" s="69">
        <v>3612831</v>
      </c>
    </row>
    <row r="13" ht="13.5" spans="1:22">
      <c r="A13" s="69" t="s">
        <v>335</v>
      </c>
      <c r="B13" s="69">
        <v>2</v>
      </c>
      <c r="C13" s="70">
        <v>43283</v>
      </c>
      <c r="D13" s="69" t="s">
        <v>203</v>
      </c>
      <c r="E13" s="70">
        <v>43285</v>
      </c>
      <c r="F13" s="69">
        <v>2</v>
      </c>
      <c r="G13" s="69">
        <v>1</v>
      </c>
      <c r="H13" s="69" t="s">
        <v>48</v>
      </c>
      <c r="I13" s="69" t="s">
        <v>203</v>
      </c>
      <c r="J13" s="69" t="s">
        <v>202</v>
      </c>
      <c r="K13" s="69" t="s">
        <v>203</v>
      </c>
      <c r="L13" s="69" t="s">
        <v>19</v>
      </c>
      <c r="M13" s="69" t="s">
        <v>203</v>
      </c>
      <c r="N13" s="69">
        <v>3150</v>
      </c>
      <c r="O13" s="69">
        <v>4502.98</v>
      </c>
      <c r="P13" s="74">
        <f t="shared" si="0"/>
        <v>5300.00746</v>
      </c>
      <c r="Q13" s="74">
        <f t="shared" si="1"/>
        <v>4</v>
      </c>
      <c r="R13" s="74">
        <f t="shared" si="2"/>
        <v>1000</v>
      </c>
      <c r="S13" s="74">
        <f t="shared" si="3"/>
        <v>6300.00746</v>
      </c>
      <c r="T13" s="76">
        <f t="shared" si="4"/>
        <v>6300</v>
      </c>
      <c r="U13" s="69">
        <v>1306175</v>
      </c>
      <c r="V13" s="69">
        <v>3139869</v>
      </c>
    </row>
    <row r="14" ht="13.5" spans="1:22">
      <c r="A14" s="69" t="s">
        <v>336</v>
      </c>
      <c r="B14" s="69">
        <v>2</v>
      </c>
      <c r="C14" s="70">
        <v>43283</v>
      </c>
      <c r="D14" s="69" t="s">
        <v>203</v>
      </c>
      <c r="E14" s="70">
        <v>43285</v>
      </c>
      <c r="F14" s="69">
        <v>2</v>
      </c>
      <c r="G14" s="69">
        <v>1</v>
      </c>
      <c r="H14" s="69" t="s">
        <v>48</v>
      </c>
      <c r="I14" s="69" t="s">
        <v>203</v>
      </c>
      <c r="J14" s="69" t="s">
        <v>202</v>
      </c>
      <c r="K14" s="69" t="s">
        <v>203</v>
      </c>
      <c r="L14" s="69" t="s">
        <v>19</v>
      </c>
      <c r="M14" s="69" t="s">
        <v>203</v>
      </c>
      <c r="N14" s="69">
        <v>3150</v>
      </c>
      <c r="O14" s="69">
        <v>4502.98</v>
      </c>
      <c r="P14" s="74">
        <f t="shared" si="0"/>
        <v>5300.00746</v>
      </c>
      <c r="Q14" s="74">
        <f t="shared" si="1"/>
        <v>4</v>
      </c>
      <c r="R14" s="74">
        <f t="shared" si="2"/>
        <v>1000</v>
      </c>
      <c r="S14" s="74">
        <f t="shared" si="3"/>
        <v>6300.00746</v>
      </c>
      <c r="T14" s="76">
        <f t="shared" si="4"/>
        <v>6300</v>
      </c>
      <c r="U14" s="69">
        <v>1306175</v>
      </c>
      <c r="V14" s="69">
        <v>3139869</v>
      </c>
    </row>
    <row r="15" ht="13.5" spans="1:22">
      <c r="A15" s="69" t="s">
        <v>337</v>
      </c>
      <c r="B15" s="69">
        <v>2</v>
      </c>
      <c r="C15" s="70">
        <v>43283</v>
      </c>
      <c r="D15" s="69" t="s">
        <v>203</v>
      </c>
      <c r="E15" s="70">
        <v>43286</v>
      </c>
      <c r="F15" s="69">
        <v>3</v>
      </c>
      <c r="G15" s="69">
        <v>1</v>
      </c>
      <c r="H15" s="69" t="s">
        <v>44</v>
      </c>
      <c r="I15" s="69" t="s">
        <v>203</v>
      </c>
      <c r="J15" s="69" t="s">
        <v>202</v>
      </c>
      <c r="K15" s="69" t="s">
        <v>203</v>
      </c>
      <c r="L15" s="69" t="s">
        <v>19</v>
      </c>
      <c r="M15" s="69" t="s">
        <v>203</v>
      </c>
      <c r="N15" s="69">
        <v>3150</v>
      </c>
      <c r="O15" s="69">
        <v>6754.47</v>
      </c>
      <c r="P15" s="74">
        <f t="shared" si="0"/>
        <v>7950.01119</v>
      </c>
      <c r="Q15" s="74">
        <f t="shared" si="1"/>
        <v>6</v>
      </c>
      <c r="R15" s="74">
        <f t="shared" si="2"/>
        <v>1500</v>
      </c>
      <c r="S15" s="74">
        <f t="shared" si="3"/>
        <v>9450.01119</v>
      </c>
      <c r="T15" s="76">
        <f t="shared" si="4"/>
        <v>9450</v>
      </c>
      <c r="U15" s="69">
        <v>1308819</v>
      </c>
      <c r="V15" s="69">
        <v>3612831</v>
      </c>
    </row>
    <row r="16" ht="13.5" spans="1:22">
      <c r="A16" s="69" t="s">
        <v>338</v>
      </c>
      <c r="B16" s="69">
        <v>2</v>
      </c>
      <c r="C16" s="70">
        <v>43283</v>
      </c>
      <c r="D16" s="69" t="s">
        <v>203</v>
      </c>
      <c r="E16" s="70">
        <v>43286</v>
      </c>
      <c r="F16" s="69">
        <v>3</v>
      </c>
      <c r="G16" s="69">
        <v>1</v>
      </c>
      <c r="H16" s="69" t="s">
        <v>48</v>
      </c>
      <c r="I16" s="69" t="s">
        <v>203</v>
      </c>
      <c r="J16" s="69" t="s">
        <v>202</v>
      </c>
      <c r="K16" s="69" t="s">
        <v>203</v>
      </c>
      <c r="L16" s="69" t="s">
        <v>19</v>
      </c>
      <c r="M16" s="69" t="s">
        <v>203</v>
      </c>
      <c r="N16" s="69">
        <v>3150</v>
      </c>
      <c r="O16" s="69">
        <v>6754.47</v>
      </c>
      <c r="P16" s="74">
        <f t="shared" si="0"/>
        <v>7950.01119</v>
      </c>
      <c r="Q16" s="74">
        <f t="shared" si="1"/>
        <v>6</v>
      </c>
      <c r="R16" s="74">
        <f t="shared" si="2"/>
        <v>1500</v>
      </c>
      <c r="S16" s="74">
        <f t="shared" si="3"/>
        <v>9450.01119</v>
      </c>
      <c r="T16" s="76">
        <f t="shared" si="4"/>
        <v>9450</v>
      </c>
      <c r="U16" s="69">
        <v>1314811</v>
      </c>
      <c r="V16" s="69">
        <v>4641953</v>
      </c>
    </row>
    <row r="17" ht="13.5" spans="1:22">
      <c r="A17" s="69" t="s">
        <v>339</v>
      </c>
      <c r="B17" s="69">
        <v>2</v>
      </c>
      <c r="C17" s="70">
        <v>43283</v>
      </c>
      <c r="D17" s="69" t="s">
        <v>203</v>
      </c>
      <c r="E17" s="70">
        <v>43285</v>
      </c>
      <c r="F17" s="69">
        <v>2</v>
      </c>
      <c r="G17" s="69">
        <v>1</v>
      </c>
      <c r="H17" s="69" t="s">
        <v>44</v>
      </c>
      <c r="I17" s="69" t="s">
        <v>203</v>
      </c>
      <c r="J17" s="69" t="s">
        <v>202</v>
      </c>
      <c r="K17" s="69" t="s">
        <v>203</v>
      </c>
      <c r="L17" s="69" t="s">
        <v>19</v>
      </c>
      <c r="M17" s="69" t="s">
        <v>203</v>
      </c>
      <c r="N17" s="69">
        <v>3150</v>
      </c>
      <c r="O17" s="69">
        <v>4502.98</v>
      </c>
      <c r="P17" s="74">
        <f t="shared" si="0"/>
        <v>5300.00746</v>
      </c>
      <c r="Q17" s="74">
        <f t="shared" si="1"/>
        <v>4</v>
      </c>
      <c r="R17" s="74">
        <f t="shared" si="2"/>
        <v>1000</v>
      </c>
      <c r="S17" s="74">
        <f t="shared" si="3"/>
        <v>6300.00746</v>
      </c>
      <c r="T17" s="76">
        <f t="shared" si="4"/>
        <v>6300</v>
      </c>
      <c r="U17" s="69">
        <v>1306293</v>
      </c>
      <c r="V17" s="69">
        <v>3206777</v>
      </c>
    </row>
    <row r="18" ht="13.5" spans="1:22">
      <c r="A18" s="69" t="s">
        <v>340</v>
      </c>
      <c r="B18" s="69">
        <v>2</v>
      </c>
      <c r="C18" s="70">
        <v>43283</v>
      </c>
      <c r="D18" s="69" t="s">
        <v>203</v>
      </c>
      <c r="E18" s="70">
        <v>43286</v>
      </c>
      <c r="F18" s="69">
        <v>3</v>
      </c>
      <c r="G18" s="69">
        <v>1</v>
      </c>
      <c r="H18" s="69" t="s">
        <v>42</v>
      </c>
      <c r="I18" s="69" t="s">
        <v>203</v>
      </c>
      <c r="J18" s="69" t="s">
        <v>202</v>
      </c>
      <c r="K18" s="69" t="s">
        <v>203</v>
      </c>
      <c r="L18" s="69" t="s">
        <v>19</v>
      </c>
      <c r="M18" s="69" t="s">
        <v>203</v>
      </c>
      <c r="N18" s="69">
        <v>4150</v>
      </c>
      <c r="O18" s="69">
        <v>9303.3</v>
      </c>
      <c r="P18" s="74">
        <f t="shared" si="0"/>
        <v>10949.9841</v>
      </c>
      <c r="Q18" s="74">
        <f t="shared" si="1"/>
        <v>6</v>
      </c>
      <c r="R18" s="74">
        <f t="shared" si="2"/>
        <v>1500</v>
      </c>
      <c r="S18" s="74">
        <f t="shared" si="3"/>
        <v>12449.9841</v>
      </c>
      <c r="T18" s="76">
        <f t="shared" si="4"/>
        <v>12450</v>
      </c>
      <c r="U18" s="69">
        <v>1325417</v>
      </c>
      <c r="V18" s="69">
        <v>6389194</v>
      </c>
    </row>
    <row r="19" ht="13.5" spans="1:22">
      <c r="A19" s="69" t="s">
        <v>341</v>
      </c>
      <c r="B19" s="69">
        <v>2</v>
      </c>
      <c r="C19" s="70">
        <v>43284</v>
      </c>
      <c r="D19" s="69" t="s">
        <v>203</v>
      </c>
      <c r="E19" s="70">
        <v>43285</v>
      </c>
      <c r="F19" s="69">
        <v>1</v>
      </c>
      <c r="G19" s="69">
        <v>1</v>
      </c>
      <c r="H19" s="69" t="s">
        <v>44</v>
      </c>
      <c r="I19" s="69" t="s">
        <v>203</v>
      </c>
      <c r="J19" s="69" t="s">
        <v>202</v>
      </c>
      <c r="K19" s="69" t="s">
        <v>203</v>
      </c>
      <c r="L19" s="69" t="s">
        <v>19</v>
      </c>
      <c r="M19" s="69" t="s">
        <v>203</v>
      </c>
      <c r="N19" s="69">
        <v>3150</v>
      </c>
      <c r="O19" s="69">
        <v>2251.49</v>
      </c>
      <c r="P19" s="74">
        <f t="shared" si="0"/>
        <v>2650.00373</v>
      </c>
      <c r="Q19" s="74">
        <f t="shared" si="1"/>
        <v>2</v>
      </c>
      <c r="R19" s="74">
        <f t="shared" si="2"/>
        <v>500</v>
      </c>
      <c r="S19" s="74">
        <f t="shared" si="3"/>
        <v>3150.00373</v>
      </c>
      <c r="T19" s="76">
        <f t="shared" si="4"/>
        <v>3150</v>
      </c>
      <c r="U19" s="69">
        <v>1321091</v>
      </c>
      <c r="V19" s="69">
        <v>5604258</v>
      </c>
    </row>
    <row r="20" ht="13.5" spans="1:22">
      <c r="A20" s="69" t="s">
        <v>342</v>
      </c>
      <c r="B20" s="69">
        <v>2</v>
      </c>
      <c r="C20" s="70">
        <v>43284</v>
      </c>
      <c r="D20" s="69" t="s">
        <v>203</v>
      </c>
      <c r="E20" s="70">
        <v>43287</v>
      </c>
      <c r="F20" s="69">
        <v>3</v>
      </c>
      <c r="G20" s="69">
        <v>1</v>
      </c>
      <c r="H20" s="69" t="s">
        <v>44</v>
      </c>
      <c r="I20" s="69" t="s">
        <v>203</v>
      </c>
      <c r="J20" s="69" t="s">
        <v>202</v>
      </c>
      <c r="K20" s="69" t="s">
        <v>203</v>
      </c>
      <c r="L20" s="69" t="s">
        <v>19</v>
      </c>
      <c r="M20" s="69" t="s">
        <v>203</v>
      </c>
      <c r="N20" s="69">
        <v>3150</v>
      </c>
      <c r="O20" s="69">
        <v>6754.47</v>
      </c>
      <c r="P20" s="74">
        <f t="shared" si="0"/>
        <v>7950.01119</v>
      </c>
      <c r="Q20" s="74">
        <f t="shared" si="1"/>
        <v>6</v>
      </c>
      <c r="R20" s="74">
        <f t="shared" si="2"/>
        <v>1500</v>
      </c>
      <c r="S20" s="74">
        <f t="shared" si="3"/>
        <v>9450.01119</v>
      </c>
      <c r="T20" s="76">
        <f t="shared" si="4"/>
        <v>9450</v>
      </c>
      <c r="U20" s="69">
        <v>1315762</v>
      </c>
      <c r="V20" s="69">
        <v>4807453</v>
      </c>
    </row>
    <row r="21" ht="13.5" spans="1:22">
      <c r="A21" s="69" t="s">
        <v>343</v>
      </c>
      <c r="B21" s="69">
        <v>2</v>
      </c>
      <c r="C21" s="70">
        <v>43284</v>
      </c>
      <c r="D21" s="69" t="s">
        <v>203</v>
      </c>
      <c r="E21" s="70">
        <v>43287</v>
      </c>
      <c r="F21" s="69">
        <v>3</v>
      </c>
      <c r="G21" s="69">
        <v>1</v>
      </c>
      <c r="H21" s="69" t="s">
        <v>48</v>
      </c>
      <c r="I21" s="69" t="s">
        <v>203</v>
      </c>
      <c r="J21" s="69" t="s">
        <v>202</v>
      </c>
      <c r="K21" s="69" t="s">
        <v>203</v>
      </c>
      <c r="L21" s="69" t="s">
        <v>19</v>
      </c>
      <c r="M21" s="69" t="s">
        <v>203</v>
      </c>
      <c r="N21" s="69">
        <v>3150</v>
      </c>
      <c r="O21" s="69">
        <v>6754.47</v>
      </c>
      <c r="P21" s="74">
        <f t="shared" si="0"/>
        <v>7950.01119</v>
      </c>
      <c r="Q21" s="74">
        <f t="shared" si="1"/>
        <v>6</v>
      </c>
      <c r="R21" s="74">
        <f t="shared" si="2"/>
        <v>1500</v>
      </c>
      <c r="S21" s="74">
        <f t="shared" si="3"/>
        <v>9450.01119</v>
      </c>
      <c r="T21" s="76">
        <f t="shared" si="4"/>
        <v>9450</v>
      </c>
      <c r="U21" s="69">
        <v>1315769</v>
      </c>
      <c r="V21" s="69">
        <v>4807112</v>
      </c>
    </row>
    <row r="22" ht="13.5" spans="1:22">
      <c r="A22" s="69" t="s">
        <v>344</v>
      </c>
      <c r="B22" s="69">
        <v>2</v>
      </c>
      <c r="C22" s="70">
        <v>43284</v>
      </c>
      <c r="D22" s="69" t="s">
        <v>203</v>
      </c>
      <c r="E22" s="70">
        <v>43286</v>
      </c>
      <c r="F22" s="69">
        <v>2</v>
      </c>
      <c r="G22" s="69">
        <v>1</v>
      </c>
      <c r="H22" s="69" t="s">
        <v>42</v>
      </c>
      <c r="I22" s="69" t="s">
        <v>203</v>
      </c>
      <c r="J22" s="69" t="s">
        <v>202</v>
      </c>
      <c r="K22" s="69" t="s">
        <v>203</v>
      </c>
      <c r="L22" s="69" t="s">
        <v>19</v>
      </c>
      <c r="M22" s="69" t="s">
        <v>203</v>
      </c>
      <c r="N22" s="69">
        <v>4150</v>
      </c>
      <c r="O22" s="69">
        <v>6202.2</v>
      </c>
      <c r="P22" s="74">
        <f t="shared" si="0"/>
        <v>7299.9894</v>
      </c>
      <c r="Q22" s="74">
        <f t="shared" si="1"/>
        <v>4</v>
      </c>
      <c r="R22" s="74">
        <f t="shared" si="2"/>
        <v>1000</v>
      </c>
      <c r="S22" s="74">
        <f t="shared" si="3"/>
        <v>8299.9894</v>
      </c>
      <c r="T22" s="76">
        <f t="shared" si="4"/>
        <v>8300</v>
      </c>
      <c r="U22" s="69" t="s">
        <v>345</v>
      </c>
      <c r="V22" s="69">
        <v>7025839</v>
      </c>
    </row>
    <row r="23" ht="13.5" spans="1:22">
      <c r="A23" s="69" t="s">
        <v>346</v>
      </c>
      <c r="B23" s="69">
        <v>2</v>
      </c>
      <c r="C23" s="70">
        <v>43285</v>
      </c>
      <c r="D23" s="69" t="s">
        <v>203</v>
      </c>
      <c r="E23" s="70">
        <v>43287</v>
      </c>
      <c r="F23" s="69">
        <v>2</v>
      </c>
      <c r="G23" s="69">
        <v>1</v>
      </c>
      <c r="H23" s="69" t="s">
        <v>48</v>
      </c>
      <c r="I23" s="69" t="s">
        <v>203</v>
      </c>
      <c r="J23" s="69" t="s">
        <v>202</v>
      </c>
      <c r="K23" s="69" t="s">
        <v>203</v>
      </c>
      <c r="L23" s="69" t="s">
        <v>19</v>
      </c>
      <c r="M23" s="69" t="s">
        <v>203</v>
      </c>
      <c r="N23" s="69">
        <v>3150</v>
      </c>
      <c r="O23" s="69">
        <v>4502.98</v>
      </c>
      <c r="P23" s="74">
        <f t="shared" si="0"/>
        <v>5300.00746</v>
      </c>
      <c r="Q23" s="74">
        <f t="shared" si="1"/>
        <v>4</v>
      </c>
      <c r="R23" s="74">
        <f t="shared" si="2"/>
        <v>1000</v>
      </c>
      <c r="S23" s="74">
        <f t="shared" si="3"/>
        <v>6300.00746</v>
      </c>
      <c r="T23" s="76">
        <f t="shared" si="4"/>
        <v>6300</v>
      </c>
      <c r="U23" s="69">
        <v>1320869</v>
      </c>
      <c r="V23" s="69">
        <v>5540623</v>
      </c>
    </row>
    <row r="24" ht="13.5" spans="1:22">
      <c r="A24" s="69" t="s">
        <v>347</v>
      </c>
      <c r="B24" s="69">
        <v>2</v>
      </c>
      <c r="C24" s="70">
        <v>43285</v>
      </c>
      <c r="D24" s="69" t="s">
        <v>203</v>
      </c>
      <c r="E24" s="70">
        <v>43287</v>
      </c>
      <c r="F24" s="69">
        <v>2</v>
      </c>
      <c r="G24" s="69">
        <v>1</v>
      </c>
      <c r="H24" s="69" t="s">
        <v>44</v>
      </c>
      <c r="I24" s="69" t="s">
        <v>203</v>
      </c>
      <c r="J24" s="69" t="s">
        <v>202</v>
      </c>
      <c r="K24" s="69" t="s">
        <v>203</v>
      </c>
      <c r="L24" s="69" t="s">
        <v>19</v>
      </c>
      <c r="M24" s="69" t="s">
        <v>203</v>
      </c>
      <c r="N24" s="69">
        <v>3150</v>
      </c>
      <c r="O24" s="69">
        <v>4502.98</v>
      </c>
      <c r="P24" s="74">
        <f t="shared" si="0"/>
        <v>5300.00746</v>
      </c>
      <c r="Q24" s="74">
        <f t="shared" si="1"/>
        <v>4</v>
      </c>
      <c r="R24" s="74">
        <f t="shared" si="2"/>
        <v>1000</v>
      </c>
      <c r="S24" s="74">
        <f t="shared" si="3"/>
        <v>6300.00746</v>
      </c>
      <c r="T24" s="76">
        <f t="shared" si="4"/>
        <v>6300</v>
      </c>
      <c r="U24" s="69">
        <v>1319749</v>
      </c>
      <c r="V24" s="69">
        <v>5352918</v>
      </c>
    </row>
    <row r="25" ht="13.5" spans="1:22">
      <c r="A25" s="69" t="s">
        <v>348</v>
      </c>
      <c r="B25" s="69">
        <v>2</v>
      </c>
      <c r="C25" s="70">
        <v>43285</v>
      </c>
      <c r="D25" s="69" t="s">
        <v>203</v>
      </c>
      <c r="E25" s="70">
        <v>43287</v>
      </c>
      <c r="F25" s="69">
        <v>2</v>
      </c>
      <c r="G25" s="69">
        <v>1</v>
      </c>
      <c r="H25" s="69" t="s">
        <v>48</v>
      </c>
      <c r="I25" s="69" t="s">
        <v>203</v>
      </c>
      <c r="J25" s="69" t="s">
        <v>202</v>
      </c>
      <c r="K25" s="69" t="s">
        <v>203</v>
      </c>
      <c r="L25" s="69" t="s">
        <v>19</v>
      </c>
      <c r="M25" s="69" t="s">
        <v>203</v>
      </c>
      <c r="N25" s="69">
        <v>3150</v>
      </c>
      <c r="O25" s="69">
        <v>4502.98</v>
      </c>
      <c r="P25" s="74">
        <f t="shared" si="0"/>
        <v>5300.00746</v>
      </c>
      <c r="Q25" s="74">
        <f t="shared" si="1"/>
        <v>4</v>
      </c>
      <c r="R25" s="74">
        <f t="shared" si="2"/>
        <v>1000</v>
      </c>
      <c r="S25" s="74">
        <f t="shared" si="3"/>
        <v>6300.00746</v>
      </c>
      <c r="T25" s="76">
        <f t="shared" si="4"/>
        <v>6300</v>
      </c>
      <c r="U25" s="69">
        <v>1315164</v>
      </c>
      <c r="V25" s="69">
        <v>4721109</v>
      </c>
    </row>
    <row r="26" ht="13.5" spans="1:22">
      <c r="A26" s="69" t="s">
        <v>349</v>
      </c>
      <c r="B26" s="69">
        <v>2</v>
      </c>
      <c r="C26" s="70">
        <v>43285</v>
      </c>
      <c r="D26" s="69" t="s">
        <v>203</v>
      </c>
      <c r="E26" s="70">
        <v>43287</v>
      </c>
      <c r="F26" s="69">
        <v>2</v>
      </c>
      <c r="G26" s="69">
        <v>1</v>
      </c>
      <c r="H26" s="69" t="s">
        <v>48</v>
      </c>
      <c r="I26" s="69" t="s">
        <v>203</v>
      </c>
      <c r="J26" s="69" t="s">
        <v>202</v>
      </c>
      <c r="K26" s="69" t="s">
        <v>203</v>
      </c>
      <c r="L26" s="69" t="s">
        <v>19</v>
      </c>
      <c r="M26" s="69" t="s">
        <v>203</v>
      </c>
      <c r="N26" s="69">
        <v>3150</v>
      </c>
      <c r="O26" s="69">
        <v>4502.98</v>
      </c>
      <c r="P26" s="74">
        <f t="shared" si="0"/>
        <v>5300.00746</v>
      </c>
      <c r="Q26" s="74">
        <f t="shared" si="1"/>
        <v>4</v>
      </c>
      <c r="R26" s="74">
        <f t="shared" si="2"/>
        <v>1000</v>
      </c>
      <c r="S26" s="74">
        <f t="shared" si="3"/>
        <v>6300.00746</v>
      </c>
      <c r="T26" s="76">
        <f t="shared" si="4"/>
        <v>6300</v>
      </c>
      <c r="U26" s="69">
        <v>1319749</v>
      </c>
      <c r="V26" s="69">
        <v>5352918</v>
      </c>
    </row>
    <row r="27" ht="13.5" spans="1:22">
      <c r="A27" s="69" t="s">
        <v>350</v>
      </c>
      <c r="B27" s="69">
        <v>2</v>
      </c>
      <c r="C27" s="70">
        <v>43285</v>
      </c>
      <c r="D27" s="69" t="s">
        <v>203</v>
      </c>
      <c r="E27" s="70">
        <v>43286</v>
      </c>
      <c r="F27" s="69">
        <v>1</v>
      </c>
      <c r="G27" s="69">
        <v>1</v>
      </c>
      <c r="H27" s="69" t="s">
        <v>44</v>
      </c>
      <c r="I27" s="69" t="s">
        <v>203</v>
      </c>
      <c r="J27" s="69" t="s">
        <v>202</v>
      </c>
      <c r="K27" s="69" t="s">
        <v>203</v>
      </c>
      <c r="L27" s="69" t="s">
        <v>19</v>
      </c>
      <c r="M27" s="69" t="s">
        <v>203</v>
      </c>
      <c r="N27" s="69">
        <v>3150</v>
      </c>
      <c r="O27" s="69">
        <v>2251.49</v>
      </c>
      <c r="P27" s="74">
        <f t="shared" si="0"/>
        <v>2650.00373</v>
      </c>
      <c r="Q27" s="74">
        <f t="shared" si="1"/>
        <v>2</v>
      </c>
      <c r="R27" s="74">
        <f t="shared" si="2"/>
        <v>500</v>
      </c>
      <c r="S27" s="74">
        <f t="shared" si="3"/>
        <v>3150.00373</v>
      </c>
      <c r="T27" s="76">
        <f t="shared" si="4"/>
        <v>3150</v>
      </c>
      <c r="U27" s="69">
        <v>1311424</v>
      </c>
      <c r="V27" s="69">
        <v>4070272</v>
      </c>
    </row>
    <row r="28" ht="13.5" spans="1:22">
      <c r="A28" s="69" t="s">
        <v>351</v>
      </c>
      <c r="B28" s="69">
        <v>2</v>
      </c>
      <c r="C28" s="70">
        <v>43286</v>
      </c>
      <c r="D28" s="69" t="s">
        <v>203</v>
      </c>
      <c r="E28" s="70">
        <v>43290</v>
      </c>
      <c r="F28" s="69">
        <v>4</v>
      </c>
      <c r="G28" s="69">
        <v>1</v>
      </c>
      <c r="H28" s="69" t="s">
        <v>44</v>
      </c>
      <c r="I28" s="69" t="s">
        <v>203</v>
      </c>
      <c r="J28" s="69" t="s">
        <v>202</v>
      </c>
      <c r="K28" s="69" t="s">
        <v>203</v>
      </c>
      <c r="L28" s="69" t="s">
        <v>19</v>
      </c>
      <c r="M28" s="69" t="s">
        <v>203</v>
      </c>
      <c r="N28" s="69">
        <v>3150</v>
      </c>
      <c r="O28" s="69">
        <v>9515.72</v>
      </c>
      <c r="P28" s="74">
        <f t="shared" si="0"/>
        <v>11200.00244</v>
      </c>
      <c r="Q28" s="74">
        <f t="shared" si="1"/>
        <v>8</v>
      </c>
      <c r="R28" s="74">
        <f t="shared" si="2"/>
        <v>2000</v>
      </c>
      <c r="S28" s="74">
        <f t="shared" si="3"/>
        <v>13200.00244</v>
      </c>
      <c r="T28" s="76">
        <f t="shared" si="4"/>
        <v>13200</v>
      </c>
      <c r="U28" s="69">
        <v>1305339</v>
      </c>
      <c r="V28" s="69">
        <v>2974899</v>
      </c>
    </row>
    <row r="29" ht="13.5" spans="1:22">
      <c r="A29" s="69" t="s">
        <v>352</v>
      </c>
      <c r="B29" s="69">
        <v>2</v>
      </c>
      <c r="C29" s="70">
        <v>43286</v>
      </c>
      <c r="D29" s="69" t="s">
        <v>203</v>
      </c>
      <c r="E29" s="70">
        <v>43290</v>
      </c>
      <c r="F29" s="69">
        <v>4</v>
      </c>
      <c r="G29" s="69">
        <v>1</v>
      </c>
      <c r="H29" s="69" t="s">
        <v>48</v>
      </c>
      <c r="I29" s="69" t="s">
        <v>203</v>
      </c>
      <c r="J29" s="69" t="s">
        <v>202</v>
      </c>
      <c r="K29" s="69" t="s">
        <v>203</v>
      </c>
      <c r="L29" s="69" t="s">
        <v>19</v>
      </c>
      <c r="M29" s="69" t="s">
        <v>203</v>
      </c>
      <c r="N29" s="69">
        <v>3150</v>
      </c>
      <c r="O29" s="69">
        <v>9515.72</v>
      </c>
      <c r="P29" s="74">
        <f t="shared" si="0"/>
        <v>11200.00244</v>
      </c>
      <c r="Q29" s="74">
        <f t="shared" si="1"/>
        <v>8</v>
      </c>
      <c r="R29" s="74">
        <f t="shared" si="2"/>
        <v>2000</v>
      </c>
      <c r="S29" s="74">
        <f t="shared" si="3"/>
        <v>13200.00244</v>
      </c>
      <c r="T29" s="76">
        <f t="shared" si="4"/>
        <v>13200</v>
      </c>
      <c r="U29" s="69">
        <v>1305339</v>
      </c>
      <c r="V29" s="69">
        <v>2974899</v>
      </c>
    </row>
    <row r="30" ht="13.5" spans="1:22">
      <c r="A30" s="69" t="s">
        <v>353</v>
      </c>
      <c r="B30" s="69">
        <v>2</v>
      </c>
      <c r="C30" s="70">
        <v>43286</v>
      </c>
      <c r="D30" s="69" t="s">
        <v>203</v>
      </c>
      <c r="E30" s="70">
        <v>43289</v>
      </c>
      <c r="F30" s="69">
        <v>3</v>
      </c>
      <c r="G30" s="69">
        <v>1</v>
      </c>
      <c r="H30" s="69" t="s">
        <v>25</v>
      </c>
      <c r="I30" s="69" t="s">
        <v>203</v>
      </c>
      <c r="J30" s="69" t="s">
        <v>202</v>
      </c>
      <c r="K30" s="69" t="s">
        <v>203</v>
      </c>
      <c r="L30" s="69" t="s">
        <v>19</v>
      </c>
      <c r="M30" s="69" t="s">
        <v>203</v>
      </c>
      <c r="N30" s="69">
        <v>4450</v>
      </c>
      <c r="O30" s="69">
        <v>9813.08</v>
      </c>
      <c r="P30" s="74">
        <f t="shared" si="0"/>
        <v>11549.99516</v>
      </c>
      <c r="Q30" s="74">
        <f t="shared" si="1"/>
        <v>6</v>
      </c>
      <c r="R30" s="74">
        <f t="shared" si="2"/>
        <v>1500</v>
      </c>
      <c r="S30" s="74">
        <f t="shared" si="3"/>
        <v>13049.99516</v>
      </c>
      <c r="T30" s="76">
        <f t="shared" si="4"/>
        <v>13050</v>
      </c>
      <c r="U30" s="69">
        <v>1325249</v>
      </c>
      <c r="V30" s="69">
        <v>6318415</v>
      </c>
    </row>
    <row r="31" ht="13.5" spans="1:22">
      <c r="A31" s="71" t="s">
        <v>354</v>
      </c>
      <c r="B31" s="71">
        <v>2</v>
      </c>
      <c r="C31" s="72">
        <v>43286</v>
      </c>
      <c r="D31" s="71" t="s">
        <v>203</v>
      </c>
      <c r="E31" s="72">
        <v>43290</v>
      </c>
      <c r="F31" s="71">
        <v>4</v>
      </c>
      <c r="G31" s="71">
        <v>1</v>
      </c>
      <c r="H31" s="71" t="s">
        <v>48</v>
      </c>
      <c r="I31" s="71" t="s">
        <v>203</v>
      </c>
      <c r="J31" s="71" t="s">
        <v>202</v>
      </c>
      <c r="K31" s="71" t="s">
        <v>203</v>
      </c>
      <c r="L31" s="71" t="s">
        <v>19</v>
      </c>
      <c r="M31" s="71" t="s">
        <v>203</v>
      </c>
      <c r="N31" s="71">
        <v>3150</v>
      </c>
      <c r="O31" s="71">
        <v>9515.72</v>
      </c>
      <c r="P31" s="74">
        <f t="shared" si="0"/>
        <v>11200.00244</v>
      </c>
      <c r="Q31" s="74">
        <f t="shared" si="1"/>
        <v>8</v>
      </c>
      <c r="R31" s="74">
        <f t="shared" si="2"/>
        <v>2000</v>
      </c>
      <c r="S31" s="74">
        <f t="shared" si="3"/>
        <v>13200.00244</v>
      </c>
      <c r="T31" s="77">
        <f t="shared" si="4"/>
        <v>13200</v>
      </c>
      <c r="U31" s="71">
        <v>1305339</v>
      </c>
      <c r="V31" s="71">
        <v>2974899</v>
      </c>
    </row>
    <row r="32" ht="13.5" spans="1:22">
      <c r="A32" s="71" t="s">
        <v>355</v>
      </c>
      <c r="B32" s="71">
        <v>2</v>
      </c>
      <c r="C32" s="72">
        <v>43286</v>
      </c>
      <c r="D32" s="71" t="s">
        <v>203</v>
      </c>
      <c r="E32" s="72">
        <v>43289</v>
      </c>
      <c r="F32" s="71">
        <v>3</v>
      </c>
      <c r="G32" s="71">
        <v>1</v>
      </c>
      <c r="H32" s="71" t="s">
        <v>32</v>
      </c>
      <c r="I32" s="71" t="s">
        <v>203</v>
      </c>
      <c r="J32" s="71" t="s">
        <v>202</v>
      </c>
      <c r="K32" s="71" t="s">
        <v>203</v>
      </c>
      <c r="L32" s="71" t="s">
        <v>19</v>
      </c>
      <c r="M32" s="71" t="s">
        <v>203</v>
      </c>
      <c r="N32" s="71">
        <v>4450</v>
      </c>
      <c r="O32" s="71">
        <v>9813.08</v>
      </c>
      <c r="P32" s="74">
        <f t="shared" si="0"/>
        <v>11549.99516</v>
      </c>
      <c r="Q32" s="74">
        <f t="shared" si="1"/>
        <v>6</v>
      </c>
      <c r="R32" s="74">
        <f t="shared" si="2"/>
        <v>1500</v>
      </c>
      <c r="S32" s="74">
        <f t="shared" si="3"/>
        <v>13049.99516</v>
      </c>
      <c r="T32" s="77">
        <f t="shared" si="4"/>
        <v>13050</v>
      </c>
      <c r="U32" s="71">
        <v>1325249</v>
      </c>
      <c r="V32" s="71">
        <v>6318415</v>
      </c>
    </row>
    <row r="33" ht="13.5" spans="1:22">
      <c r="A33" s="71" t="s">
        <v>356</v>
      </c>
      <c r="B33" s="71">
        <v>2</v>
      </c>
      <c r="C33" s="72">
        <v>43286</v>
      </c>
      <c r="D33" s="71" t="s">
        <v>203</v>
      </c>
      <c r="E33" s="72">
        <v>43288</v>
      </c>
      <c r="F33" s="71">
        <v>2</v>
      </c>
      <c r="G33" s="71">
        <v>1</v>
      </c>
      <c r="H33" s="71" t="s">
        <v>48</v>
      </c>
      <c r="I33" s="71" t="s">
        <v>203</v>
      </c>
      <c r="J33" s="71" t="s">
        <v>202</v>
      </c>
      <c r="K33" s="71" t="s">
        <v>203</v>
      </c>
      <c r="L33" s="71" t="s">
        <v>19</v>
      </c>
      <c r="M33" s="71" t="s">
        <v>203</v>
      </c>
      <c r="N33" s="71">
        <v>3450</v>
      </c>
      <c r="O33" s="71">
        <v>4757.86</v>
      </c>
      <c r="P33" s="74">
        <f t="shared" si="0"/>
        <v>5600.00122</v>
      </c>
      <c r="Q33" s="74">
        <f t="shared" si="1"/>
        <v>4</v>
      </c>
      <c r="R33" s="74">
        <f t="shared" si="2"/>
        <v>1000</v>
      </c>
      <c r="S33" s="74">
        <f t="shared" si="3"/>
        <v>6600.00122</v>
      </c>
      <c r="T33" s="77">
        <f t="shared" si="4"/>
        <v>6600</v>
      </c>
      <c r="U33" s="71">
        <v>1306884</v>
      </c>
      <c r="V33" s="71">
        <v>3226052</v>
      </c>
    </row>
    <row r="34" ht="13.5" spans="1:22">
      <c r="A34" s="71" t="s">
        <v>357</v>
      </c>
      <c r="B34" s="71">
        <v>2</v>
      </c>
      <c r="C34" s="72">
        <v>43286</v>
      </c>
      <c r="D34" s="71" t="s">
        <v>203</v>
      </c>
      <c r="E34" s="72">
        <v>43289</v>
      </c>
      <c r="F34" s="71">
        <v>3</v>
      </c>
      <c r="G34" s="71">
        <v>1</v>
      </c>
      <c r="H34" s="71" t="s">
        <v>32</v>
      </c>
      <c r="I34" s="71" t="s">
        <v>203</v>
      </c>
      <c r="J34" s="71" t="s">
        <v>202</v>
      </c>
      <c r="K34" s="71" t="s">
        <v>203</v>
      </c>
      <c r="L34" s="71" t="s">
        <v>19</v>
      </c>
      <c r="M34" s="71" t="s">
        <v>203</v>
      </c>
      <c r="N34" s="71">
        <v>4450</v>
      </c>
      <c r="O34" s="71">
        <v>9813.08</v>
      </c>
      <c r="P34" s="74">
        <f t="shared" si="0"/>
        <v>11549.99516</v>
      </c>
      <c r="Q34" s="74">
        <f t="shared" si="1"/>
        <v>6</v>
      </c>
      <c r="R34" s="74">
        <f t="shared" si="2"/>
        <v>1500</v>
      </c>
      <c r="S34" s="74">
        <f t="shared" si="3"/>
        <v>13049.99516</v>
      </c>
      <c r="T34" s="77">
        <f t="shared" si="4"/>
        <v>13050</v>
      </c>
      <c r="U34" s="71">
        <v>1325249</v>
      </c>
      <c r="V34" s="71">
        <v>6318415</v>
      </c>
    </row>
    <row r="35" ht="13.5" spans="1:22">
      <c r="A35" s="71" t="s">
        <v>358</v>
      </c>
      <c r="B35" s="71">
        <v>2</v>
      </c>
      <c r="C35" s="72">
        <v>43286</v>
      </c>
      <c r="D35" s="71" t="s">
        <v>203</v>
      </c>
      <c r="E35" s="72">
        <v>43290</v>
      </c>
      <c r="F35" s="71">
        <v>4</v>
      </c>
      <c r="G35" s="71">
        <v>1</v>
      </c>
      <c r="H35" s="71" t="s">
        <v>48</v>
      </c>
      <c r="I35" s="71" t="s">
        <v>203</v>
      </c>
      <c r="J35" s="71" t="s">
        <v>202</v>
      </c>
      <c r="K35" s="71" t="s">
        <v>203</v>
      </c>
      <c r="L35" s="71" t="s">
        <v>19</v>
      </c>
      <c r="M35" s="71" t="s">
        <v>203</v>
      </c>
      <c r="N35" s="71">
        <v>3150</v>
      </c>
      <c r="O35" s="71">
        <v>9515.72</v>
      </c>
      <c r="P35" s="74">
        <f t="shared" si="0"/>
        <v>11200.00244</v>
      </c>
      <c r="Q35" s="74">
        <f t="shared" si="1"/>
        <v>8</v>
      </c>
      <c r="R35" s="74">
        <f t="shared" si="2"/>
        <v>2000</v>
      </c>
      <c r="S35" s="74">
        <f t="shared" si="3"/>
        <v>13200.00244</v>
      </c>
      <c r="T35" s="77">
        <f t="shared" si="4"/>
        <v>13200</v>
      </c>
      <c r="U35" s="71">
        <v>1305339</v>
      </c>
      <c r="V35" s="71">
        <v>2974899</v>
      </c>
    </row>
    <row r="36" ht="13.5" spans="1:22">
      <c r="A36" s="71" t="s">
        <v>359</v>
      </c>
      <c r="B36" s="71">
        <v>2</v>
      </c>
      <c r="C36" s="72">
        <v>43286</v>
      </c>
      <c r="D36" s="71" t="s">
        <v>203</v>
      </c>
      <c r="E36" s="72">
        <v>43289</v>
      </c>
      <c r="F36" s="71">
        <v>3</v>
      </c>
      <c r="G36" s="71">
        <v>1</v>
      </c>
      <c r="H36" s="71" t="s">
        <v>360</v>
      </c>
      <c r="I36" s="71" t="s">
        <v>203</v>
      </c>
      <c r="J36" s="71" t="s">
        <v>202</v>
      </c>
      <c r="K36" s="71" t="s">
        <v>203</v>
      </c>
      <c r="L36" s="71" t="s">
        <v>19</v>
      </c>
      <c r="M36" s="71" t="s">
        <v>203</v>
      </c>
      <c r="N36" s="71">
        <v>4450</v>
      </c>
      <c r="O36" s="71">
        <v>9813.08</v>
      </c>
      <c r="P36" s="74">
        <f t="shared" si="0"/>
        <v>11549.99516</v>
      </c>
      <c r="Q36" s="74">
        <f t="shared" si="1"/>
        <v>6</v>
      </c>
      <c r="R36" s="74">
        <f t="shared" si="2"/>
        <v>1500</v>
      </c>
      <c r="S36" s="74">
        <f t="shared" si="3"/>
        <v>13049.99516</v>
      </c>
      <c r="T36" s="77">
        <f t="shared" si="4"/>
        <v>13050</v>
      </c>
      <c r="U36" s="71">
        <v>1325249</v>
      </c>
      <c r="V36" s="71">
        <v>6318415</v>
      </c>
    </row>
    <row r="37" ht="13.5" spans="1:22">
      <c r="A37" s="71" t="s">
        <v>361</v>
      </c>
      <c r="B37" s="71">
        <v>2</v>
      </c>
      <c r="C37" s="72">
        <v>43287</v>
      </c>
      <c r="D37" s="71" t="s">
        <v>203</v>
      </c>
      <c r="E37" s="72">
        <v>43289</v>
      </c>
      <c r="F37" s="71">
        <v>2</v>
      </c>
      <c r="G37" s="71">
        <v>1</v>
      </c>
      <c r="H37" s="71" t="s">
        <v>25</v>
      </c>
      <c r="I37" s="71" t="s">
        <v>203</v>
      </c>
      <c r="J37" s="71" t="s">
        <v>202</v>
      </c>
      <c r="K37" s="71" t="s">
        <v>203</v>
      </c>
      <c r="L37" s="71" t="s">
        <v>19</v>
      </c>
      <c r="M37" s="71" t="s">
        <v>203</v>
      </c>
      <c r="N37" s="71">
        <v>3450</v>
      </c>
      <c r="O37" s="71">
        <v>5012.74</v>
      </c>
      <c r="P37" s="74">
        <f t="shared" si="0"/>
        <v>5899.99498</v>
      </c>
      <c r="Q37" s="74">
        <f t="shared" si="1"/>
        <v>4</v>
      </c>
      <c r="R37" s="74">
        <f t="shared" si="2"/>
        <v>1000</v>
      </c>
      <c r="S37" s="74">
        <f t="shared" si="3"/>
        <v>6899.99498</v>
      </c>
      <c r="T37" s="77">
        <f t="shared" si="4"/>
        <v>6900</v>
      </c>
      <c r="U37" s="71">
        <v>1317047</v>
      </c>
      <c r="V37" s="71">
        <v>4991508</v>
      </c>
    </row>
    <row r="38" ht="13.5" spans="1:22">
      <c r="A38" s="71" t="s">
        <v>362</v>
      </c>
      <c r="B38" s="71">
        <v>2</v>
      </c>
      <c r="C38" s="72">
        <v>43287</v>
      </c>
      <c r="D38" s="71" t="s">
        <v>203</v>
      </c>
      <c r="E38" s="72">
        <v>43290</v>
      </c>
      <c r="F38" s="71">
        <v>3</v>
      </c>
      <c r="G38" s="71">
        <v>1</v>
      </c>
      <c r="H38" s="71" t="s">
        <v>44</v>
      </c>
      <c r="I38" s="71" t="s">
        <v>203</v>
      </c>
      <c r="J38" s="71" t="s">
        <v>202</v>
      </c>
      <c r="K38" s="71" t="s">
        <v>203</v>
      </c>
      <c r="L38" s="71" t="s">
        <v>19</v>
      </c>
      <c r="M38" s="71" t="s">
        <v>203</v>
      </c>
      <c r="N38" s="71">
        <v>3150</v>
      </c>
      <c r="O38" s="71">
        <v>7264.23</v>
      </c>
      <c r="P38" s="74">
        <f t="shared" si="0"/>
        <v>8549.99871</v>
      </c>
      <c r="Q38" s="74">
        <f t="shared" si="1"/>
        <v>6</v>
      </c>
      <c r="R38" s="74">
        <f t="shared" si="2"/>
        <v>1500</v>
      </c>
      <c r="S38" s="74">
        <f t="shared" si="3"/>
        <v>10049.99871</v>
      </c>
      <c r="T38" s="77">
        <v>10050</v>
      </c>
      <c r="U38" s="71">
        <v>1307450</v>
      </c>
      <c r="V38" s="71">
        <v>3401480</v>
      </c>
    </row>
    <row r="39" ht="13.5" spans="1:22">
      <c r="A39" s="71" t="s">
        <v>363</v>
      </c>
      <c r="B39" s="71">
        <v>2</v>
      </c>
      <c r="C39" s="72">
        <v>43287</v>
      </c>
      <c r="D39" s="71"/>
      <c r="E39" s="72">
        <v>43289</v>
      </c>
      <c r="F39" s="71">
        <v>2</v>
      </c>
      <c r="G39" s="71">
        <v>1</v>
      </c>
      <c r="H39" s="71" t="s">
        <v>44</v>
      </c>
      <c r="I39" s="71"/>
      <c r="J39" s="71"/>
      <c r="K39" s="71"/>
      <c r="L39" s="71" t="s">
        <v>62</v>
      </c>
      <c r="M39" s="71"/>
      <c r="N39" s="71">
        <v>3600</v>
      </c>
      <c r="O39" s="71">
        <v>5267.63</v>
      </c>
      <c r="P39" s="74">
        <f t="shared" si="0"/>
        <v>6200.00051</v>
      </c>
      <c r="Q39" s="74">
        <f t="shared" si="1"/>
        <v>4</v>
      </c>
      <c r="R39" s="74">
        <f t="shared" si="2"/>
        <v>1000</v>
      </c>
      <c r="S39" s="74">
        <f t="shared" si="3"/>
        <v>7200.00051</v>
      </c>
      <c r="T39" s="77">
        <v>7200</v>
      </c>
      <c r="U39" s="71">
        <v>1275799</v>
      </c>
      <c r="V39" s="71">
        <v>630505187</v>
      </c>
    </row>
    <row r="40" ht="13.5" spans="1:22">
      <c r="A40" s="71" t="s">
        <v>364</v>
      </c>
      <c r="B40" s="71">
        <v>2</v>
      </c>
      <c r="C40" s="72">
        <v>43287</v>
      </c>
      <c r="D40" s="71"/>
      <c r="E40" s="72">
        <v>43289</v>
      </c>
      <c r="F40" s="71">
        <v>2</v>
      </c>
      <c r="G40" s="71">
        <v>1</v>
      </c>
      <c r="H40" s="71" t="s">
        <v>44</v>
      </c>
      <c r="I40" s="71"/>
      <c r="J40" s="71"/>
      <c r="K40" s="71"/>
      <c r="L40" s="71" t="s">
        <v>62</v>
      </c>
      <c r="M40" s="71"/>
      <c r="N40" s="71">
        <v>3600</v>
      </c>
      <c r="O40" s="71">
        <v>5267.63</v>
      </c>
      <c r="P40" s="74">
        <f t="shared" si="0"/>
        <v>6200.00051</v>
      </c>
      <c r="Q40" s="74">
        <f t="shared" si="1"/>
        <v>4</v>
      </c>
      <c r="R40" s="74">
        <f t="shared" si="2"/>
        <v>1000</v>
      </c>
      <c r="S40" s="74">
        <f t="shared" si="3"/>
        <v>7200.00051</v>
      </c>
      <c r="T40" s="77">
        <v>7200</v>
      </c>
      <c r="U40" s="71">
        <v>1275795</v>
      </c>
      <c r="V40" s="71">
        <v>63505266</v>
      </c>
    </row>
    <row r="41" ht="13.5" spans="1:22">
      <c r="A41" s="71" t="s">
        <v>365</v>
      </c>
      <c r="B41" s="71">
        <v>2</v>
      </c>
      <c r="C41" s="72">
        <v>43288</v>
      </c>
      <c r="D41" s="71" t="s">
        <v>203</v>
      </c>
      <c r="E41" s="72">
        <v>43291</v>
      </c>
      <c r="F41" s="71">
        <v>3</v>
      </c>
      <c r="G41" s="71">
        <v>1</v>
      </c>
      <c r="H41" s="71" t="s">
        <v>44</v>
      </c>
      <c r="I41" s="71" t="s">
        <v>203</v>
      </c>
      <c r="J41" s="71" t="s">
        <v>202</v>
      </c>
      <c r="K41" s="71" t="s">
        <v>203</v>
      </c>
      <c r="L41" s="71" t="s">
        <v>19</v>
      </c>
      <c r="M41" s="71" t="s">
        <v>203</v>
      </c>
      <c r="N41" s="71">
        <v>3150</v>
      </c>
      <c r="O41" s="71">
        <v>7009.35</v>
      </c>
      <c r="P41" s="74">
        <f t="shared" si="0"/>
        <v>8250.00495</v>
      </c>
      <c r="Q41" s="74">
        <f t="shared" si="1"/>
        <v>6</v>
      </c>
      <c r="R41" s="74">
        <f t="shared" si="2"/>
        <v>1500</v>
      </c>
      <c r="S41" s="74">
        <f t="shared" si="3"/>
        <v>9750.00495</v>
      </c>
      <c r="T41" s="77">
        <f t="shared" ref="T41:T104" si="5">ROUND(S41,0)</f>
        <v>9750</v>
      </c>
      <c r="U41" s="71">
        <v>1318614</v>
      </c>
      <c r="V41" s="71">
        <v>5189382</v>
      </c>
    </row>
    <row r="42" ht="13.5" spans="1:22">
      <c r="A42" s="71" t="s">
        <v>366</v>
      </c>
      <c r="B42" s="71">
        <v>2</v>
      </c>
      <c r="C42" s="72">
        <v>43288</v>
      </c>
      <c r="D42" s="71" t="s">
        <v>203</v>
      </c>
      <c r="E42" s="72">
        <v>43291</v>
      </c>
      <c r="F42" s="71">
        <v>3</v>
      </c>
      <c r="G42" s="71">
        <v>1</v>
      </c>
      <c r="H42" s="71" t="s">
        <v>44</v>
      </c>
      <c r="I42" s="71" t="s">
        <v>203</v>
      </c>
      <c r="J42" s="71" t="s">
        <v>202</v>
      </c>
      <c r="K42" s="71" t="s">
        <v>203</v>
      </c>
      <c r="L42" s="71" t="s">
        <v>19</v>
      </c>
      <c r="M42" s="71" t="s">
        <v>203</v>
      </c>
      <c r="N42" s="71">
        <v>3150</v>
      </c>
      <c r="O42" s="71">
        <v>7009.35</v>
      </c>
      <c r="P42" s="74">
        <f t="shared" si="0"/>
        <v>8250.00495</v>
      </c>
      <c r="Q42" s="74">
        <f t="shared" si="1"/>
        <v>6</v>
      </c>
      <c r="R42" s="74">
        <f t="shared" si="2"/>
        <v>1500</v>
      </c>
      <c r="S42" s="74">
        <f t="shared" si="3"/>
        <v>9750.00495</v>
      </c>
      <c r="T42" s="77">
        <f t="shared" si="5"/>
        <v>9750</v>
      </c>
      <c r="U42" s="71">
        <v>1315615</v>
      </c>
      <c r="V42" s="71">
        <v>48076252</v>
      </c>
    </row>
    <row r="43" ht="13.5" spans="1:22">
      <c r="A43" s="71" t="s">
        <v>367</v>
      </c>
      <c r="B43" s="71">
        <v>2</v>
      </c>
      <c r="C43" s="72">
        <v>43288</v>
      </c>
      <c r="D43" s="71" t="s">
        <v>203</v>
      </c>
      <c r="E43" s="72">
        <v>43291</v>
      </c>
      <c r="F43" s="71">
        <v>3</v>
      </c>
      <c r="G43" s="71">
        <v>1</v>
      </c>
      <c r="H43" s="71" t="s">
        <v>48</v>
      </c>
      <c r="I43" s="71" t="s">
        <v>203</v>
      </c>
      <c r="J43" s="71" t="s">
        <v>202</v>
      </c>
      <c r="K43" s="71" t="s">
        <v>203</v>
      </c>
      <c r="L43" s="71" t="s">
        <v>19</v>
      </c>
      <c r="M43" s="71" t="s">
        <v>203</v>
      </c>
      <c r="N43" s="71">
        <v>3150</v>
      </c>
      <c r="O43" s="71">
        <v>7009.35</v>
      </c>
      <c r="P43" s="74">
        <f t="shared" si="0"/>
        <v>8250.00495</v>
      </c>
      <c r="Q43" s="74">
        <f t="shared" si="1"/>
        <v>6</v>
      </c>
      <c r="R43" s="74">
        <f t="shared" si="2"/>
        <v>1500</v>
      </c>
      <c r="S43" s="74">
        <f t="shared" si="3"/>
        <v>9750.00495</v>
      </c>
      <c r="T43" s="77">
        <f t="shared" si="5"/>
        <v>9750</v>
      </c>
      <c r="U43" s="71">
        <v>1315615</v>
      </c>
      <c r="V43" s="71">
        <v>4807625</v>
      </c>
    </row>
    <row r="44" ht="13.5" spans="1:22">
      <c r="A44" s="71" t="s">
        <v>368</v>
      </c>
      <c r="B44" s="71">
        <v>2</v>
      </c>
      <c r="C44" s="72">
        <v>43289</v>
      </c>
      <c r="D44" s="71" t="s">
        <v>203</v>
      </c>
      <c r="E44" s="72">
        <v>43291</v>
      </c>
      <c r="F44" s="71">
        <v>2</v>
      </c>
      <c r="G44" s="71">
        <v>1</v>
      </c>
      <c r="H44" s="71" t="s">
        <v>32</v>
      </c>
      <c r="I44" s="71" t="s">
        <v>203</v>
      </c>
      <c r="J44" s="71" t="s">
        <v>202</v>
      </c>
      <c r="K44" s="71" t="s">
        <v>203</v>
      </c>
      <c r="L44" s="71" t="s">
        <v>19</v>
      </c>
      <c r="M44" s="71" t="s">
        <v>203</v>
      </c>
      <c r="N44" s="71">
        <v>5650</v>
      </c>
      <c r="O44" s="71">
        <v>8751.06</v>
      </c>
      <c r="P44" s="74">
        <f t="shared" si="0"/>
        <v>10299.99762</v>
      </c>
      <c r="Q44" s="74">
        <f t="shared" si="1"/>
        <v>4</v>
      </c>
      <c r="R44" s="74">
        <f t="shared" si="2"/>
        <v>1000</v>
      </c>
      <c r="S44" s="74">
        <f t="shared" si="3"/>
        <v>11299.99762</v>
      </c>
      <c r="T44" s="77">
        <f t="shared" si="5"/>
        <v>11300</v>
      </c>
      <c r="U44" s="71">
        <v>1303526</v>
      </c>
      <c r="V44" s="71">
        <v>2690875</v>
      </c>
    </row>
    <row r="45" ht="13.5" spans="1:22">
      <c r="A45" s="71" t="s">
        <v>369</v>
      </c>
      <c r="B45" s="71">
        <v>3</v>
      </c>
      <c r="C45" s="72">
        <v>43289</v>
      </c>
      <c r="D45" s="71" t="s">
        <v>203</v>
      </c>
      <c r="E45" s="72">
        <v>43291</v>
      </c>
      <c r="F45" s="71">
        <v>2</v>
      </c>
      <c r="G45" s="71">
        <v>1</v>
      </c>
      <c r="H45" s="71" t="s">
        <v>32</v>
      </c>
      <c r="I45" s="71" t="s">
        <v>203</v>
      </c>
      <c r="J45" s="71" t="s">
        <v>202</v>
      </c>
      <c r="K45" s="71" t="s">
        <v>203</v>
      </c>
      <c r="L45" s="71" t="s">
        <v>19</v>
      </c>
      <c r="M45" s="71" t="s">
        <v>203</v>
      </c>
      <c r="N45" s="71">
        <v>5650</v>
      </c>
      <c r="O45" s="71">
        <v>8326.26</v>
      </c>
      <c r="P45" s="74">
        <f t="shared" si="0"/>
        <v>9800.00802</v>
      </c>
      <c r="Q45" s="74">
        <f t="shared" si="1"/>
        <v>6</v>
      </c>
      <c r="R45" s="74">
        <f t="shared" si="2"/>
        <v>1500</v>
      </c>
      <c r="S45" s="74">
        <f t="shared" si="3"/>
        <v>11300.00802</v>
      </c>
      <c r="T45" s="77">
        <f t="shared" si="5"/>
        <v>11300</v>
      </c>
      <c r="U45" s="71">
        <v>1303526</v>
      </c>
      <c r="V45" s="71">
        <v>2690875</v>
      </c>
    </row>
    <row r="46" ht="13.5" spans="1:22">
      <c r="A46" s="71" t="s">
        <v>370</v>
      </c>
      <c r="B46" s="71">
        <v>2</v>
      </c>
      <c r="C46" s="72">
        <v>43289</v>
      </c>
      <c r="D46" s="71" t="s">
        <v>203</v>
      </c>
      <c r="E46" s="72">
        <v>43292</v>
      </c>
      <c r="F46" s="71">
        <v>3</v>
      </c>
      <c r="G46" s="71">
        <v>1</v>
      </c>
      <c r="H46" s="71" t="s">
        <v>42</v>
      </c>
      <c r="I46" s="71" t="s">
        <v>203</v>
      </c>
      <c r="J46" s="71" t="s">
        <v>202</v>
      </c>
      <c r="K46" s="71" t="s">
        <v>203</v>
      </c>
      <c r="L46" s="71" t="s">
        <v>19</v>
      </c>
      <c r="M46" s="71" t="s">
        <v>203</v>
      </c>
      <c r="N46" s="71">
        <v>3150</v>
      </c>
      <c r="O46" s="71">
        <v>6754.47</v>
      </c>
      <c r="P46" s="74">
        <f t="shared" si="0"/>
        <v>7950.01119</v>
      </c>
      <c r="Q46" s="74">
        <f t="shared" si="1"/>
        <v>6</v>
      </c>
      <c r="R46" s="74">
        <f t="shared" si="2"/>
        <v>1500</v>
      </c>
      <c r="S46" s="74">
        <f t="shared" si="3"/>
        <v>9450.01119</v>
      </c>
      <c r="T46" s="77">
        <f t="shared" si="5"/>
        <v>9450</v>
      </c>
      <c r="U46" s="71">
        <v>1307386</v>
      </c>
      <c r="V46" s="71">
        <v>3323115</v>
      </c>
    </row>
    <row r="47" ht="13.5" spans="1:22">
      <c r="A47" s="71" t="s">
        <v>371</v>
      </c>
      <c r="B47" s="71">
        <v>2</v>
      </c>
      <c r="C47" s="72">
        <v>43289</v>
      </c>
      <c r="D47" s="71" t="s">
        <v>203</v>
      </c>
      <c r="E47" s="72">
        <v>43290</v>
      </c>
      <c r="F47" s="71">
        <v>1</v>
      </c>
      <c r="G47" s="71">
        <v>1</v>
      </c>
      <c r="H47" s="71" t="s">
        <v>48</v>
      </c>
      <c r="I47" s="71" t="s">
        <v>203</v>
      </c>
      <c r="J47" s="71" t="s">
        <v>202</v>
      </c>
      <c r="K47" s="71" t="s">
        <v>203</v>
      </c>
      <c r="L47" s="71" t="s">
        <v>19</v>
      </c>
      <c r="M47" s="71" t="s">
        <v>203</v>
      </c>
      <c r="N47" s="71">
        <v>3150</v>
      </c>
      <c r="O47" s="71">
        <v>2251.49</v>
      </c>
      <c r="P47" s="74">
        <f t="shared" si="0"/>
        <v>2650.00373</v>
      </c>
      <c r="Q47" s="74">
        <f t="shared" si="1"/>
        <v>2</v>
      </c>
      <c r="R47" s="74">
        <f t="shared" si="2"/>
        <v>500</v>
      </c>
      <c r="S47" s="74">
        <f t="shared" si="3"/>
        <v>3150.00373</v>
      </c>
      <c r="T47" s="77">
        <f t="shared" si="5"/>
        <v>3150</v>
      </c>
      <c r="U47" s="71">
        <v>1319074</v>
      </c>
      <c r="V47" s="71">
        <v>5266204</v>
      </c>
    </row>
    <row r="48" ht="13.5" spans="1:22">
      <c r="A48" s="71" t="s">
        <v>372</v>
      </c>
      <c r="B48" s="71">
        <v>2</v>
      </c>
      <c r="C48" s="72">
        <v>43289</v>
      </c>
      <c r="D48" s="71" t="s">
        <v>203</v>
      </c>
      <c r="E48" s="72">
        <v>43290</v>
      </c>
      <c r="F48" s="71">
        <v>1</v>
      </c>
      <c r="G48" s="71">
        <v>1</v>
      </c>
      <c r="H48" s="71" t="s">
        <v>48</v>
      </c>
      <c r="I48" s="71" t="s">
        <v>203</v>
      </c>
      <c r="J48" s="71" t="s">
        <v>202</v>
      </c>
      <c r="K48" s="71" t="s">
        <v>203</v>
      </c>
      <c r="L48" s="71" t="s">
        <v>19</v>
      </c>
      <c r="M48" s="71" t="s">
        <v>203</v>
      </c>
      <c r="N48" s="71">
        <v>3150</v>
      </c>
      <c r="O48" s="71">
        <v>2251.49</v>
      </c>
      <c r="P48" s="74">
        <f t="shared" si="0"/>
        <v>2650.00373</v>
      </c>
      <c r="Q48" s="74">
        <f t="shared" si="1"/>
        <v>2</v>
      </c>
      <c r="R48" s="74">
        <f t="shared" si="2"/>
        <v>500</v>
      </c>
      <c r="S48" s="74">
        <f t="shared" si="3"/>
        <v>3150.00373</v>
      </c>
      <c r="T48" s="77">
        <f t="shared" si="5"/>
        <v>3150</v>
      </c>
      <c r="U48" s="71">
        <v>1319074</v>
      </c>
      <c r="V48" s="71">
        <v>5266204</v>
      </c>
    </row>
    <row r="49" ht="13.5" spans="1:22">
      <c r="A49" s="71" t="s">
        <v>373</v>
      </c>
      <c r="B49" s="71">
        <v>2</v>
      </c>
      <c r="C49" s="72">
        <v>43289</v>
      </c>
      <c r="D49" s="71" t="s">
        <v>203</v>
      </c>
      <c r="E49" s="72">
        <v>43292</v>
      </c>
      <c r="F49" s="71">
        <v>3</v>
      </c>
      <c r="G49" s="71">
        <v>1</v>
      </c>
      <c r="H49" s="71" t="s">
        <v>44</v>
      </c>
      <c r="I49" s="71" t="s">
        <v>203</v>
      </c>
      <c r="J49" s="71" t="s">
        <v>202</v>
      </c>
      <c r="K49" s="71" t="s">
        <v>203</v>
      </c>
      <c r="L49" s="71" t="s">
        <v>19</v>
      </c>
      <c r="M49" s="71" t="s">
        <v>203</v>
      </c>
      <c r="N49" s="71">
        <v>3150</v>
      </c>
      <c r="O49" s="71">
        <v>6754.47</v>
      </c>
      <c r="P49" s="74">
        <f t="shared" si="0"/>
        <v>7950.01119</v>
      </c>
      <c r="Q49" s="74">
        <f t="shared" si="1"/>
        <v>6</v>
      </c>
      <c r="R49" s="74">
        <f t="shared" si="2"/>
        <v>1500</v>
      </c>
      <c r="S49" s="74">
        <f t="shared" si="3"/>
        <v>9450.01119</v>
      </c>
      <c r="T49" s="77">
        <f t="shared" si="5"/>
        <v>9450</v>
      </c>
      <c r="U49" s="71">
        <v>1307386</v>
      </c>
      <c r="V49" s="71">
        <v>3323115</v>
      </c>
    </row>
    <row r="50" ht="13.5" spans="1:22">
      <c r="A50" s="71" t="s">
        <v>374</v>
      </c>
      <c r="B50" s="71">
        <v>2</v>
      </c>
      <c r="C50" s="72">
        <v>43290</v>
      </c>
      <c r="D50" s="71" t="s">
        <v>203</v>
      </c>
      <c r="E50" s="72">
        <v>43293</v>
      </c>
      <c r="F50" s="71">
        <v>3</v>
      </c>
      <c r="G50" s="71">
        <v>1</v>
      </c>
      <c r="H50" s="71" t="s">
        <v>44</v>
      </c>
      <c r="I50" s="71" t="s">
        <v>203</v>
      </c>
      <c r="J50" s="71" t="s">
        <v>202</v>
      </c>
      <c r="K50" s="71" t="s">
        <v>203</v>
      </c>
      <c r="L50" s="71" t="s">
        <v>19</v>
      </c>
      <c r="M50" s="71" t="s">
        <v>203</v>
      </c>
      <c r="N50" s="71">
        <v>3150</v>
      </c>
      <c r="O50" s="71">
        <v>6754.47</v>
      </c>
      <c r="P50" s="74">
        <f t="shared" si="0"/>
        <v>7950.01119</v>
      </c>
      <c r="Q50" s="74">
        <f t="shared" si="1"/>
        <v>6</v>
      </c>
      <c r="R50" s="74">
        <f t="shared" si="2"/>
        <v>1500</v>
      </c>
      <c r="S50" s="74">
        <f t="shared" si="3"/>
        <v>9450.01119</v>
      </c>
      <c r="T50" s="77">
        <f t="shared" si="5"/>
        <v>9450</v>
      </c>
      <c r="U50" s="71">
        <v>1304374</v>
      </c>
      <c r="V50" s="71">
        <v>2784943</v>
      </c>
    </row>
    <row r="51" ht="13.5" spans="1:22">
      <c r="A51" s="71" t="s">
        <v>375</v>
      </c>
      <c r="B51" s="71">
        <v>1</v>
      </c>
      <c r="C51" s="72">
        <v>43290</v>
      </c>
      <c r="D51" s="71" t="s">
        <v>203</v>
      </c>
      <c r="E51" s="72">
        <v>43293</v>
      </c>
      <c r="F51" s="71">
        <v>3</v>
      </c>
      <c r="G51" s="71">
        <v>1</v>
      </c>
      <c r="H51" s="71" t="s">
        <v>48</v>
      </c>
      <c r="I51" s="71" t="s">
        <v>203</v>
      </c>
      <c r="J51" s="71" t="s">
        <v>202</v>
      </c>
      <c r="K51" s="71" t="s">
        <v>203</v>
      </c>
      <c r="L51" s="71" t="s">
        <v>19</v>
      </c>
      <c r="M51" s="71" t="s">
        <v>203</v>
      </c>
      <c r="N51" s="71">
        <v>3150</v>
      </c>
      <c r="O51" s="71">
        <v>7391.67</v>
      </c>
      <c r="P51" s="74">
        <f t="shared" si="0"/>
        <v>8699.99559</v>
      </c>
      <c r="Q51" s="74">
        <f t="shared" si="1"/>
        <v>3</v>
      </c>
      <c r="R51" s="74">
        <f t="shared" si="2"/>
        <v>750</v>
      </c>
      <c r="S51" s="74">
        <f t="shared" si="3"/>
        <v>9449.99559</v>
      </c>
      <c r="T51" s="77">
        <f t="shared" si="5"/>
        <v>9450</v>
      </c>
      <c r="U51" s="71">
        <v>1308734</v>
      </c>
      <c r="V51" s="71">
        <v>3610140</v>
      </c>
    </row>
    <row r="52" ht="13.5" spans="1:22">
      <c r="A52" s="71" t="s">
        <v>376</v>
      </c>
      <c r="B52" s="71">
        <v>2</v>
      </c>
      <c r="C52" s="72">
        <v>43290</v>
      </c>
      <c r="D52" s="71" t="s">
        <v>203</v>
      </c>
      <c r="E52" s="72">
        <v>43293</v>
      </c>
      <c r="F52" s="71">
        <v>3</v>
      </c>
      <c r="G52" s="71">
        <v>1</v>
      </c>
      <c r="H52" s="71" t="s">
        <v>42</v>
      </c>
      <c r="I52" s="71" t="s">
        <v>203</v>
      </c>
      <c r="J52" s="71" t="s">
        <v>202</v>
      </c>
      <c r="K52" s="71" t="s">
        <v>203</v>
      </c>
      <c r="L52" s="71" t="s">
        <v>19</v>
      </c>
      <c r="M52" s="71" t="s">
        <v>203</v>
      </c>
      <c r="N52" s="71">
        <v>4150</v>
      </c>
      <c r="O52" s="71">
        <v>9303.3</v>
      </c>
      <c r="P52" s="74">
        <f t="shared" si="0"/>
        <v>10949.9841</v>
      </c>
      <c r="Q52" s="74">
        <f t="shared" si="1"/>
        <v>6</v>
      </c>
      <c r="R52" s="74">
        <f t="shared" si="2"/>
        <v>1500</v>
      </c>
      <c r="S52" s="74">
        <f t="shared" si="3"/>
        <v>12449.9841</v>
      </c>
      <c r="T52" s="77">
        <f t="shared" si="5"/>
        <v>12450</v>
      </c>
      <c r="U52" s="71">
        <v>1324774</v>
      </c>
      <c r="V52" s="71">
        <v>6236437</v>
      </c>
    </row>
    <row r="53" ht="13.5" spans="1:22">
      <c r="A53" s="71" t="s">
        <v>377</v>
      </c>
      <c r="B53" s="71">
        <v>2</v>
      </c>
      <c r="C53" s="72">
        <v>43290</v>
      </c>
      <c r="D53" s="71" t="s">
        <v>203</v>
      </c>
      <c r="E53" s="72">
        <v>43293</v>
      </c>
      <c r="F53" s="71">
        <v>3</v>
      </c>
      <c r="G53" s="71">
        <v>1</v>
      </c>
      <c r="H53" s="71" t="s">
        <v>48</v>
      </c>
      <c r="I53" s="71" t="s">
        <v>203</v>
      </c>
      <c r="J53" s="71" t="s">
        <v>202</v>
      </c>
      <c r="K53" s="71" t="s">
        <v>203</v>
      </c>
      <c r="L53" s="71" t="s">
        <v>19</v>
      </c>
      <c r="M53" s="71" t="s">
        <v>203</v>
      </c>
      <c r="N53" s="71">
        <v>3150</v>
      </c>
      <c r="O53" s="71">
        <v>6754.47</v>
      </c>
      <c r="P53" s="74">
        <f t="shared" si="0"/>
        <v>7950.01119</v>
      </c>
      <c r="Q53" s="74">
        <f t="shared" si="1"/>
        <v>6</v>
      </c>
      <c r="R53" s="74">
        <f t="shared" si="2"/>
        <v>1500</v>
      </c>
      <c r="S53" s="74">
        <f t="shared" si="3"/>
        <v>9450.01119</v>
      </c>
      <c r="T53" s="77">
        <f t="shared" si="5"/>
        <v>9450</v>
      </c>
      <c r="U53" s="71">
        <v>1304374</v>
      </c>
      <c r="V53" s="71">
        <v>2784943</v>
      </c>
    </row>
    <row r="54" ht="13.5" spans="1:22">
      <c r="A54" s="71" t="s">
        <v>378</v>
      </c>
      <c r="B54" s="71">
        <v>2</v>
      </c>
      <c r="C54" s="72">
        <v>43291</v>
      </c>
      <c r="D54" s="71" t="s">
        <v>203</v>
      </c>
      <c r="E54" s="72">
        <v>43294</v>
      </c>
      <c r="F54" s="71">
        <v>3</v>
      </c>
      <c r="G54" s="71">
        <v>1</v>
      </c>
      <c r="H54" s="71" t="s">
        <v>44</v>
      </c>
      <c r="I54" s="71" t="s">
        <v>203</v>
      </c>
      <c r="J54" s="71" t="s">
        <v>202</v>
      </c>
      <c r="K54" s="71" t="s">
        <v>203</v>
      </c>
      <c r="L54" s="71" t="s">
        <v>19</v>
      </c>
      <c r="M54" s="71" t="s">
        <v>203</v>
      </c>
      <c r="N54" s="71">
        <v>3150</v>
      </c>
      <c r="O54" s="71">
        <v>6754.47</v>
      </c>
      <c r="P54" s="74">
        <f t="shared" si="0"/>
        <v>7950.01119</v>
      </c>
      <c r="Q54" s="74">
        <f t="shared" si="1"/>
        <v>6</v>
      </c>
      <c r="R54" s="74">
        <f t="shared" si="2"/>
        <v>1500</v>
      </c>
      <c r="S54" s="74">
        <f t="shared" si="3"/>
        <v>9450.01119</v>
      </c>
      <c r="T54" s="77">
        <f t="shared" si="5"/>
        <v>9450</v>
      </c>
      <c r="U54" s="71">
        <v>1315018</v>
      </c>
      <c r="V54" s="71">
        <v>4656297</v>
      </c>
    </row>
    <row r="55" ht="13.5" spans="1:22">
      <c r="A55" s="71" t="s">
        <v>379</v>
      </c>
      <c r="B55" s="71">
        <v>2</v>
      </c>
      <c r="C55" s="72">
        <v>43291</v>
      </c>
      <c r="D55" s="71" t="s">
        <v>203</v>
      </c>
      <c r="E55" s="72">
        <v>43294</v>
      </c>
      <c r="F55" s="71">
        <v>3</v>
      </c>
      <c r="G55" s="71">
        <v>1</v>
      </c>
      <c r="H55" s="71" t="s">
        <v>42</v>
      </c>
      <c r="I55" s="71" t="s">
        <v>203</v>
      </c>
      <c r="J55" s="71" t="s">
        <v>202</v>
      </c>
      <c r="K55" s="71" t="s">
        <v>203</v>
      </c>
      <c r="L55" s="71" t="s">
        <v>19</v>
      </c>
      <c r="M55" s="71" t="s">
        <v>203</v>
      </c>
      <c r="N55" s="71">
        <v>4150</v>
      </c>
      <c r="O55" s="71">
        <v>9303.3</v>
      </c>
      <c r="P55" s="74">
        <f t="shared" si="0"/>
        <v>10949.9841</v>
      </c>
      <c r="Q55" s="74">
        <f t="shared" si="1"/>
        <v>6</v>
      </c>
      <c r="R55" s="74">
        <f t="shared" si="2"/>
        <v>1500</v>
      </c>
      <c r="S55" s="74">
        <f t="shared" si="3"/>
        <v>12449.9841</v>
      </c>
      <c r="T55" s="77">
        <f t="shared" si="5"/>
        <v>12450</v>
      </c>
      <c r="U55" s="71">
        <v>1330843</v>
      </c>
      <c r="V55" s="71">
        <v>7180267</v>
      </c>
    </row>
    <row r="56" ht="13.5" spans="1:22">
      <c r="A56" s="71" t="s">
        <v>380</v>
      </c>
      <c r="B56" s="71">
        <v>2</v>
      </c>
      <c r="C56" s="72">
        <v>43293</v>
      </c>
      <c r="D56" s="71" t="s">
        <v>203</v>
      </c>
      <c r="E56" s="72">
        <v>43294</v>
      </c>
      <c r="F56" s="71">
        <v>1</v>
      </c>
      <c r="G56" s="71">
        <v>1</v>
      </c>
      <c r="H56" s="71" t="s">
        <v>48</v>
      </c>
      <c r="I56" s="71" t="s">
        <v>203</v>
      </c>
      <c r="J56" s="71" t="s">
        <v>202</v>
      </c>
      <c r="K56" s="71" t="s">
        <v>203</v>
      </c>
      <c r="L56" s="71" t="s">
        <v>19</v>
      </c>
      <c r="M56" s="71" t="s">
        <v>203</v>
      </c>
      <c r="N56" s="71">
        <v>3150</v>
      </c>
      <c r="O56" s="71">
        <v>2251.49</v>
      </c>
      <c r="P56" s="74">
        <f t="shared" si="0"/>
        <v>2650.00373</v>
      </c>
      <c r="Q56" s="74">
        <f t="shared" si="1"/>
        <v>2</v>
      </c>
      <c r="R56" s="74">
        <f t="shared" si="2"/>
        <v>500</v>
      </c>
      <c r="S56" s="74">
        <f t="shared" si="3"/>
        <v>3150.00373</v>
      </c>
      <c r="T56" s="77">
        <f t="shared" si="5"/>
        <v>3150</v>
      </c>
      <c r="U56" s="71">
        <v>1320419</v>
      </c>
      <c r="V56" s="71">
        <v>5453601</v>
      </c>
    </row>
    <row r="57" ht="13.5" spans="1:22">
      <c r="A57" s="71" t="s">
        <v>381</v>
      </c>
      <c r="B57" s="71">
        <v>2</v>
      </c>
      <c r="C57" s="72">
        <v>43293</v>
      </c>
      <c r="D57" s="71" t="s">
        <v>203</v>
      </c>
      <c r="E57" s="72">
        <v>43294</v>
      </c>
      <c r="F57" s="71">
        <v>1</v>
      </c>
      <c r="G57" s="71">
        <v>1</v>
      </c>
      <c r="H57" s="71" t="s">
        <v>44</v>
      </c>
      <c r="I57" s="71" t="s">
        <v>203</v>
      </c>
      <c r="J57" s="71" t="s">
        <v>202</v>
      </c>
      <c r="K57" s="71" t="s">
        <v>203</v>
      </c>
      <c r="L57" s="71" t="s">
        <v>19</v>
      </c>
      <c r="M57" s="71" t="s">
        <v>203</v>
      </c>
      <c r="N57" s="71">
        <v>3150</v>
      </c>
      <c r="O57" s="71">
        <v>2251.49</v>
      </c>
      <c r="P57" s="74">
        <f t="shared" si="0"/>
        <v>2650.00373</v>
      </c>
      <c r="Q57" s="74">
        <f t="shared" si="1"/>
        <v>2</v>
      </c>
      <c r="R57" s="74">
        <f t="shared" si="2"/>
        <v>500</v>
      </c>
      <c r="S57" s="74">
        <f t="shared" si="3"/>
        <v>3150.00373</v>
      </c>
      <c r="T57" s="77">
        <f t="shared" si="5"/>
        <v>3150</v>
      </c>
      <c r="U57" s="71">
        <v>1320419</v>
      </c>
      <c r="V57" s="71">
        <v>5453601</v>
      </c>
    </row>
    <row r="58" ht="13.5" spans="1:22">
      <c r="A58" s="71" t="s">
        <v>382</v>
      </c>
      <c r="B58" s="71">
        <v>2</v>
      </c>
      <c r="C58" s="72">
        <v>43293</v>
      </c>
      <c r="D58" s="71" t="s">
        <v>203</v>
      </c>
      <c r="E58" s="72">
        <v>43295</v>
      </c>
      <c r="F58" s="71">
        <v>2</v>
      </c>
      <c r="G58" s="71">
        <v>1</v>
      </c>
      <c r="H58" s="71" t="s">
        <v>48</v>
      </c>
      <c r="I58" s="71" t="s">
        <v>203</v>
      </c>
      <c r="J58" s="71" t="s">
        <v>202</v>
      </c>
      <c r="K58" s="71" t="s">
        <v>203</v>
      </c>
      <c r="L58" s="71" t="s">
        <v>19</v>
      </c>
      <c r="M58" s="71" t="s">
        <v>203</v>
      </c>
      <c r="N58" s="71">
        <v>3450</v>
      </c>
      <c r="O58" s="71">
        <v>4757.86</v>
      </c>
      <c r="P58" s="74">
        <f t="shared" si="0"/>
        <v>5600.00122</v>
      </c>
      <c r="Q58" s="74">
        <f t="shared" si="1"/>
        <v>4</v>
      </c>
      <c r="R58" s="74">
        <f t="shared" si="2"/>
        <v>1000</v>
      </c>
      <c r="S58" s="74">
        <f t="shared" si="3"/>
        <v>6600.00122</v>
      </c>
      <c r="T58" s="77">
        <f t="shared" si="5"/>
        <v>6600</v>
      </c>
      <c r="U58" s="71">
        <v>1304846</v>
      </c>
      <c r="V58" s="71">
        <v>2878641</v>
      </c>
    </row>
    <row r="59" ht="13.5" spans="1:22">
      <c r="A59" s="71" t="s">
        <v>383</v>
      </c>
      <c r="B59" s="71">
        <v>2</v>
      </c>
      <c r="C59" s="72">
        <v>43294</v>
      </c>
      <c r="D59" s="71" t="s">
        <v>203</v>
      </c>
      <c r="E59" s="72">
        <v>43295</v>
      </c>
      <c r="F59" s="71">
        <v>1</v>
      </c>
      <c r="G59" s="71">
        <v>1</v>
      </c>
      <c r="H59" s="71" t="s">
        <v>44</v>
      </c>
      <c r="I59" s="71" t="s">
        <v>203</v>
      </c>
      <c r="J59" s="71" t="s">
        <v>202</v>
      </c>
      <c r="K59" s="71" t="s">
        <v>203</v>
      </c>
      <c r="L59" s="71" t="s">
        <v>19</v>
      </c>
      <c r="M59" s="71" t="s">
        <v>203</v>
      </c>
      <c r="N59" s="71">
        <v>3450</v>
      </c>
      <c r="O59" s="71">
        <v>2506.37</v>
      </c>
      <c r="P59" s="74">
        <f t="shared" si="0"/>
        <v>2949.99749</v>
      </c>
      <c r="Q59" s="74">
        <f t="shared" si="1"/>
        <v>2</v>
      </c>
      <c r="R59" s="74">
        <f t="shared" si="2"/>
        <v>500</v>
      </c>
      <c r="S59" s="74">
        <f t="shared" si="3"/>
        <v>3449.99749</v>
      </c>
      <c r="T59" s="77">
        <f t="shared" si="5"/>
        <v>3450</v>
      </c>
      <c r="U59" s="71">
        <v>1326336</v>
      </c>
      <c r="V59" s="71">
        <v>6501245</v>
      </c>
    </row>
    <row r="60" ht="13.5" spans="1:22">
      <c r="A60" s="71" t="s">
        <v>384</v>
      </c>
      <c r="B60" s="71">
        <v>3</v>
      </c>
      <c r="C60" s="72">
        <v>43294</v>
      </c>
      <c r="D60" s="71" t="s">
        <v>203</v>
      </c>
      <c r="E60" s="72">
        <v>43296</v>
      </c>
      <c r="F60" s="71">
        <v>2</v>
      </c>
      <c r="G60" s="71">
        <v>1</v>
      </c>
      <c r="H60" s="71" t="s">
        <v>18</v>
      </c>
      <c r="I60" s="71" t="s">
        <v>203</v>
      </c>
      <c r="J60" s="71" t="s">
        <v>202</v>
      </c>
      <c r="K60" s="71" t="s">
        <v>203</v>
      </c>
      <c r="L60" s="71" t="s">
        <v>19</v>
      </c>
      <c r="M60" s="71" t="s">
        <v>203</v>
      </c>
      <c r="N60" s="71">
        <v>5950</v>
      </c>
      <c r="O60" s="71">
        <v>8836.02</v>
      </c>
      <c r="P60" s="74">
        <f t="shared" si="0"/>
        <v>10399.99554</v>
      </c>
      <c r="Q60" s="74">
        <f t="shared" si="1"/>
        <v>6</v>
      </c>
      <c r="R60" s="74">
        <f t="shared" si="2"/>
        <v>1500</v>
      </c>
      <c r="S60" s="74">
        <f t="shared" si="3"/>
        <v>11899.99554</v>
      </c>
      <c r="T60" s="77">
        <f t="shared" si="5"/>
        <v>11900</v>
      </c>
      <c r="U60" s="71">
        <v>1333345</v>
      </c>
      <c r="V60" s="71">
        <v>7441078</v>
      </c>
    </row>
    <row r="61" ht="13.5" spans="1:22">
      <c r="A61" s="71" t="s">
        <v>385</v>
      </c>
      <c r="B61" s="71">
        <v>2</v>
      </c>
      <c r="C61" s="72">
        <v>43294</v>
      </c>
      <c r="D61" s="71" t="s">
        <v>203</v>
      </c>
      <c r="E61" s="72">
        <v>43295</v>
      </c>
      <c r="F61" s="71">
        <v>1</v>
      </c>
      <c r="G61" s="71">
        <v>1</v>
      </c>
      <c r="H61" s="71" t="s">
        <v>48</v>
      </c>
      <c r="I61" s="71" t="s">
        <v>203</v>
      </c>
      <c r="J61" s="71" t="s">
        <v>202</v>
      </c>
      <c r="K61" s="71" t="s">
        <v>203</v>
      </c>
      <c r="L61" s="71" t="s">
        <v>19</v>
      </c>
      <c r="M61" s="71" t="s">
        <v>203</v>
      </c>
      <c r="N61" s="71">
        <v>3450</v>
      </c>
      <c r="O61" s="71">
        <v>2506.37</v>
      </c>
      <c r="P61" s="74">
        <f t="shared" si="0"/>
        <v>2949.99749</v>
      </c>
      <c r="Q61" s="74">
        <f t="shared" si="1"/>
        <v>2</v>
      </c>
      <c r="R61" s="74">
        <f t="shared" si="2"/>
        <v>500</v>
      </c>
      <c r="S61" s="74">
        <f t="shared" si="3"/>
        <v>3449.99749</v>
      </c>
      <c r="T61" s="77">
        <f t="shared" si="5"/>
        <v>3450</v>
      </c>
      <c r="U61" s="71">
        <v>1326336</v>
      </c>
      <c r="V61" s="71">
        <v>6501245</v>
      </c>
    </row>
    <row r="62" ht="13.5" spans="1:22">
      <c r="A62" s="71" t="s">
        <v>386</v>
      </c>
      <c r="B62" s="71">
        <v>2</v>
      </c>
      <c r="C62" s="72">
        <v>43295</v>
      </c>
      <c r="D62" s="71" t="s">
        <v>203</v>
      </c>
      <c r="E62" s="72">
        <v>43296</v>
      </c>
      <c r="F62" s="71">
        <v>1</v>
      </c>
      <c r="G62" s="71">
        <v>1</v>
      </c>
      <c r="H62" s="71" t="s">
        <v>48</v>
      </c>
      <c r="I62" s="71" t="s">
        <v>203</v>
      </c>
      <c r="J62" s="71" t="s">
        <v>202</v>
      </c>
      <c r="K62" s="71" t="s">
        <v>203</v>
      </c>
      <c r="L62" s="71" t="s">
        <v>19</v>
      </c>
      <c r="M62" s="71" t="s">
        <v>203</v>
      </c>
      <c r="N62" s="71">
        <v>3450</v>
      </c>
      <c r="O62" s="71">
        <v>2506.37</v>
      </c>
      <c r="P62" s="74">
        <f t="shared" si="0"/>
        <v>2949.99749</v>
      </c>
      <c r="Q62" s="74">
        <f t="shared" si="1"/>
        <v>2</v>
      </c>
      <c r="R62" s="74">
        <f t="shared" si="2"/>
        <v>500</v>
      </c>
      <c r="S62" s="74">
        <f t="shared" si="3"/>
        <v>3449.99749</v>
      </c>
      <c r="T62" s="77">
        <f t="shared" si="5"/>
        <v>3450</v>
      </c>
      <c r="U62" s="71">
        <v>1332825</v>
      </c>
      <c r="V62" s="71">
        <v>7439437</v>
      </c>
    </row>
    <row r="63" ht="13.5" spans="1:22">
      <c r="A63" s="71" t="s">
        <v>387</v>
      </c>
      <c r="B63" s="71">
        <v>2</v>
      </c>
      <c r="C63" s="72">
        <v>43295</v>
      </c>
      <c r="D63" s="71" t="s">
        <v>203</v>
      </c>
      <c r="E63" s="72">
        <v>43297</v>
      </c>
      <c r="F63" s="71">
        <v>2</v>
      </c>
      <c r="G63" s="71">
        <v>1</v>
      </c>
      <c r="H63" s="71" t="s">
        <v>48</v>
      </c>
      <c r="I63" s="71" t="s">
        <v>203</v>
      </c>
      <c r="J63" s="71" t="s">
        <v>202</v>
      </c>
      <c r="K63" s="71" t="s">
        <v>203</v>
      </c>
      <c r="L63" s="71" t="s">
        <v>19</v>
      </c>
      <c r="M63" s="71" t="s">
        <v>203</v>
      </c>
      <c r="N63" s="71">
        <v>4450</v>
      </c>
      <c r="O63" s="71">
        <v>5862.36</v>
      </c>
      <c r="P63" s="74">
        <f t="shared" si="0"/>
        <v>6899.99772</v>
      </c>
      <c r="Q63" s="74">
        <f t="shared" si="1"/>
        <v>4</v>
      </c>
      <c r="R63" s="74">
        <f t="shared" si="2"/>
        <v>1000</v>
      </c>
      <c r="S63" s="74">
        <f t="shared" si="3"/>
        <v>7899.99772</v>
      </c>
      <c r="T63" s="77">
        <f t="shared" si="5"/>
        <v>7900</v>
      </c>
      <c r="U63" s="71">
        <v>1306922</v>
      </c>
      <c r="V63" s="71">
        <v>3299805</v>
      </c>
    </row>
    <row r="64" ht="13.5" spans="1:22">
      <c r="A64" s="71" t="s">
        <v>388</v>
      </c>
      <c r="B64" s="71">
        <v>2</v>
      </c>
      <c r="C64" s="72">
        <v>43295</v>
      </c>
      <c r="D64" s="71" t="s">
        <v>203</v>
      </c>
      <c r="E64" s="72">
        <v>43296</v>
      </c>
      <c r="F64" s="71">
        <v>1</v>
      </c>
      <c r="G64" s="71">
        <v>1</v>
      </c>
      <c r="H64" s="71" t="s">
        <v>44</v>
      </c>
      <c r="I64" s="71" t="s">
        <v>203</v>
      </c>
      <c r="J64" s="71" t="s">
        <v>202</v>
      </c>
      <c r="K64" s="71" t="s">
        <v>203</v>
      </c>
      <c r="L64" s="71" t="s">
        <v>19</v>
      </c>
      <c r="M64" s="71" t="s">
        <v>203</v>
      </c>
      <c r="N64" s="71">
        <v>3450</v>
      </c>
      <c r="O64" s="71">
        <v>2506.37</v>
      </c>
      <c r="P64" s="74">
        <f t="shared" si="0"/>
        <v>2949.99749</v>
      </c>
      <c r="Q64" s="74">
        <f t="shared" si="1"/>
        <v>2</v>
      </c>
      <c r="R64" s="74">
        <f t="shared" si="2"/>
        <v>500</v>
      </c>
      <c r="S64" s="74">
        <f t="shared" si="3"/>
        <v>3449.99749</v>
      </c>
      <c r="T64" s="77">
        <f t="shared" si="5"/>
        <v>3450</v>
      </c>
      <c r="U64" s="71">
        <v>1336016</v>
      </c>
      <c r="V64" s="71">
        <v>7906631</v>
      </c>
    </row>
    <row r="65" ht="13.5" spans="1:22">
      <c r="A65" s="71" t="s">
        <v>389</v>
      </c>
      <c r="B65" s="71">
        <v>2</v>
      </c>
      <c r="C65" s="72">
        <v>43295</v>
      </c>
      <c r="D65" s="71" t="s">
        <v>203</v>
      </c>
      <c r="E65" s="72">
        <v>43296</v>
      </c>
      <c r="F65" s="71">
        <v>1</v>
      </c>
      <c r="G65" s="71">
        <v>1</v>
      </c>
      <c r="H65" s="71" t="s">
        <v>44</v>
      </c>
      <c r="I65" s="71" t="s">
        <v>203</v>
      </c>
      <c r="J65" s="71" t="s">
        <v>202</v>
      </c>
      <c r="K65" s="71" t="s">
        <v>203</v>
      </c>
      <c r="L65" s="71" t="s">
        <v>19</v>
      </c>
      <c r="M65" s="71" t="s">
        <v>203</v>
      </c>
      <c r="N65" s="71">
        <v>3450</v>
      </c>
      <c r="O65" s="71">
        <v>2506.37</v>
      </c>
      <c r="P65" s="74">
        <f t="shared" si="0"/>
        <v>2949.99749</v>
      </c>
      <c r="Q65" s="74">
        <f t="shared" si="1"/>
        <v>2</v>
      </c>
      <c r="R65" s="74">
        <f t="shared" si="2"/>
        <v>500</v>
      </c>
      <c r="S65" s="74">
        <f t="shared" si="3"/>
        <v>3449.99749</v>
      </c>
      <c r="T65" s="77">
        <f t="shared" si="5"/>
        <v>3450</v>
      </c>
      <c r="U65" s="71">
        <v>1336016</v>
      </c>
      <c r="V65" s="71">
        <v>7906631</v>
      </c>
    </row>
    <row r="66" ht="13.5" spans="1:22">
      <c r="A66" s="71" t="s">
        <v>390</v>
      </c>
      <c r="B66" s="71">
        <v>2</v>
      </c>
      <c r="C66" s="72">
        <v>43295</v>
      </c>
      <c r="D66" s="71" t="s">
        <v>203</v>
      </c>
      <c r="E66" s="72">
        <v>43296</v>
      </c>
      <c r="F66" s="71">
        <v>1</v>
      </c>
      <c r="G66" s="71">
        <v>1</v>
      </c>
      <c r="H66" s="71" t="s">
        <v>44</v>
      </c>
      <c r="I66" s="71" t="s">
        <v>203</v>
      </c>
      <c r="J66" s="71" t="s">
        <v>202</v>
      </c>
      <c r="K66" s="71" t="s">
        <v>203</v>
      </c>
      <c r="L66" s="71" t="s">
        <v>19</v>
      </c>
      <c r="M66" s="71" t="s">
        <v>203</v>
      </c>
      <c r="N66" s="71">
        <v>3450</v>
      </c>
      <c r="O66" s="71">
        <v>2506.37</v>
      </c>
      <c r="P66" s="74">
        <f t="shared" ref="P66:P110" si="6">O66*1.177</f>
        <v>2949.99749</v>
      </c>
      <c r="Q66" s="74">
        <f t="shared" ref="Q66:Q110" si="7">B66*F66</f>
        <v>2</v>
      </c>
      <c r="R66" s="74">
        <f t="shared" ref="R66:R110" si="8">Q66*250</f>
        <v>500</v>
      </c>
      <c r="S66" s="74">
        <f t="shared" ref="S66:S110" si="9">R66+P66</f>
        <v>3449.99749</v>
      </c>
      <c r="T66" s="77">
        <f t="shared" si="5"/>
        <v>3450</v>
      </c>
      <c r="U66" s="71">
        <v>1336016</v>
      </c>
      <c r="V66" s="71">
        <v>7906631</v>
      </c>
    </row>
    <row r="67" ht="13.5" spans="1:22">
      <c r="A67" s="71" t="s">
        <v>391</v>
      </c>
      <c r="B67" s="71">
        <v>2</v>
      </c>
      <c r="C67" s="72">
        <v>43296</v>
      </c>
      <c r="D67" s="71" t="s">
        <v>203</v>
      </c>
      <c r="E67" s="72">
        <v>43298</v>
      </c>
      <c r="F67" s="71">
        <v>2</v>
      </c>
      <c r="G67" s="71">
        <v>1</v>
      </c>
      <c r="H67" s="71" t="s">
        <v>32</v>
      </c>
      <c r="I67" s="71" t="s">
        <v>203</v>
      </c>
      <c r="J67" s="71" t="s">
        <v>202</v>
      </c>
      <c r="K67" s="71" t="s">
        <v>203</v>
      </c>
      <c r="L67" s="71" t="s">
        <v>19</v>
      </c>
      <c r="M67" s="71" t="s">
        <v>203</v>
      </c>
      <c r="N67" s="71">
        <v>4450</v>
      </c>
      <c r="O67" s="71">
        <v>6711.98</v>
      </c>
      <c r="P67" s="74">
        <f t="shared" si="6"/>
        <v>7900.00046</v>
      </c>
      <c r="Q67" s="74">
        <f t="shared" si="7"/>
        <v>4</v>
      </c>
      <c r="R67" s="74">
        <f t="shared" si="8"/>
        <v>1000</v>
      </c>
      <c r="S67" s="74">
        <f t="shared" si="9"/>
        <v>8900.00046</v>
      </c>
      <c r="T67" s="77">
        <f t="shared" si="5"/>
        <v>8900</v>
      </c>
      <c r="U67" s="71">
        <v>1307818</v>
      </c>
      <c r="V67" s="71">
        <v>3421718</v>
      </c>
    </row>
    <row r="68" ht="13.5" spans="1:22">
      <c r="A68" s="71" t="s">
        <v>392</v>
      </c>
      <c r="B68" s="71">
        <v>2</v>
      </c>
      <c r="C68" s="72">
        <v>43296</v>
      </c>
      <c r="D68" s="71" t="s">
        <v>203</v>
      </c>
      <c r="E68" s="72">
        <v>43298</v>
      </c>
      <c r="F68" s="71">
        <v>2</v>
      </c>
      <c r="G68" s="71">
        <v>1</v>
      </c>
      <c r="H68" s="71" t="s">
        <v>32</v>
      </c>
      <c r="I68" s="71" t="s">
        <v>203</v>
      </c>
      <c r="J68" s="71" t="s">
        <v>202</v>
      </c>
      <c r="K68" s="71" t="s">
        <v>203</v>
      </c>
      <c r="L68" s="71" t="s">
        <v>19</v>
      </c>
      <c r="M68" s="71" t="s">
        <v>203</v>
      </c>
      <c r="N68" s="71">
        <v>4450</v>
      </c>
      <c r="O68" s="71">
        <v>6711.98</v>
      </c>
      <c r="P68" s="74">
        <f t="shared" si="6"/>
        <v>7900.00046</v>
      </c>
      <c r="Q68" s="74">
        <f t="shared" si="7"/>
        <v>4</v>
      </c>
      <c r="R68" s="74">
        <f t="shared" si="8"/>
        <v>1000</v>
      </c>
      <c r="S68" s="74">
        <f t="shared" si="9"/>
        <v>8900.00046</v>
      </c>
      <c r="T68" s="77">
        <f t="shared" si="5"/>
        <v>8900</v>
      </c>
      <c r="U68" s="71">
        <v>1307818</v>
      </c>
      <c r="V68" s="71">
        <v>3421718</v>
      </c>
    </row>
    <row r="69" ht="13.5" spans="1:22">
      <c r="A69" s="71" t="s">
        <v>393</v>
      </c>
      <c r="B69" s="71">
        <v>2</v>
      </c>
      <c r="C69" s="72">
        <v>43296</v>
      </c>
      <c r="D69" s="71" t="s">
        <v>203</v>
      </c>
      <c r="E69" s="72">
        <v>43299</v>
      </c>
      <c r="F69" s="71">
        <v>3</v>
      </c>
      <c r="G69" s="71">
        <v>1</v>
      </c>
      <c r="H69" s="71" t="s">
        <v>42</v>
      </c>
      <c r="I69" s="71" t="s">
        <v>203</v>
      </c>
      <c r="J69" s="71" t="s">
        <v>202</v>
      </c>
      <c r="K69" s="71" t="s">
        <v>203</v>
      </c>
      <c r="L69" s="71" t="s">
        <v>19</v>
      </c>
      <c r="M69" s="71" t="s">
        <v>203</v>
      </c>
      <c r="N69" s="71">
        <v>4450</v>
      </c>
      <c r="O69" s="71">
        <v>10067.97</v>
      </c>
      <c r="P69" s="74">
        <f t="shared" si="6"/>
        <v>11850.00069</v>
      </c>
      <c r="Q69" s="74">
        <f t="shared" si="7"/>
        <v>6</v>
      </c>
      <c r="R69" s="74">
        <f t="shared" si="8"/>
        <v>1500</v>
      </c>
      <c r="S69" s="74">
        <f t="shared" si="9"/>
        <v>13350.00069</v>
      </c>
      <c r="T69" s="77">
        <f t="shared" si="5"/>
        <v>13350</v>
      </c>
      <c r="U69" s="71">
        <v>1314667</v>
      </c>
      <c r="V69" s="71">
        <v>4633809</v>
      </c>
    </row>
    <row r="70" ht="13.5" spans="1:22">
      <c r="A70" s="71" t="s">
        <v>394</v>
      </c>
      <c r="B70" s="71">
        <v>3</v>
      </c>
      <c r="C70" s="72">
        <v>43297</v>
      </c>
      <c r="D70" s="71" t="s">
        <v>203</v>
      </c>
      <c r="E70" s="72">
        <v>43301</v>
      </c>
      <c r="F70" s="71">
        <v>4</v>
      </c>
      <c r="G70" s="71">
        <v>1</v>
      </c>
      <c r="H70" s="71" t="s">
        <v>32</v>
      </c>
      <c r="I70" s="71" t="s">
        <v>203</v>
      </c>
      <c r="J70" s="71" t="s">
        <v>202</v>
      </c>
      <c r="K70" s="71" t="s">
        <v>203</v>
      </c>
      <c r="L70" s="71" t="s">
        <v>19</v>
      </c>
      <c r="M70" s="71" t="s">
        <v>203</v>
      </c>
      <c r="N70" s="71">
        <v>6950</v>
      </c>
      <c r="O70" s="71">
        <v>21070.52</v>
      </c>
      <c r="P70" s="74">
        <f t="shared" si="6"/>
        <v>24800.00204</v>
      </c>
      <c r="Q70" s="74">
        <f t="shared" si="7"/>
        <v>12</v>
      </c>
      <c r="R70" s="74">
        <f t="shared" si="8"/>
        <v>3000</v>
      </c>
      <c r="S70" s="74">
        <f t="shared" si="9"/>
        <v>27800.00204</v>
      </c>
      <c r="T70" s="77">
        <f t="shared" si="5"/>
        <v>27800</v>
      </c>
      <c r="U70" s="71">
        <v>1333030</v>
      </c>
      <c r="V70" s="71">
        <v>7440864</v>
      </c>
    </row>
    <row r="71" ht="13.5" spans="1:22">
      <c r="A71" s="71" t="s">
        <v>395</v>
      </c>
      <c r="B71" s="71">
        <v>2</v>
      </c>
      <c r="C71" s="72">
        <v>43297</v>
      </c>
      <c r="D71" s="71" t="s">
        <v>203</v>
      </c>
      <c r="E71" s="72">
        <v>43301</v>
      </c>
      <c r="F71" s="71">
        <v>4</v>
      </c>
      <c r="G71" s="71">
        <v>1</v>
      </c>
      <c r="H71" s="71" t="s">
        <v>48</v>
      </c>
      <c r="I71" s="71" t="s">
        <v>203</v>
      </c>
      <c r="J71" s="71" t="s">
        <v>202</v>
      </c>
      <c r="K71" s="71" t="s">
        <v>203</v>
      </c>
      <c r="L71" s="71" t="s">
        <v>19</v>
      </c>
      <c r="M71" s="71" t="s">
        <v>203</v>
      </c>
      <c r="N71" s="71">
        <v>4450</v>
      </c>
      <c r="O71" s="71">
        <v>13423.96</v>
      </c>
      <c r="P71" s="74">
        <f t="shared" si="6"/>
        <v>15800.00092</v>
      </c>
      <c r="Q71" s="74">
        <f t="shared" si="7"/>
        <v>8</v>
      </c>
      <c r="R71" s="74">
        <f t="shared" si="8"/>
        <v>2000</v>
      </c>
      <c r="S71" s="74">
        <f t="shared" si="9"/>
        <v>17800.00092</v>
      </c>
      <c r="T71" s="77">
        <f t="shared" si="5"/>
        <v>17800</v>
      </c>
      <c r="U71" s="71">
        <v>1309081</v>
      </c>
      <c r="V71" s="71">
        <v>3685489</v>
      </c>
    </row>
    <row r="72" ht="13.5" spans="1:22">
      <c r="A72" s="71" t="s">
        <v>396</v>
      </c>
      <c r="B72" s="71">
        <v>2</v>
      </c>
      <c r="C72" s="72">
        <v>43297</v>
      </c>
      <c r="D72" s="71" t="s">
        <v>203</v>
      </c>
      <c r="E72" s="72">
        <v>43301</v>
      </c>
      <c r="F72" s="71">
        <v>4</v>
      </c>
      <c r="G72" s="71">
        <v>1</v>
      </c>
      <c r="H72" s="71" t="s">
        <v>44</v>
      </c>
      <c r="I72" s="71" t="s">
        <v>203</v>
      </c>
      <c r="J72" s="71" t="s">
        <v>202</v>
      </c>
      <c r="K72" s="71" t="s">
        <v>203</v>
      </c>
      <c r="L72" s="71" t="s">
        <v>19</v>
      </c>
      <c r="M72" s="71" t="s">
        <v>203</v>
      </c>
      <c r="N72" s="71">
        <v>4450</v>
      </c>
      <c r="O72" s="71">
        <v>13423.96</v>
      </c>
      <c r="P72" s="74">
        <f t="shared" si="6"/>
        <v>15800.00092</v>
      </c>
      <c r="Q72" s="74">
        <f t="shared" si="7"/>
        <v>8</v>
      </c>
      <c r="R72" s="74">
        <f t="shared" si="8"/>
        <v>2000</v>
      </c>
      <c r="S72" s="74">
        <f t="shared" si="9"/>
        <v>17800.00092</v>
      </c>
      <c r="T72" s="77">
        <f t="shared" si="5"/>
        <v>17800</v>
      </c>
      <c r="U72" s="71">
        <v>1309081</v>
      </c>
      <c r="V72" s="71">
        <v>3685489</v>
      </c>
    </row>
    <row r="73" ht="13.5" spans="1:22">
      <c r="A73" s="71" t="s">
        <v>397</v>
      </c>
      <c r="B73" s="71">
        <v>2</v>
      </c>
      <c r="C73" s="72">
        <v>43299</v>
      </c>
      <c r="D73" s="71" t="s">
        <v>203</v>
      </c>
      <c r="E73" s="72">
        <v>43301</v>
      </c>
      <c r="F73" s="71">
        <v>2</v>
      </c>
      <c r="G73" s="71">
        <v>1</v>
      </c>
      <c r="H73" s="71" t="s">
        <v>44</v>
      </c>
      <c r="I73" s="71" t="s">
        <v>203</v>
      </c>
      <c r="J73" s="71" t="s">
        <v>202</v>
      </c>
      <c r="K73" s="71" t="s">
        <v>203</v>
      </c>
      <c r="L73" s="71" t="s">
        <v>19</v>
      </c>
      <c r="M73" s="71" t="s">
        <v>203</v>
      </c>
      <c r="N73" s="71">
        <v>4450</v>
      </c>
      <c r="O73" s="71">
        <v>6711.98</v>
      </c>
      <c r="P73" s="74">
        <f t="shared" si="6"/>
        <v>7900.00046</v>
      </c>
      <c r="Q73" s="74">
        <f t="shared" si="7"/>
        <v>4</v>
      </c>
      <c r="R73" s="74">
        <f t="shared" si="8"/>
        <v>1000</v>
      </c>
      <c r="S73" s="74">
        <f t="shared" si="9"/>
        <v>8900.00046</v>
      </c>
      <c r="T73" s="77">
        <f t="shared" si="5"/>
        <v>8900</v>
      </c>
      <c r="U73" s="71">
        <v>1332936</v>
      </c>
      <c r="V73" s="71">
        <v>7439657</v>
      </c>
    </row>
    <row r="74" ht="13.5" spans="1:22">
      <c r="A74" s="71" t="s">
        <v>398</v>
      </c>
      <c r="B74" s="71">
        <v>2</v>
      </c>
      <c r="C74" s="72">
        <v>43299</v>
      </c>
      <c r="D74" s="71" t="s">
        <v>203</v>
      </c>
      <c r="E74" s="72">
        <v>43301</v>
      </c>
      <c r="F74" s="71">
        <v>2</v>
      </c>
      <c r="G74" s="71">
        <v>1</v>
      </c>
      <c r="H74" s="71" t="s">
        <v>48</v>
      </c>
      <c r="I74" s="71" t="s">
        <v>203</v>
      </c>
      <c r="J74" s="71" t="s">
        <v>202</v>
      </c>
      <c r="K74" s="71" t="s">
        <v>203</v>
      </c>
      <c r="L74" s="71" t="s">
        <v>19</v>
      </c>
      <c r="M74" s="71" t="s">
        <v>203</v>
      </c>
      <c r="N74" s="71">
        <v>4450</v>
      </c>
      <c r="O74" s="71">
        <v>6711.98</v>
      </c>
      <c r="P74" s="74">
        <f t="shared" si="6"/>
        <v>7900.00046</v>
      </c>
      <c r="Q74" s="74">
        <f t="shared" si="7"/>
        <v>4</v>
      </c>
      <c r="R74" s="74">
        <f t="shared" si="8"/>
        <v>1000</v>
      </c>
      <c r="S74" s="74">
        <f t="shared" si="9"/>
        <v>8900.00046</v>
      </c>
      <c r="T74" s="77">
        <f t="shared" si="5"/>
        <v>8900</v>
      </c>
      <c r="U74" s="71">
        <v>1332911</v>
      </c>
      <c r="V74" s="71">
        <v>7439556</v>
      </c>
    </row>
    <row r="75" ht="13.5" spans="1:22">
      <c r="A75" s="71" t="s">
        <v>332</v>
      </c>
      <c r="B75" s="71">
        <v>2</v>
      </c>
      <c r="C75" s="72">
        <v>43300</v>
      </c>
      <c r="D75" s="71" t="s">
        <v>203</v>
      </c>
      <c r="E75" s="72">
        <v>43302</v>
      </c>
      <c r="F75" s="71">
        <v>2</v>
      </c>
      <c r="G75" s="71">
        <v>1</v>
      </c>
      <c r="H75" s="71" t="s">
        <v>48</v>
      </c>
      <c r="I75" s="71" t="s">
        <v>203</v>
      </c>
      <c r="J75" s="71" t="s">
        <v>202</v>
      </c>
      <c r="K75" s="71" t="s">
        <v>203</v>
      </c>
      <c r="L75" s="71" t="s">
        <v>19</v>
      </c>
      <c r="M75" s="71" t="s">
        <v>203</v>
      </c>
      <c r="N75" s="71">
        <v>4450</v>
      </c>
      <c r="O75" s="71">
        <v>6711.98</v>
      </c>
      <c r="P75" s="74">
        <f t="shared" si="6"/>
        <v>7900.00046</v>
      </c>
      <c r="Q75" s="74">
        <f t="shared" si="7"/>
        <v>4</v>
      </c>
      <c r="R75" s="74">
        <f t="shared" si="8"/>
        <v>1000</v>
      </c>
      <c r="S75" s="74">
        <f t="shared" si="9"/>
        <v>8900.00046</v>
      </c>
      <c r="T75" s="77">
        <f t="shared" si="5"/>
        <v>8900</v>
      </c>
      <c r="U75" s="71">
        <v>1335478</v>
      </c>
      <c r="V75" s="71">
        <v>7812004</v>
      </c>
    </row>
    <row r="76" ht="13.5" spans="1:22">
      <c r="A76" s="71" t="s">
        <v>399</v>
      </c>
      <c r="B76" s="71">
        <v>2</v>
      </c>
      <c r="C76" s="72">
        <v>43300</v>
      </c>
      <c r="D76" s="71" t="s">
        <v>203</v>
      </c>
      <c r="E76" s="72">
        <v>43302</v>
      </c>
      <c r="F76" s="71">
        <v>2</v>
      </c>
      <c r="G76" s="71">
        <v>1</v>
      </c>
      <c r="H76" s="71" t="s">
        <v>42</v>
      </c>
      <c r="I76" s="71" t="s">
        <v>203</v>
      </c>
      <c r="J76" s="71" t="s">
        <v>202</v>
      </c>
      <c r="K76" s="71" t="s">
        <v>203</v>
      </c>
      <c r="L76" s="71" t="s">
        <v>19</v>
      </c>
      <c r="M76" s="71" t="s">
        <v>203</v>
      </c>
      <c r="N76" s="71">
        <v>4450</v>
      </c>
      <c r="O76" s="71">
        <v>6711.98</v>
      </c>
      <c r="P76" s="74">
        <f t="shared" si="6"/>
        <v>7900.00046</v>
      </c>
      <c r="Q76" s="74">
        <f t="shared" si="7"/>
        <v>4</v>
      </c>
      <c r="R76" s="74">
        <f t="shared" si="8"/>
        <v>1000</v>
      </c>
      <c r="S76" s="74">
        <f t="shared" si="9"/>
        <v>8900.00046</v>
      </c>
      <c r="T76" s="77">
        <f t="shared" si="5"/>
        <v>8900</v>
      </c>
      <c r="U76" s="71">
        <v>1335362</v>
      </c>
      <c r="V76" s="71">
        <v>7833158</v>
      </c>
    </row>
    <row r="77" ht="14.25" spans="1:22">
      <c r="A77" s="71" t="s">
        <v>400</v>
      </c>
      <c r="B77" s="71">
        <v>2</v>
      </c>
      <c r="C77" s="72">
        <v>43301</v>
      </c>
      <c r="D77" s="71"/>
      <c r="E77" s="72">
        <v>43303</v>
      </c>
      <c r="F77" s="71">
        <v>2</v>
      </c>
      <c r="G77" s="71">
        <v>1</v>
      </c>
      <c r="H77" s="71" t="s">
        <v>25</v>
      </c>
      <c r="I77" s="71"/>
      <c r="J77" s="71"/>
      <c r="K77" s="71"/>
      <c r="L77" s="71" t="s">
        <v>401</v>
      </c>
      <c r="M77" s="71"/>
      <c r="N77" s="71">
        <v>6600</v>
      </c>
      <c r="O77" s="71">
        <v>10365.33</v>
      </c>
      <c r="P77" s="74">
        <f t="shared" si="6"/>
        <v>12199.99341</v>
      </c>
      <c r="Q77" s="74">
        <f t="shared" si="7"/>
        <v>4</v>
      </c>
      <c r="R77" s="74">
        <f t="shared" si="8"/>
        <v>1000</v>
      </c>
      <c r="S77" s="74">
        <f t="shared" si="9"/>
        <v>13199.99341</v>
      </c>
      <c r="T77" s="77">
        <f t="shared" si="5"/>
        <v>13200</v>
      </c>
      <c r="U77" s="80">
        <v>1327648</v>
      </c>
      <c r="V77" s="71">
        <v>6690793</v>
      </c>
    </row>
    <row r="78" ht="13.5" spans="1:22">
      <c r="A78" s="71" t="s">
        <v>402</v>
      </c>
      <c r="B78" s="71">
        <v>2</v>
      </c>
      <c r="C78" s="72">
        <v>43301</v>
      </c>
      <c r="D78" s="71" t="s">
        <v>203</v>
      </c>
      <c r="E78" s="72">
        <v>43303</v>
      </c>
      <c r="F78" s="71">
        <v>2</v>
      </c>
      <c r="G78" s="71">
        <v>1</v>
      </c>
      <c r="H78" s="71" t="s">
        <v>32</v>
      </c>
      <c r="I78" s="71" t="s">
        <v>203</v>
      </c>
      <c r="J78" s="71" t="s">
        <v>202</v>
      </c>
      <c r="K78" s="71" t="s">
        <v>203</v>
      </c>
      <c r="L78" s="71" t="s">
        <v>19</v>
      </c>
      <c r="M78" s="71" t="s">
        <v>203</v>
      </c>
      <c r="N78" s="71">
        <v>5450</v>
      </c>
      <c r="O78" s="71">
        <v>8411.22</v>
      </c>
      <c r="P78" s="74">
        <f t="shared" si="6"/>
        <v>9900.00594</v>
      </c>
      <c r="Q78" s="74">
        <f t="shared" si="7"/>
        <v>4</v>
      </c>
      <c r="R78" s="74">
        <f t="shared" si="8"/>
        <v>1000</v>
      </c>
      <c r="S78" s="74">
        <f t="shared" si="9"/>
        <v>10900.00594</v>
      </c>
      <c r="T78" s="77">
        <f t="shared" si="5"/>
        <v>10900</v>
      </c>
      <c r="U78" s="71">
        <v>1327647</v>
      </c>
      <c r="V78" s="71">
        <v>6690793</v>
      </c>
    </row>
    <row r="79" ht="13.5" spans="1:22">
      <c r="A79" s="71" t="s">
        <v>403</v>
      </c>
      <c r="B79" s="71">
        <v>2</v>
      </c>
      <c r="C79" s="72">
        <v>43301</v>
      </c>
      <c r="D79" s="71" t="s">
        <v>203</v>
      </c>
      <c r="E79" s="72">
        <v>43303</v>
      </c>
      <c r="F79" s="71">
        <v>2</v>
      </c>
      <c r="G79" s="71">
        <v>1</v>
      </c>
      <c r="H79" s="71" t="s">
        <v>32</v>
      </c>
      <c r="I79" s="71" t="s">
        <v>203</v>
      </c>
      <c r="J79" s="71" t="s">
        <v>202</v>
      </c>
      <c r="K79" s="71" t="s">
        <v>203</v>
      </c>
      <c r="L79" s="71" t="s">
        <v>19</v>
      </c>
      <c r="M79" s="71" t="s">
        <v>203</v>
      </c>
      <c r="N79" s="71">
        <v>5450</v>
      </c>
      <c r="O79" s="71">
        <v>8411.22</v>
      </c>
      <c r="P79" s="74">
        <f t="shared" si="6"/>
        <v>9900.00594</v>
      </c>
      <c r="Q79" s="74">
        <f t="shared" si="7"/>
        <v>4</v>
      </c>
      <c r="R79" s="74">
        <f t="shared" si="8"/>
        <v>1000</v>
      </c>
      <c r="S79" s="74">
        <f t="shared" si="9"/>
        <v>10900.00594</v>
      </c>
      <c r="T79" s="77">
        <f t="shared" si="5"/>
        <v>10900</v>
      </c>
      <c r="U79" s="71">
        <v>1327647</v>
      </c>
      <c r="V79" s="71">
        <v>6690793</v>
      </c>
    </row>
    <row r="80" ht="13.5" spans="1:22">
      <c r="A80" s="71" t="s">
        <v>404</v>
      </c>
      <c r="B80" s="71">
        <v>2</v>
      </c>
      <c r="C80" s="72">
        <v>43301</v>
      </c>
      <c r="D80" s="71" t="s">
        <v>203</v>
      </c>
      <c r="E80" s="72">
        <v>43303</v>
      </c>
      <c r="F80" s="71">
        <v>2</v>
      </c>
      <c r="G80" s="71">
        <v>1</v>
      </c>
      <c r="H80" s="71" t="s">
        <v>32</v>
      </c>
      <c r="I80" s="71" t="s">
        <v>203</v>
      </c>
      <c r="J80" s="71" t="s">
        <v>202</v>
      </c>
      <c r="K80" s="71" t="s">
        <v>203</v>
      </c>
      <c r="L80" s="71" t="s">
        <v>19</v>
      </c>
      <c r="M80" s="71" t="s">
        <v>203</v>
      </c>
      <c r="N80" s="71">
        <v>5450</v>
      </c>
      <c r="O80" s="71">
        <v>8411.22</v>
      </c>
      <c r="P80" s="74">
        <f t="shared" si="6"/>
        <v>9900.00594</v>
      </c>
      <c r="Q80" s="74">
        <f t="shared" si="7"/>
        <v>4</v>
      </c>
      <c r="R80" s="74">
        <f t="shared" si="8"/>
        <v>1000</v>
      </c>
      <c r="S80" s="74">
        <f t="shared" si="9"/>
        <v>10900.00594</v>
      </c>
      <c r="T80" s="77">
        <f t="shared" si="5"/>
        <v>10900</v>
      </c>
      <c r="U80" s="71">
        <v>1327647</v>
      </c>
      <c r="V80" s="71">
        <v>6690793</v>
      </c>
    </row>
    <row r="81" ht="13.5" spans="1:22">
      <c r="A81" s="71" t="s">
        <v>405</v>
      </c>
      <c r="B81" s="71">
        <v>2</v>
      </c>
      <c r="C81" s="72">
        <v>43301</v>
      </c>
      <c r="D81" s="71" t="s">
        <v>203</v>
      </c>
      <c r="E81" s="72">
        <v>43303</v>
      </c>
      <c r="F81" s="71">
        <v>2</v>
      </c>
      <c r="G81" s="71">
        <v>1</v>
      </c>
      <c r="H81" s="71" t="s">
        <v>32</v>
      </c>
      <c r="I81" s="71" t="s">
        <v>203</v>
      </c>
      <c r="J81" s="71" t="s">
        <v>202</v>
      </c>
      <c r="K81" s="71" t="s">
        <v>203</v>
      </c>
      <c r="L81" s="71" t="s">
        <v>19</v>
      </c>
      <c r="M81" s="71" t="s">
        <v>203</v>
      </c>
      <c r="N81" s="71">
        <v>5450</v>
      </c>
      <c r="O81" s="71">
        <v>8411.22</v>
      </c>
      <c r="P81" s="74">
        <f t="shared" si="6"/>
        <v>9900.00594</v>
      </c>
      <c r="Q81" s="74">
        <f t="shared" si="7"/>
        <v>4</v>
      </c>
      <c r="R81" s="74">
        <f t="shared" si="8"/>
        <v>1000</v>
      </c>
      <c r="S81" s="74">
        <f t="shared" si="9"/>
        <v>10900.00594</v>
      </c>
      <c r="T81" s="77">
        <f t="shared" si="5"/>
        <v>10900</v>
      </c>
      <c r="U81" s="71">
        <v>1327647</v>
      </c>
      <c r="V81" s="71">
        <v>6690793</v>
      </c>
    </row>
    <row r="82" ht="13.5" spans="1:22">
      <c r="A82" s="71" t="s">
        <v>406</v>
      </c>
      <c r="B82" s="71">
        <v>2</v>
      </c>
      <c r="C82" s="72">
        <v>43301</v>
      </c>
      <c r="D82" s="71" t="s">
        <v>203</v>
      </c>
      <c r="E82" s="72">
        <v>43303</v>
      </c>
      <c r="F82" s="71">
        <v>2</v>
      </c>
      <c r="G82" s="71">
        <v>1</v>
      </c>
      <c r="H82" s="71" t="s">
        <v>32</v>
      </c>
      <c r="I82" s="71" t="s">
        <v>203</v>
      </c>
      <c r="J82" s="71" t="s">
        <v>202</v>
      </c>
      <c r="K82" s="71" t="s">
        <v>203</v>
      </c>
      <c r="L82" s="71" t="s">
        <v>19</v>
      </c>
      <c r="M82" s="71" t="s">
        <v>203</v>
      </c>
      <c r="N82" s="71">
        <v>5450</v>
      </c>
      <c r="O82" s="71">
        <v>8411.22</v>
      </c>
      <c r="P82" s="74">
        <f t="shared" si="6"/>
        <v>9900.00594</v>
      </c>
      <c r="Q82" s="74">
        <f t="shared" si="7"/>
        <v>4</v>
      </c>
      <c r="R82" s="74">
        <f t="shared" si="8"/>
        <v>1000</v>
      </c>
      <c r="S82" s="74">
        <f t="shared" si="9"/>
        <v>10900.00594</v>
      </c>
      <c r="T82" s="77">
        <f t="shared" si="5"/>
        <v>10900</v>
      </c>
      <c r="U82" s="71">
        <v>1327647</v>
      </c>
      <c r="V82" s="71">
        <v>6690793</v>
      </c>
    </row>
    <row r="83" ht="13.5" spans="1:22">
      <c r="A83" s="71" t="s">
        <v>407</v>
      </c>
      <c r="B83" s="71">
        <v>2</v>
      </c>
      <c r="C83" s="72">
        <v>43301</v>
      </c>
      <c r="D83" s="71" t="s">
        <v>203</v>
      </c>
      <c r="E83" s="72">
        <v>43303</v>
      </c>
      <c r="F83" s="71">
        <v>2</v>
      </c>
      <c r="G83" s="71">
        <v>1</v>
      </c>
      <c r="H83" s="71" t="s">
        <v>48</v>
      </c>
      <c r="I83" s="71" t="s">
        <v>203</v>
      </c>
      <c r="J83" s="71" t="s">
        <v>202</v>
      </c>
      <c r="K83" s="71" t="s">
        <v>203</v>
      </c>
      <c r="L83" s="71" t="s">
        <v>19</v>
      </c>
      <c r="M83" s="71" t="s">
        <v>203</v>
      </c>
      <c r="N83" s="71">
        <v>4450</v>
      </c>
      <c r="O83" s="71">
        <v>6711.98</v>
      </c>
      <c r="P83" s="74">
        <f t="shared" si="6"/>
        <v>7900.00046</v>
      </c>
      <c r="Q83" s="74">
        <f t="shared" si="7"/>
        <v>4</v>
      </c>
      <c r="R83" s="74">
        <f t="shared" si="8"/>
        <v>1000</v>
      </c>
      <c r="S83" s="74">
        <f t="shared" si="9"/>
        <v>8900.00046</v>
      </c>
      <c r="T83" s="77">
        <f t="shared" si="5"/>
        <v>8900</v>
      </c>
      <c r="U83" s="71">
        <v>1322179</v>
      </c>
      <c r="V83" s="71">
        <v>5780494</v>
      </c>
    </row>
    <row r="84" ht="13.5" spans="1:22">
      <c r="A84" s="71" t="s">
        <v>408</v>
      </c>
      <c r="B84" s="71">
        <v>2</v>
      </c>
      <c r="C84" s="72">
        <v>43301</v>
      </c>
      <c r="D84" s="71" t="s">
        <v>203</v>
      </c>
      <c r="E84" s="72">
        <v>43303</v>
      </c>
      <c r="F84" s="71">
        <v>2</v>
      </c>
      <c r="G84" s="71">
        <v>1</v>
      </c>
      <c r="H84" s="71" t="s">
        <v>44</v>
      </c>
      <c r="I84" s="71" t="s">
        <v>203</v>
      </c>
      <c r="J84" s="71" t="s">
        <v>202</v>
      </c>
      <c r="K84" s="71" t="s">
        <v>203</v>
      </c>
      <c r="L84" s="71" t="s">
        <v>19</v>
      </c>
      <c r="M84" s="71" t="s">
        <v>203</v>
      </c>
      <c r="N84" s="71">
        <v>4450</v>
      </c>
      <c r="O84" s="71">
        <v>6711.98</v>
      </c>
      <c r="P84" s="74">
        <f t="shared" si="6"/>
        <v>7900.00046</v>
      </c>
      <c r="Q84" s="74">
        <f t="shared" si="7"/>
        <v>4</v>
      </c>
      <c r="R84" s="74">
        <f t="shared" si="8"/>
        <v>1000</v>
      </c>
      <c r="S84" s="74">
        <f t="shared" si="9"/>
        <v>8900.00046</v>
      </c>
      <c r="T84" s="77">
        <f t="shared" si="5"/>
        <v>8900</v>
      </c>
      <c r="U84" s="71">
        <v>1322179</v>
      </c>
      <c r="V84" s="71">
        <v>5780494</v>
      </c>
    </row>
    <row r="85" ht="13.5" spans="1:22">
      <c r="A85" s="71" t="s">
        <v>409</v>
      </c>
      <c r="B85" s="71">
        <v>2</v>
      </c>
      <c r="C85" s="72">
        <v>43301</v>
      </c>
      <c r="D85" s="71" t="s">
        <v>203</v>
      </c>
      <c r="E85" s="72">
        <v>43303</v>
      </c>
      <c r="F85" s="71">
        <v>2</v>
      </c>
      <c r="G85" s="71">
        <v>1</v>
      </c>
      <c r="H85" s="71" t="s">
        <v>42</v>
      </c>
      <c r="I85" s="71" t="s">
        <v>203</v>
      </c>
      <c r="J85" s="71" t="s">
        <v>202</v>
      </c>
      <c r="K85" s="71" t="s">
        <v>203</v>
      </c>
      <c r="L85" s="71" t="s">
        <v>19</v>
      </c>
      <c r="M85" s="71" t="s">
        <v>203</v>
      </c>
      <c r="N85" s="71">
        <v>5450</v>
      </c>
      <c r="O85" s="71">
        <v>8411.22</v>
      </c>
      <c r="P85" s="74">
        <f t="shared" si="6"/>
        <v>9900.00594</v>
      </c>
      <c r="Q85" s="74">
        <f t="shared" si="7"/>
        <v>4</v>
      </c>
      <c r="R85" s="74">
        <f t="shared" si="8"/>
        <v>1000</v>
      </c>
      <c r="S85" s="74">
        <f t="shared" si="9"/>
        <v>10900.00594</v>
      </c>
      <c r="T85" s="77">
        <f t="shared" si="5"/>
        <v>10900</v>
      </c>
      <c r="U85" s="71">
        <v>1327647</v>
      </c>
      <c r="V85" s="71">
        <v>6690793</v>
      </c>
    </row>
    <row r="86" ht="13.5" spans="1:22">
      <c r="A86" s="71" t="s">
        <v>410</v>
      </c>
      <c r="B86" s="71">
        <v>2</v>
      </c>
      <c r="C86" s="72">
        <v>43301</v>
      </c>
      <c r="D86" s="71" t="s">
        <v>203</v>
      </c>
      <c r="E86" s="72">
        <v>43303</v>
      </c>
      <c r="F86" s="71">
        <v>2</v>
      </c>
      <c r="G86" s="71">
        <v>1</v>
      </c>
      <c r="H86" s="71" t="s">
        <v>411</v>
      </c>
      <c r="I86" s="71" t="s">
        <v>203</v>
      </c>
      <c r="J86" s="71" t="s">
        <v>202</v>
      </c>
      <c r="K86" s="71" t="s">
        <v>203</v>
      </c>
      <c r="L86" s="71" t="s">
        <v>19</v>
      </c>
      <c r="M86" s="71" t="s">
        <v>203</v>
      </c>
      <c r="N86" s="71">
        <v>11450</v>
      </c>
      <c r="O86" s="71">
        <v>17757</v>
      </c>
      <c r="P86" s="74">
        <f t="shared" si="6"/>
        <v>20899.989</v>
      </c>
      <c r="Q86" s="74">
        <f t="shared" si="7"/>
        <v>4</v>
      </c>
      <c r="R86" s="74">
        <f t="shared" si="8"/>
        <v>1000</v>
      </c>
      <c r="S86" s="74">
        <f t="shared" si="9"/>
        <v>21899.989</v>
      </c>
      <c r="T86" s="77">
        <v>22900</v>
      </c>
      <c r="U86" s="71">
        <v>1336787</v>
      </c>
      <c r="V86" s="71">
        <v>8095220</v>
      </c>
    </row>
    <row r="87" ht="13.5" spans="1:22">
      <c r="A87" s="71" t="s">
        <v>412</v>
      </c>
      <c r="B87" s="71">
        <v>2</v>
      </c>
      <c r="C87" s="72">
        <v>43301</v>
      </c>
      <c r="D87" s="71" t="s">
        <v>203</v>
      </c>
      <c r="E87" s="72">
        <v>43303</v>
      </c>
      <c r="F87" s="71">
        <v>2</v>
      </c>
      <c r="G87" s="71">
        <v>1</v>
      </c>
      <c r="H87" s="71" t="s">
        <v>42</v>
      </c>
      <c r="I87" s="71" t="s">
        <v>203</v>
      </c>
      <c r="J87" s="71" t="s">
        <v>202</v>
      </c>
      <c r="K87" s="71" t="s">
        <v>203</v>
      </c>
      <c r="L87" s="71" t="s">
        <v>19</v>
      </c>
      <c r="M87" s="71" t="s">
        <v>203</v>
      </c>
      <c r="N87" s="71">
        <v>5450</v>
      </c>
      <c r="O87" s="71">
        <v>8411.22</v>
      </c>
      <c r="P87" s="74">
        <f t="shared" si="6"/>
        <v>9900.00594</v>
      </c>
      <c r="Q87" s="74">
        <f t="shared" si="7"/>
        <v>4</v>
      </c>
      <c r="R87" s="74">
        <f t="shared" si="8"/>
        <v>1000</v>
      </c>
      <c r="S87" s="74">
        <f t="shared" si="9"/>
        <v>10900.00594</v>
      </c>
      <c r="T87" s="77">
        <f t="shared" si="5"/>
        <v>10900</v>
      </c>
      <c r="U87" s="71">
        <v>1327647</v>
      </c>
      <c r="V87" s="71">
        <v>6690793</v>
      </c>
    </row>
    <row r="88" ht="13.5" spans="1:22">
      <c r="A88" s="71" t="s">
        <v>413</v>
      </c>
      <c r="B88" s="71">
        <v>2</v>
      </c>
      <c r="C88" s="72">
        <v>43301</v>
      </c>
      <c r="D88" s="71" t="s">
        <v>203</v>
      </c>
      <c r="E88" s="72">
        <v>43303</v>
      </c>
      <c r="F88" s="71">
        <v>2</v>
      </c>
      <c r="G88" s="71">
        <v>1</v>
      </c>
      <c r="H88" s="71" t="s">
        <v>48</v>
      </c>
      <c r="I88" s="71" t="s">
        <v>203</v>
      </c>
      <c r="J88" s="71" t="s">
        <v>202</v>
      </c>
      <c r="K88" s="71" t="s">
        <v>203</v>
      </c>
      <c r="L88" s="71" t="s">
        <v>19</v>
      </c>
      <c r="M88" s="71" t="s">
        <v>203</v>
      </c>
      <c r="N88" s="71">
        <v>4450</v>
      </c>
      <c r="O88" s="71">
        <v>6711.98</v>
      </c>
      <c r="P88" s="74">
        <f t="shared" si="6"/>
        <v>7900.00046</v>
      </c>
      <c r="Q88" s="74">
        <f t="shared" si="7"/>
        <v>4</v>
      </c>
      <c r="R88" s="74">
        <f t="shared" si="8"/>
        <v>1000</v>
      </c>
      <c r="S88" s="74">
        <f t="shared" si="9"/>
        <v>8900.00046</v>
      </c>
      <c r="T88" s="77">
        <f t="shared" si="5"/>
        <v>8900</v>
      </c>
      <c r="U88" s="71">
        <v>1322179</v>
      </c>
      <c r="V88" s="71">
        <v>5780494</v>
      </c>
    </row>
    <row r="89" ht="13.5" spans="1:22">
      <c r="A89" s="71" t="s">
        <v>414</v>
      </c>
      <c r="B89" s="71">
        <v>2</v>
      </c>
      <c r="C89" s="72">
        <v>43306</v>
      </c>
      <c r="D89" s="71" t="s">
        <v>203</v>
      </c>
      <c r="E89" s="72">
        <v>43308</v>
      </c>
      <c r="F89" s="71">
        <v>2</v>
      </c>
      <c r="G89" s="71">
        <v>1</v>
      </c>
      <c r="H89" s="71" t="s">
        <v>48</v>
      </c>
      <c r="I89" s="71" t="s">
        <v>203</v>
      </c>
      <c r="J89" s="71" t="s">
        <v>202</v>
      </c>
      <c r="K89" s="71" t="s">
        <v>203</v>
      </c>
      <c r="L89" s="71" t="s">
        <v>19</v>
      </c>
      <c r="M89" s="71" t="s">
        <v>203</v>
      </c>
      <c r="N89" s="71">
        <v>4500</v>
      </c>
      <c r="O89" s="71">
        <v>6796.94</v>
      </c>
      <c r="P89" s="74">
        <f t="shared" si="6"/>
        <v>7999.99838</v>
      </c>
      <c r="Q89" s="74">
        <f t="shared" si="7"/>
        <v>4</v>
      </c>
      <c r="R89" s="74">
        <f t="shared" si="8"/>
        <v>1000</v>
      </c>
      <c r="S89" s="74">
        <f t="shared" si="9"/>
        <v>8999.99838</v>
      </c>
      <c r="T89" s="77">
        <v>13500</v>
      </c>
      <c r="U89" s="71">
        <v>1337871</v>
      </c>
      <c r="V89" s="71">
        <v>8206168</v>
      </c>
    </row>
    <row r="90" ht="13.5" spans="1:22">
      <c r="A90" s="71" t="s">
        <v>415</v>
      </c>
      <c r="B90" s="71">
        <v>2</v>
      </c>
      <c r="C90" s="72">
        <v>43306</v>
      </c>
      <c r="D90" s="71" t="s">
        <v>203</v>
      </c>
      <c r="E90" s="72">
        <v>43309</v>
      </c>
      <c r="F90" s="71">
        <v>3</v>
      </c>
      <c r="G90" s="71">
        <v>1</v>
      </c>
      <c r="H90" s="71" t="s">
        <v>44</v>
      </c>
      <c r="I90" s="71" t="s">
        <v>203</v>
      </c>
      <c r="J90" s="71" t="s">
        <v>202</v>
      </c>
      <c r="K90" s="71" t="s">
        <v>203</v>
      </c>
      <c r="L90" s="71" t="s">
        <v>19</v>
      </c>
      <c r="M90" s="71" t="s">
        <v>203</v>
      </c>
      <c r="N90" s="71">
        <v>4450</v>
      </c>
      <c r="O90" s="71">
        <v>10067.97</v>
      </c>
      <c r="P90" s="74">
        <f t="shared" si="6"/>
        <v>11850.00069</v>
      </c>
      <c r="Q90" s="74">
        <f t="shared" si="7"/>
        <v>6</v>
      </c>
      <c r="R90" s="74">
        <f t="shared" si="8"/>
        <v>1500</v>
      </c>
      <c r="S90" s="74">
        <f t="shared" si="9"/>
        <v>13350.00069</v>
      </c>
      <c r="T90" s="77">
        <f t="shared" si="5"/>
        <v>13350</v>
      </c>
      <c r="U90" s="71">
        <v>1331864</v>
      </c>
      <c r="V90" s="71">
        <v>7274016</v>
      </c>
    </row>
    <row r="91" ht="13.5" spans="1:22">
      <c r="A91" s="71" t="s">
        <v>416</v>
      </c>
      <c r="B91" s="71">
        <v>2</v>
      </c>
      <c r="C91" s="72">
        <v>43306</v>
      </c>
      <c r="D91" s="71" t="s">
        <v>203</v>
      </c>
      <c r="E91" s="72">
        <v>43309</v>
      </c>
      <c r="F91" s="71">
        <v>3</v>
      </c>
      <c r="G91" s="71">
        <v>1</v>
      </c>
      <c r="H91" s="71" t="s">
        <v>48</v>
      </c>
      <c r="I91" s="71" t="s">
        <v>203</v>
      </c>
      <c r="J91" s="71" t="s">
        <v>202</v>
      </c>
      <c r="K91" s="71" t="s">
        <v>203</v>
      </c>
      <c r="L91" s="71" t="s">
        <v>19</v>
      </c>
      <c r="M91" s="71" t="s">
        <v>203</v>
      </c>
      <c r="N91" s="71">
        <v>4450</v>
      </c>
      <c r="O91" s="71">
        <v>10067.97</v>
      </c>
      <c r="P91" s="74">
        <f t="shared" si="6"/>
        <v>11850.00069</v>
      </c>
      <c r="Q91" s="74">
        <f t="shared" si="7"/>
        <v>6</v>
      </c>
      <c r="R91" s="74">
        <f t="shared" si="8"/>
        <v>1500</v>
      </c>
      <c r="S91" s="74">
        <f t="shared" si="9"/>
        <v>13350.00069</v>
      </c>
      <c r="T91" s="77">
        <f t="shared" si="5"/>
        <v>13350</v>
      </c>
      <c r="U91" s="71">
        <v>1331864</v>
      </c>
      <c r="V91" s="71">
        <v>7274046</v>
      </c>
    </row>
    <row r="92" ht="13.5" spans="1:22">
      <c r="A92" s="71" t="s">
        <v>417</v>
      </c>
      <c r="B92" s="71">
        <v>2</v>
      </c>
      <c r="C92" s="72">
        <v>43306</v>
      </c>
      <c r="D92" s="71" t="s">
        <v>203</v>
      </c>
      <c r="E92" s="72">
        <v>43309</v>
      </c>
      <c r="F92" s="71">
        <v>3</v>
      </c>
      <c r="G92" s="71">
        <v>1</v>
      </c>
      <c r="H92" s="71" t="s">
        <v>44</v>
      </c>
      <c r="I92" s="71" t="s">
        <v>203</v>
      </c>
      <c r="J92" s="71" t="s">
        <v>202</v>
      </c>
      <c r="K92" s="71" t="s">
        <v>203</v>
      </c>
      <c r="L92" s="71" t="s">
        <v>19</v>
      </c>
      <c r="M92" s="71" t="s">
        <v>203</v>
      </c>
      <c r="N92" s="71">
        <v>4450</v>
      </c>
      <c r="O92" s="71">
        <v>10067.97</v>
      </c>
      <c r="P92" s="74">
        <f t="shared" si="6"/>
        <v>11850.00069</v>
      </c>
      <c r="Q92" s="74">
        <f t="shared" si="7"/>
        <v>6</v>
      </c>
      <c r="R92" s="74">
        <f t="shared" si="8"/>
        <v>1500</v>
      </c>
      <c r="S92" s="74">
        <f t="shared" si="9"/>
        <v>13350.00069</v>
      </c>
      <c r="T92" s="77">
        <f t="shared" si="5"/>
        <v>13350</v>
      </c>
      <c r="U92" s="71">
        <v>1322285</v>
      </c>
      <c r="V92" s="71">
        <v>5786168</v>
      </c>
    </row>
    <row r="93" ht="13.5" spans="1:22">
      <c r="A93" s="71" t="s">
        <v>418</v>
      </c>
      <c r="B93" s="71">
        <v>2</v>
      </c>
      <c r="C93" s="72">
        <v>43307</v>
      </c>
      <c r="D93" s="71" t="s">
        <v>203</v>
      </c>
      <c r="E93" s="72">
        <v>43312</v>
      </c>
      <c r="F93" s="71">
        <v>5</v>
      </c>
      <c r="G93" s="71">
        <v>1</v>
      </c>
      <c r="H93" s="71" t="s">
        <v>23</v>
      </c>
      <c r="I93" s="71" t="s">
        <v>203</v>
      </c>
      <c r="J93" s="71" t="s">
        <v>202</v>
      </c>
      <c r="K93" s="71" t="s">
        <v>203</v>
      </c>
      <c r="L93" s="71" t="s">
        <v>19</v>
      </c>
      <c r="M93" s="71" t="s">
        <v>203</v>
      </c>
      <c r="N93" s="71">
        <v>6500</v>
      </c>
      <c r="O93" s="71">
        <v>25488.55</v>
      </c>
      <c r="P93" s="74">
        <f t="shared" si="6"/>
        <v>30000.02335</v>
      </c>
      <c r="Q93" s="74">
        <f t="shared" si="7"/>
        <v>10</v>
      </c>
      <c r="R93" s="74">
        <f t="shared" si="8"/>
        <v>2500</v>
      </c>
      <c r="S93" s="74">
        <f t="shared" si="9"/>
        <v>32500.02335</v>
      </c>
      <c r="T93" s="77">
        <f t="shared" si="5"/>
        <v>32500</v>
      </c>
      <c r="U93" s="71">
        <v>1303553</v>
      </c>
      <c r="V93" s="71">
        <v>4720565</v>
      </c>
    </row>
    <row r="94" ht="13.5" spans="1:22">
      <c r="A94" s="71" t="s">
        <v>419</v>
      </c>
      <c r="B94" s="71">
        <v>2</v>
      </c>
      <c r="C94" s="72">
        <v>43307</v>
      </c>
      <c r="D94" s="71"/>
      <c r="E94" s="72">
        <v>43311</v>
      </c>
      <c r="F94" s="71">
        <v>4</v>
      </c>
      <c r="G94" s="71">
        <v>1</v>
      </c>
      <c r="H94" s="71" t="s">
        <v>411</v>
      </c>
      <c r="I94" s="71"/>
      <c r="J94" s="71"/>
      <c r="K94" s="71"/>
      <c r="L94" s="71" t="s">
        <v>19</v>
      </c>
      <c r="M94" s="71"/>
      <c r="N94" s="71">
        <v>11450</v>
      </c>
      <c r="O94" s="71">
        <v>37213.25</v>
      </c>
      <c r="P94" s="74">
        <f t="shared" si="6"/>
        <v>43799.99525</v>
      </c>
      <c r="Q94" s="74">
        <f t="shared" si="7"/>
        <v>8</v>
      </c>
      <c r="R94" s="74">
        <f t="shared" si="8"/>
        <v>2000</v>
      </c>
      <c r="S94" s="74">
        <f t="shared" si="9"/>
        <v>45799.99525</v>
      </c>
      <c r="T94" s="77">
        <f t="shared" si="5"/>
        <v>45800</v>
      </c>
      <c r="U94" s="71">
        <v>1331645</v>
      </c>
      <c r="V94" s="71">
        <v>7258127</v>
      </c>
    </row>
    <row r="95" ht="13.5" spans="1:22">
      <c r="A95" s="71" t="s">
        <v>420</v>
      </c>
      <c r="B95" s="71">
        <v>2</v>
      </c>
      <c r="C95" s="72">
        <v>43308</v>
      </c>
      <c r="D95" s="71" t="s">
        <v>203</v>
      </c>
      <c r="E95" s="72">
        <v>43310</v>
      </c>
      <c r="F95" s="71">
        <v>2</v>
      </c>
      <c r="G95" s="71">
        <v>1</v>
      </c>
      <c r="H95" s="71" t="s">
        <v>42</v>
      </c>
      <c r="I95" s="71" t="s">
        <v>203</v>
      </c>
      <c r="J95" s="71" t="s">
        <v>202</v>
      </c>
      <c r="K95" s="71" t="s">
        <v>203</v>
      </c>
      <c r="L95" s="71" t="s">
        <v>19</v>
      </c>
      <c r="M95" s="71" t="s">
        <v>203</v>
      </c>
      <c r="N95" s="71">
        <v>5450</v>
      </c>
      <c r="O95" s="71">
        <v>8411.22</v>
      </c>
      <c r="P95" s="74">
        <f t="shared" si="6"/>
        <v>9900.00594</v>
      </c>
      <c r="Q95" s="74">
        <f t="shared" si="7"/>
        <v>4</v>
      </c>
      <c r="R95" s="74">
        <f t="shared" si="8"/>
        <v>1000</v>
      </c>
      <c r="S95" s="74">
        <f t="shared" si="9"/>
        <v>10900.00594</v>
      </c>
      <c r="T95" s="77">
        <f t="shared" si="5"/>
        <v>10900</v>
      </c>
      <c r="U95" s="71">
        <v>1327603</v>
      </c>
      <c r="V95" s="71">
        <v>6681221</v>
      </c>
    </row>
    <row r="96" ht="13.5" spans="1:22">
      <c r="A96" s="71" t="s">
        <v>421</v>
      </c>
      <c r="B96" s="71">
        <v>2</v>
      </c>
      <c r="C96" s="72">
        <v>43308</v>
      </c>
      <c r="D96" s="71" t="s">
        <v>203</v>
      </c>
      <c r="E96" s="72">
        <v>43310</v>
      </c>
      <c r="F96" s="71">
        <v>2</v>
      </c>
      <c r="G96" s="71">
        <v>1</v>
      </c>
      <c r="H96" s="71" t="s">
        <v>32</v>
      </c>
      <c r="I96" s="71" t="s">
        <v>203</v>
      </c>
      <c r="J96" s="71" t="s">
        <v>202</v>
      </c>
      <c r="K96" s="71" t="s">
        <v>203</v>
      </c>
      <c r="L96" s="71" t="s">
        <v>19</v>
      </c>
      <c r="M96" s="71" t="s">
        <v>203</v>
      </c>
      <c r="N96" s="71">
        <v>5450</v>
      </c>
      <c r="O96" s="71">
        <v>8411.22</v>
      </c>
      <c r="P96" s="74">
        <f t="shared" si="6"/>
        <v>9900.00594</v>
      </c>
      <c r="Q96" s="74">
        <f t="shared" si="7"/>
        <v>4</v>
      </c>
      <c r="R96" s="74">
        <f t="shared" si="8"/>
        <v>1000</v>
      </c>
      <c r="S96" s="74">
        <f t="shared" si="9"/>
        <v>10900.00594</v>
      </c>
      <c r="T96" s="77">
        <f t="shared" si="5"/>
        <v>10900</v>
      </c>
      <c r="U96" s="71">
        <v>1331301</v>
      </c>
      <c r="V96" s="71">
        <v>7192141</v>
      </c>
    </row>
    <row r="97" ht="13.5" spans="1:22">
      <c r="A97" s="71" t="s">
        <v>422</v>
      </c>
      <c r="B97" s="71">
        <v>2</v>
      </c>
      <c r="C97" s="72">
        <v>43308</v>
      </c>
      <c r="D97" s="71" t="s">
        <v>203</v>
      </c>
      <c r="E97" s="72">
        <v>43310</v>
      </c>
      <c r="F97" s="71">
        <v>2</v>
      </c>
      <c r="G97" s="71">
        <v>1</v>
      </c>
      <c r="H97" s="71" t="s">
        <v>42</v>
      </c>
      <c r="I97" s="71" t="s">
        <v>203</v>
      </c>
      <c r="J97" s="71" t="s">
        <v>202</v>
      </c>
      <c r="K97" s="71" t="s">
        <v>203</v>
      </c>
      <c r="L97" s="71" t="s">
        <v>19</v>
      </c>
      <c r="M97" s="71" t="s">
        <v>203</v>
      </c>
      <c r="N97" s="71">
        <v>5450</v>
      </c>
      <c r="O97" s="71">
        <v>8411.22</v>
      </c>
      <c r="P97" s="74">
        <f t="shared" si="6"/>
        <v>9900.00594</v>
      </c>
      <c r="Q97" s="74">
        <f t="shared" si="7"/>
        <v>4</v>
      </c>
      <c r="R97" s="74">
        <f t="shared" si="8"/>
        <v>1000</v>
      </c>
      <c r="S97" s="74">
        <f t="shared" si="9"/>
        <v>10900.00594</v>
      </c>
      <c r="T97" s="77">
        <f t="shared" si="5"/>
        <v>10900</v>
      </c>
      <c r="U97" s="71">
        <v>1331301</v>
      </c>
      <c r="V97" s="71">
        <v>7192141</v>
      </c>
    </row>
    <row r="98" ht="13.5" spans="1:22">
      <c r="A98" s="71" t="s">
        <v>423</v>
      </c>
      <c r="B98" s="71">
        <v>2</v>
      </c>
      <c r="C98" s="72">
        <v>43308</v>
      </c>
      <c r="D98" s="71" t="s">
        <v>203</v>
      </c>
      <c r="E98" s="72">
        <v>43310</v>
      </c>
      <c r="F98" s="71">
        <v>2</v>
      </c>
      <c r="G98" s="71">
        <v>1</v>
      </c>
      <c r="H98" s="71" t="s">
        <v>42</v>
      </c>
      <c r="I98" s="71" t="s">
        <v>203</v>
      </c>
      <c r="J98" s="71" t="s">
        <v>202</v>
      </c>
      <c r="K98" s="71" t="s">
        <v>203</v>
      </c>
      <c r="L98" s="71" t="s">
        <v>19</v>
      </c>
      <c r="M98" s="71" t="s">
        <v>203</v>
      </c>
      <c r="N98" s="71">
        <v>5450</v>
      </c>
      <c r="O98" s="71">
        <v>8411.22</v>
      </c>
      <c r="P98" s="74">
        <f t="shared" si="6"/>
        <v>9900.00594</v>
      </c>
      <c r="Q98" s="74">
        <f t="shared" si="7"/>
        <v>4</v>
      </c>
      <c r="R98" s="74">
        <f t="shared" si="8"/>
        <v>1000</v>
      </c>
      <c r="S98" s="74">
        <f t="shared" si="9"/>
        <v>10900.00594</v>
      </c>
      <c r="T98" s="77">
        <f t="shared" si="5"/>
        <v>10900</v>
      </c>
      <c r="U98" s="71">
        <v>1331301</v>
      </c>
      <c r="V98" s="71">
        <v>7192141</v>
      </c>
    </row>
    <row r="99" ht="13.5" spans="1:22">
      <c r="A99" s="71" t="s">
        <v>424</v>
      </c>
      <c r="B99" s="71">
        <v>2</v>
      </c>
      <c r="C99" s="72">
        <v>43308</v>
      </c>
      <c r="D99" s="71" t="s">
        <v>203</v>
      </c>
      <c r="E99" s="72">
        <v>43310</v>
      </c>
      <c r="F99" s="71">
        <v>2</v>
      </c>
      <c r="G99" s="71">
        <v>1</v>
      </c>
      <c r="H99" s="71" t="s">
        <v>44</v>
      </c>
      <c r="I99" s="71" t="s">
        <v>203</v>
      </c>
      <c r="J99" s="71" t="s">
        <v>202</v>
      </c>
      <c r="K99" s="71" t="s">
        <v>203</v>
      </c>
      <c r="L99" s="71" t="s">
        <v>19</v>
      </c>
      <c r="M99" s="71" t="s">
        <v>203</v>
      </c>
      <c r="N99" s="71">
        <v>4450</v>
      </c>
      <c r="O99" s="71">
        <v>6711.98</v>
      </c>
      <c r="P99" s="74">
        <f t="shared" si="6"/>
        <v>7900.00046</v>
      </c>
      <c r="Q99" s="74">
        <f t="shared" si="7"/>
        <v>4</v>
      </c>
      <c r="R99" s="74">
        <f t="shared" si="8"/>
        <v>1000</v>
      </c>
      <c r="S99" s="74">
        <f t="shared" si="9"/>
        <v>8900.00046</v>
      </c>
      <c r="T99" s="77">
        <f t="shared" si="5"/>
        <v>8900</v>
      </c>
      <c r="U99" s="71">
        <v>1327594</v>
      </c>
      <c r="V99" s="71">
        <v>6681044</v>
      </c>
    </row>
    <row r="100" ht="13.5" spans="1:22">
      <c r="A100" s="71" t="s">
        <v>425</v>
      </c>
      <c r="B100" s="71">
        <v>2</v>
      </c>
      <c r="C100" s="72">
        <v>43309</v>
      </c>
      <c r="D100" s="71" t="s">
        <v>203</v>
      </c>
      <c r="E100" s="72">
        <v>43317</v>
      </c>
      <c r="F100" s="71">
        <v>8</v>
      </c>
      <c r="G100" s="71">
        <v>1</v>
      </c>
      <c r="H100" s="71" t="s">
        <v>44</v>
      </c>
      <c r="I100" s="71" t="s">
        <v>203</v>
      </c>
      <c r="J100" s="71" t="s">
        <v>202</v>
      </c>
      <c r="K100" s="71" t="s">
        <v>203</v>
      </c>
      <c r="L100" s="71" t="s">
        <v>19</v>
      </c>
      <c r="M100" s="71" t="s">
        <v>203</v>
      </c>
      <c r="N100" s="71">
        <v>4450</v>
      </c>
      <c r="O100" s="71">
        <v>26847.92</v>
      </c>
      <c r="P100" s="74">
        <f t="shared" si="6"/>
        <v>31600.00184</v>
      </c>
      <c r="Q100" s="74">
        <f t="shared" si="7"/>
        <v>16</v>
      </c>
      <c r="R100" s="74">
        <f t="shared" si="8"/>
        <v>4000</v>
      </c>
      <c r="S100" s="74">
        <f t="shared" si="9"/>
        <v>35600.00184</v>
      </c>
      <c r="T100" s="77">
        <f t="shared" si="5"/>
        <v>35600</v>
      </c>
      <c r="U100" s="71">
        <v>1320052</v>
      </c>
      <c r="V100" s="71">
        <v>5430702</v>
      </c>
    </row>
    <row r="101" ht="13.5" spans="1:22">
      <c r="A101" s="71" t="s">
        <v>426</v>
      </c>
      <c r="B101" s="71">
        <v>2</v>
      </c>
      <c r="C101" s="72">
        <v>43309</v>
      </c>
      <c r="D101" s="71" t="s">
        <v>203</v>
      </c>
      <c r="E101" s="72">
        <v>43317</v>
      </c>
      <c r="F101" s="71">
        <v>8</v>
      </c>
      <c r="G101" s="71">
        <v>1</v>
      </c>
      <c r="H101" s="71" t="s">
        <v>48</v>
      </c>
      <c r="I101" s="71" t="s">
        <v>203</v>
      </c>
      <c r="J101" s="71" t="s">
        <v>202</v>
      </c>
      <c r="K101" s="71" t="s">
        <v>203</v>
      </c>
      <c r="L101" s="71" t="s">
        <v>19</v>
      </c>
      <c r="M101" s="71" t="s">
        <v>203</v>
      </c>
      <c r="N101" s="71">
        <v>4450</v>
      </c>
      <c r="O101" s="71">
        <v>26847.92</v>
      </c>
      <c r="P101" s="74">
        <f t="shared" si="6"/>
        <v>31600.00184</v>
      </c>
      <c r="Q101" s="74">
        <f t="shared" si="7"/>
        <v>16</v>
      </c>
      <c r="R101" s="74">
        <f t="shared" si="8"/>
        <v>4000</v>
      </c>
      <c r="S101" s="74">
        <f t="shared" si="9"/>
        <v>35600.00184</v>
      </c>
      <c r="T101" s="77">
        <f t="shared" si="5"/>
        <v>35600</v>
      </c>
      <c r="U101" s="71">
        <v>1320052</v>
      </c>
      <c r="V101" s="71">
        <v>5430702</v>
      </c>
    </row>
    <row r="102" ht="13.5" spans="1:22">
      <c r="A102" s="71" t="s">
        <v>427</v>
      </c>
      <c r="B102" s="71">
        <v>2</v>
      </c>
      <c r="C102" s="72">
        <v>43309</v>
      </c>
      <c r="D102" s="71" t="s">
        <v>203</v>
      </c>
      <c r="E102" s="72">
        <v>43317</v>
      </c>
      <c r="F102" s="71">
        <v>8</v>
      </c>
      <c r="G102" s="71">
        <v>1</v>
      </c>
      <c r="H102" s="71" t="s">
        <v>48</v>
      </c>
      <c r="I102" s="71" t="s">
        <v>203</v>
      </c>
      <c r="J102" s="71" t="s">
        <v>202</v>
      </c>
      <c r="K102" s="71" t="s">
        <v>203</v>
      </c>
      <c r="L102" s="71" t="s">
        <v>19</v>
      </c>
      <c r="M102" s="71" t="s">
        <v>203</v>
      </c>
      <c r="N102" s="71">
        <v>4450</v>
      </c>
      <c r="O102" s="71">
        <v>26847.92</v>
      </c>
      <c r="P102" s="74">
        <f t="shared" si="6"/>
        <v>31600.00184</v>
      </c>
      <c r="Q102" s="74">
        <f t="shared" si="7"/>
        <v>16</v>
      </c>
      <c r="R102" s="74">
        <f t="shared" si="8"/>
        <v>4000</v>
      </c>
      <c r="S102" s="74">
        <f t="shared" si="9"/>
        <v>35600.00184</v>
      </c>
      <c r="T102" s="77">
        <f t="shared" si="5"/>
        <v>35600</v>
      </c>
      <c r="U102" s="71">
        <v>1320052</v>
      </c>
      <c r="V102" s="71">
        <v>5430702</v>
      </c>
    </row>
    <row r="103" ht="13.5" spans="1:22">
      <c r="A103" s="71" t="s">
        <v>428</v>
      </c>
      <c r="B103" s="71">
        <v>2</v>
      </c>
      <c r="C103" s="72">
        <v>43309</v>
      </c>
      <c r="D103" s="71" t="s">
        <v>203</v>
      </c>
      <c r="E103" s="72">
        <v>43317</v>
      </c>
      <c r="F103" s="71">
        <v>8</v>
      </c>
      <c r="G103" s="71">
        <v>1</v>
      </c>
      <c r="H103" s="71" t="s">
        <v>44</v>
      </c>
      <c r="I103" s="71" t="s">
        <v>203</v>
      </c>
      <c r="J103" s="71" t="s">
        <v>202</v>
      </c>
      <c r="K103" s="71" t="s">
        <v>203</v>
      </c>
      <c r="L103" s="71" t="s">
        <v>19</v>
      </c>
      <c r="M103" s="71" t="s">
        <v>203</v>
      </c>
      <c r="N103" s="71">
        <v>4450</v>
      </c>
      <c r="O103" s="71">
        <v>26847.92</v>
      </c>
      <c r="P103" s="74">
        <f t="shared" si="6"/>
        <v>31600.00184</v>
      </c>
      <c r="Q103" s="74">
        <f t="shared" si="7"/>
        <v>16</v>
      </c>
      <c r="R103" s="74">
        <f t="shared" si="8"/>
        <v>4000</v>
      </c>
      <c r="S103" s="74">
        <f t="shared" si="9"/>
        <v>35600.00184</v>
      </c>
      <c r="T103" s="77">
        <f t="shared" si="5"/>
        <v>35600</v>
      </c>
      <c r="U103" s="71">
        <v>1320052</v>
      </c>
      <c r="V103" s="71">
        <v>5430702</v>
      </c>
    </row>
    <row r="104" ht="13.5" spans="1:22">
      <c r="A104" s="71" t="s">
        <v>429</v>
      </c>
      <c r="B104" s="71">
        <v>2</v>
      </c>
      <c r="C104" s="72">
        <v>43310</v>
      </c>
      <c r="D104" s="71" t="s">
        <v>203</v>
      </c>
      <c r="E104" s="72">
        <v>43312</v>
      </c>
      <c r="F104" s="71">
        <v>2</v>
      </c>
      <c r="G104" s="71">
        <v>1</v>
      </c>
      <c r="H104" s="71" t="s">
        <v>44</v>
      </c>
      <c r="I104" s="71" t="s">
        <v>203</v>
      </c>
      <c r="J104" s="71" t="s">
        <v>202</v>
      </c>
      <c r="K104" s="71" t="s">
        <v>203</v>
      </c>
      <c r="L104" s="71" t="s">
        <v>19</v>
      </c>
      <c r="M104" s="71" t="s">
        <v>203</v>
      </c>
      <c r="N104" s="71">
        <v>4450</v>
      </c>
      <c r="O104" s="71">
        <v>6711.98</v>
      </c>
      <c r="P104" s="74">
        <f t="shared" si="6"/>
        <v>7900.00046</v>
      </c>
      <c r="Q104" s="74">
        <f t="shared" si="7"/>
        <v>4</v>
      </c>
      <c r="R104" s="74">
        <f t="shared" si="8"/>
        <v>1000</v>
      </c>
      <c r="S104" s="74">
        <f t="shared" si="9"/>
        <v>8900.00046</v>
      </c>
      <c r="T104" s="77">
        <f t="shared" si="5"/>
        <v>8900</v>
      </c>
      <c r="U104" s="71">
        <v>1308408</v>
      </c>
      <c r="V104" s="71">
        <v>3592296</v>
      </c>
    </row>
    <row r="105" ht="13.5" spans="1:22">
      <c r="A105" s="71" t="s">
        <v>430</v>
      </c>
      <c r="B105" s="71">
        <v>2</v>
      </c>
      <c r="C105" s="72">
        <v>43310</v>
      </c>
      <c r="D105" s="71" t="s">
        <v>203</v>
      </c>
      <c r="E105" s="72">
        <v>43312</v>
      </c>
      <c r="F105" s="71">
        <v>2</v>
      </c>
      <c r="G105" s="71">
        <v>1</v>
      </c>
      <c r="H105" s="71" t="s">
        <v>44</v>
      </c>
      <c r="I105" s="71" t="s">
        <v>203</v>
      </c>
      <c r="J105" s="71" t="s">
        <v>202</v>
      </c>
      <c r="K105" s="71" t="s">
        <v>203</v>
      </c>
      <c r="L105" s="71" t="s">
        <v>19</v>
      </c>
      <c r="M105" s="71" t="s">
        <v>203</v>
      </c>
      <c r="N105" s="71">
        <v>4450</v>
      </c>
      <c r="O105" s="71">
        <v>6711.98</v>
      </c>
      <c r="P105" s="74">
        <f t="shared" si="6"/>
        <v>7900.00046</v>
      </c>
      <c r="Q105" s="74">
        <f t="shared" si="7"/>
        <v>4</v>
      </c>
      <c r="R105" s="74">
        <f t="shared" si="8"/>
        <v>1000</v>
      </c>
      <c r="S105" s="74">
        <f t="shared" si="9"/>
        <v>8900.00046</v>
      </c>
      <c r="T105" s="77">
        <f t="shared" ref="T105:T110" si="10">ROUND(S105,0)</f>
        <v>8900</v>
      </c>
      <c r="U105" s="71">
        <v>1308408</v>
      </c>
      <c r="V105" s="71">
        <v>3592296</v>
      </c>
    </row>
    <row r="106" ht="13.5" spans="1:22">
      <c r="A106" s="71" t="s">
        <v>431</v>
      </c>
      <c r="B106" s="71">
        <v>2</v>
      </c>
      <c r="C106" s="72">
        <v>43310</v>
      </c>
      <c r="D106" s="71" t="s">
        <v>203</v>
      </c>
      <c r="E106" s="72">
        <v>43312</v>
      </c>
      <c r="F106" s="71">
        <v>2</v>
      </c>
      <c r="G106" s="71">
        <v>1</v>
      </c>
      <c r="H106" s="71" t="s">
        <v>44</v>
      </c>
      <c r="I106" s="71" t="s">
        <v>203</v>
      </c>
      <c r="J106" s="71" t="s">
        <v>202</v>
      </c>
      <c r="K106" s="71" t="s">
        <v>203</v>
      </c>
      <c r="L106" s="71" t="s">
        <v>19</v>
      </c>
      <c r="M106" s="71" t="s">
        <v>203</v>
      </c>
      <c r="N106" s="71">
        <v>4450</v>
      </c>
      <c r="O106" s="71">
        <v>6711.98</v>
      </c>
      <c r="P106" s="74">
        <f t="shared" si="6"/>
        <v>7900.00046</v>
      </c>
      <c r="Q106" s="74">
        <f t="shared" si="7"/>
        <v>4</v>
      </c>
      <c r="R106" s="74">
        <f t="shared" si="8"/>
        <v>1000</v>
      </c>
      <c r="S106" s="74">
        <f t="shared" si="9"/>
        <v>8900.00046</v>
      </c>
      <c r="T106" s="77">
        <f t="shared" si="10"/>
        <v>8900</v>
      </c>
      <c r="U106" s="71">
        <v>1308408</v>
      </c>
      <c r="V106" s="71">
        <v>3592296</v>
      </c>
    </row>
    <row r="107" ht="13.5" spans="1:22">
      <c r="A107" s="71" t="s">
        <v>432</v>
      </c>
      <c r="B107" s="71">
        <v>3</v>
      </c>
      <c r="C107" s="72">
        <v>43310</v>
      </c>
      <c r="D107" s="71" t="s">
        <v>203</v>
      </c>
      <c r="E107" s="72">
        <v>43314</v>
      </c>
      <c r="F107" s="71">
        <v>4</v>
      </c>
      <c r="G107" s="71">
        <v>1</v>
      </c>
      <c r="H107" s="71" t="s">
        <v>32</v>
      </c>
      <c r="I107" s="71" t="s">
        <v>203</v>
      </c>
      <c r="J107" s="71" t="s">
        <v>202</v>
      </c>
      <c r="K107" s="71" t="s">
        <v>203</v>
      </c>
      <c r="L107" s="71" t="s">
        <v>19</v>
      </c>
      <c r="M107" s="71" t="s">
        <v>203</v>
      </c>
      <c r="N107" s="71">
        <v>5450</v>
      </c>
      <c r="O107" s="71">
        <v>15972.8</v>
      </c>
      <c r="P107" s="74">
        <f t="shared" si="6"/>
        <v>18799.9856</v>
      </c>
      <c r="Q107" s="74">
        <f t="shared" si="7"/>
        <v>12</v>
      </c>
      <c r="R107" s="74">
        <f t="shared" si="8"/>
        <v>3000</v>
      </c>
      <c r="S107" s="74">
        <f t="shared" si="9"/>
        <v>21799.9856</v>
      </c>
      <c r="T107" s="77">
        <f t="shared" si="10"/>
        <v>21800</v>
      </c>
      <c r="U107" s="71">
        <v>1336937</v>
      </c>
      <c r="V107" s="71">
        <v>8010643</v>
      </c>
    </row>
    <row r="108" ht="13.5" spans="1:22">
      <c r="A108" s="71" t="s">
        <v>433</v>
      </c>
      <c r="B108" s="71">
        <v>3</v>
      </c>
      <c r="C108" s="72">
        <v>43310</v>
      </c>
      <c r="D108" s="71" t="s">
        <v>203</v>
      </c>
      <c r="E108" s="72">
        <v>43314</v>
      </c>
      <c r="F108" s="71">
        <v>4</v>
      </c>
      <c r="G108" s="71">
        <v>1</v>
      </c>
      <c r="H108" s="71" t="s">
        <v>42</v>
      </c>
      <c r="I108" s="71" t="s">
        <v>203</v>
      </c>
      <c r="J108" s="71" t="s">
        <v>202</v>
      </c>
      <c r="K108" s="71" t="s">
        <v>203</v>
      </c>
      <c r="L108" s="71" t="s">
        <v>19</v>
      </c>
      <c r="M108" s="71" t="s">
        <v>203</v>
      </c>
      <c r="N108" s="71">
        <v>6950</v>
      </c>
      <c r="O108" s="71">
        <v>21070.52</v>
      </c>
      <c r="P108" s="74">
        <f t="shared" si="6"/>
        <v>24800.00204</v>
      </c>
      <c r="Q108" s="74">
        <f t="shared" si="7"/>
        <v>12</v>
      </c>
      <c r="R108" s="74">
        <f t="shared" si="8"/>
        <v>3000</v>
      </c>
      <c r="S108" s="74">
        <f t="shared" si="9"/>
        <v>27800.00204</v>
      </c>
      <c r="T108" s="77">
        <f t="shared" si="10"/>
        <v>27800</v>
      </c>
      <c r="U108" s="71">
        <v>1333906</v>
      </c>
      <c r="V108" s="71">
        <v>7533936</v>
      </c>
    </row>
    <row r="109" ht="13.5" spans="1:22">
      <c r="A109" s="71" t="s">
        <v>434</v>
      </c>
      <c r="B109" s="71">
        <v>2</v>
      </c>
      <c r="C109" s="72">
        <v>43310</v>
      </c>
      <c r="D109" s="71" t="s">
        <v>203</v>
      </c>
      <c r="E109" s="72">
        <v>43314</v>
      </c>
      <c r="F109" s="71">
        <v>4</v>
      </c>
      <c r="G109" s="71">
        <v>1</v>
      </c>
      <c r="H109" s="71" t="s">
        <v>32</v>
      </c>
      <c r="I109" s="71" t="s">
        <v>203</v>
      </c>
      <c r="J109" s="71" t="s">
        <v>202</v>
      </c>
      <c r="K109" s="71" t="s">
        <v>203</v>
      </c>
      <c r="L109" s="71" t="s">
        <v>19</v>
      </c>
      <c r="M109" s="71" t="s">
        <v>203</v>
      </c>
      <c r="N109" s="71">
        <v>5450</v>
      </c>
      <c r="O109" s="71">
        <v>16822.44</v>
      </c>
      <c r="P109" s="74">
        <f t="shared" si="6"/>
        <v>19800.01188</v>
      </c>
      <c r="Q109" s="74">
        <f t="shared" si="7"/>
        <v>8</v>
      </c>
      <c r="R109" s="74">
        <f t="shared" si="8"/>
        <v>2000</v>
      </c>
      <c r="S109" s="74">
        <f t="shared" si="9"/>
        <v>21800.01188</v>
      </c>
      <c r="T109" s="77">
        <f t="shared" si="10"/>
        <v>21800</v>
      </c>
      <c r="U109" s="71">
        <v>1333684</v>
      </c>
      <c r="V109" s="71">
        <v>7459972</v>
      </c>
    </row>
    <row r="110" ht="13.5" spans="1:22">
      <c r="A110" s="71" t="s">
        <v>435</v>
      </c>
      <c r="B110" s="71">
        <v>2</v>
      </c>
      <c r="C110" s="72">
        <v>43312</v>
      </c>
      <c r="D110" s="71" t="s">
        <v>203</v>
      </c>
      <c r="E110" s="72">
        <v>43314</v>
      </c>
      <c r="F110" s="71">
        <v>2</v>
      </c>
      <c r="G110" s="71">
        <v>1</v>
      </c>
      <c r="H110" s="71" t="s">
        <v>32</v>
      </c>
      <c r="I110" s="71" t="s">
        <v>203</v>
      </c>
      <c r="J110" s="71" t="s">
        <v>202</v>
      </c>
      <c r="K110" s="71" t="s">
        <v>203</v>
      </c>
      <c r="L110" s="71" t="s">
        <v>19</v>
      </c>
      <c r="M110" s="71" t="s">
        <v>203</v>
      </c>
      <c r="N110" s="71">
        <v>5500</v>
      </c>
      <c r="O110" s="71">
        <v>8496.18</v>
      </c>
      <c r="P110" s="74">
        <f t="shared" si="6"/>
        <v>10000.00386</v>
      </c>
      <c r="Q110" s="74">
        <f t="shared" si="7"/>
        <v>4</v>
      </c>
      <c r="R110" s="74">
        <f t="shared" si="8"/>
        <v>1000</v>
      </c>
      <c r="S110" s="74">
        <f t="shared" si="9"/>
        <v>11000.00386</v>
      </c>
      <c r="T110" s="77">
        <f t="shared" si="10"/>
        <v>11000</v>
      </c>
      <c r="U110" s="71">
        <v>1337492</v>
      </c>
      <c r="V110" s="71">
        <v>8184461</v>
      </c>
    </row>
    <row r="111" ht="13.5" spans="1:22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74"/>
      <c r="Q111" s="74"/>
      <c r="R111" s="74"/>
      <c r="S111" s="74"/>
      <c r="T111" s="69"/>
      <c r="U111" s="69"/>
      <c r="V111" s="69"/>
    </row>
    <row r="112" ht="15" spans="1:23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4"/>
      <c r="Q112" s="74"/>
      <c r="R112" s="74"/>
      <c r="S112" s="74"/>
      <c r="T112" s="78">
        <f>SUM(T2:T111)</f>
        <v>1270450</v>
      </c>
      <c r="U112" s="69"/>
      <c r="V112" s="81">
        <f>1200000-T112</f>
        <v>-70450</v>
      </c>
      <c r="W112" s="82" t="s">
        <v>436</v>
      </c>
    </row>
    <row r="113" ht="15" spans="1:22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83" t="s">
        <v>437</v>
      </c>
    </row>
    <row r="114" ht="15" spans="1:22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</row>
  </sheetData>
  <mergeCells count="2">
    <mergeCell ref="G1:H1"/>
    <mergeCell ref="L1:N1"/>
  </mergeCells>
  <conditionalFormatting sqref="U113:U114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9"/>
  <sheetViews>
    <sheetView topLeftCell="G87" workbookViewId="0">
      <selection activeCell="AB123" sqref="AB123"/>
    </sheetView>
  </sheetViews>
  <sheetFormatPr defaultColWidth="10.2857142857143" defaultRowHeight="13.5"/>
  <cols>
    <col min="1" max="1" width="22.352380952381" style="47" customWidth="1"/>
    <col min="2" max="6" width="10.4095238095238" style="47" hidden="1" customWidth="1"/>
    <col min="7" max="7" width="17.7809523809524" style="47" customWidth="1"/>
    <col min="8" max="8" width="10.2857142857143" style="47"/>
    <col min="9" max="9" width="10.9238095238095" style="47" customWidth="1"/>
    <col min="10" max="10" width="10.2857142857143" style="47" hidden="1" customWidth="1"/>
    <col min="11" max="11" width="13.3333333333333" style="47" customWidth="1"/>
    <col min="12" max="12" width="10.2857142857143" style="47"/>
    <col min="13" max="13" width="7.86666666666667" style="47" customWidth="1"/>
    <col min="14" max="14" width="10.2857142857143" style="47"/>
    <col min="15" max="17" width="10.2857142857143" style="47" hidden="1" customWidth="1"/>
    <col min="18" max="18" width="10.2857142857143" style="47"/>
    <col min="19" max="19" width="10.2857142857143" style="47" hidden="1" customWidth="1"/>
    <col min="20" max="20" width="10.2857142857143" style="47"/>
    <col min="21" max="21" width="14.7142857142857" style="47" customWidth="1"/>
    <col min="22" max="25" width="10.4095238095238" style="48" hidden="1" customWidth="1"/>
    <col min="26" max="26" width="18.7904761904762" style="47" customWidth="1"/>
    <col min="27" max="27" width="10.152380952381" style="47" customWidth="1"/>
    <col min="28" max="28" width="19.8571428571429" style="47" customWidth="1"/>
    <col min="29" max="16367" width="10.2857142857143" style="47"/>
  </cols>
  <sheetData>
    <row r="1" s="47" customFormat="1" spans="1:28">
      <c r="A1" s="33" t="s">
        <v>0</v>
      </c>
      <c r="B1" s="47" t="s">
        <v>185</v>
      </c>
      <c r="C1" s="47" t="s">
        <v>186</v>
      </c>
      <c r="D1" s="47" t="s">
        <v>187</v>
      </c>
      <c r="E1" s="47" t="s">
        <v>188</v>
      </c>
      <c r="F1" s="47" t="s">
        <v>189</v>
      </c>
      <c r="G1" s="33" t="s">
        <v>1</v>
      </c>
      <c r="H1" s="33" t="s">
        <v>190</v>
      </c>
      <c r="I1" s="33" t="s">
        <v>3</v>
      </c>
      <c r="J1" s="33" t="s">
        <v>191</v>
      </c>
      <c r="K1" s="33" t="s">
        <v>192</v>
      </c>
      <c r="L1" s="33" t="s">
        <v>71</v>
      </c>
      <c r="M1" s="33" t="s">
        <v>6</v>
      </c>
      <c r="N1" s="33"/>
      <c r="O1" s="33" t="s">
        <v>193</v>
      </c>
      <c r="P1" s="33" t="s">
        <v>194</v>
      </c>
      <c r="Q1" s="33" t="s">
        <v>195</v>
      </c>
      <c r="R1" s="33" t="s">
        <v>196</v>
      </c>
      <c r="S1" s="33"/>
      <c r="T1" s="33"/>
      <c r="U1" s="33" t="s">
        <v>197</v>
      </c>
      <c r="V1" s="50" t="s">
        <v>198</v>
      </c>
      <c r="W1" s="50" t="s">
        <v>199</v>
      </c>
      <c r="X1" s="50" t="s">
        <v>200</v>
      </c>
      <c r="Y1" s="51"/>
      <c r="Z1" s="33" t="s">
        <v>9</v>
      </c>
      <c r="AA1" s="50" t="s">
        <v>438</v>
      </c>
      <c r="AB1" s="50" t="s">
        <v>439</v>
      </c>
    </row>
    <row r="2" s="47" customFormat="1" spans="1:28">
      <c r="A2" s="47" t="s">
        <v>202</v>
      </c>
      <c r="B2" s="47">
        <v>193</v>
      </c>
      <c r="C2" s="47">
        <v>250</v>
      </c>
      <c r="D2" s="47">
        <v>96</v>
      </c>
      <c r="E2" s="47">
        <v>924118.66</v>
      </c>
      <c r="F2" s="47" t="s">
        <v>203</v>
      </c>
      <c r="G2" s="47" t="s">
        <v>440</v>
      </c>
      <c r="H2" s="47">
        <v>2</v>
      </c>
      <c r="I2" s="49">
        <v>43313</v>
      </c>
      <c r="J2" s="47" t="s">
        <v>203</v>
      </c>
      <c r="K2" s="49">
        <v>43317</v>
      </c>
      <c r="L2" s="47">
        <v>4</v>
      </c>
      <c r="M2" s="47">
        <v>1</v>
      </c>
      <c r="N2" s="47" t="s">
        <v>44</v>
      </c>
      <c r="O2" s="47" t="s">
        <v>203</v>
      </c>
      <c r="P2" s="47" t="s">
        <v>202</v>
      </c>
      <c r="Q2" s="47" t="s">
        <v>203</v>
      </c>
      <c r="R2" s="47" t="s">
        <v>19</v>
      </c>
      <c r="S2" s="47" t="s">
        <v>203</v>
      </c>
      <c r="T2" s="47">
        <v>4450</v>
      </c>
      <c r="U2" s="47">
        <v>13423.96</v>
      </c>
      <c r="V2" s="48">
        <f t="shared" ref="V2:V65" si="0">U2*1.177</f>
        <v>15800.00092</v>
      </c>
      <c r="W2" s="48">
        <f t="shared" ref="W2:W33" si="1">H2*L2</f>
        <v>8</v>
      </c>
      <c r="X2" s="48">
        <f t="shared" ref="X2:X65" si="2">W2*250</f>
        <v>2000</v>
      </c>
      <c r="Y2" s="48">
        <f t="shared" ref="Y2:Y65" si="3">X2+V2</f>
        <v>17800.00092</v>
      </c>
      <c r="Z2" s="52">
        <f t="shared" ref="Z2:Z65" si="4">ROUND(Y2,0)</f>
        <v>17800</v>
      </c>
      <c r="AA2" s="47">
        <v>4302524</v>
      </c>
      <c r="AB2" s="47">
        <v>1312396</v>
      </c>
    </row>
    <row r="3" s="47" customFormat="1" spans="1:28">
      <c r="A3" s="47" t="s">
        <v>202</v>
      </c>
      <c r="B3" s="47">
        <v>193</v>
      </c>
      <c r="C3" s="47">
        <v>250</v>
      </c>
      <c r="D3" s="47">
        <v>96</v>
      </c>
      <c r="E3" s="47">
        <v>924118.66</v>
      </c>
      <c r="F3" s="47" t="s">
        <v>203</v>
      </c>
      <c r="G3" s="47" t="s">
        <v>441</v>
      </c>
      <c r="H3" s="47">
        <v>2</v>
      </c>
      <c r="I3" s="49">
        <v>43313</v>
      </c>
      <c r="J3" s="47" t="s">
        <v>203</v>
      </c>
      <c r="K3" s="49">
        <v>43315</v>
      </c>
      <c r="L3" s="47">
        <v>2</v>
      </c>
      <c r="M3" s="47">
        <v>1</v>
      </c>
      <c r="N3" s="47" t="s">
        <v>44</v>
      </c>
      <c r="O3" s="47" t="s">
        <v>203</v>
      </c>
      <c r="P3" s="47" t="s">
        <v>202</v>
      </c>
      <c r="Q3" s="47" t="s">
        <v>203</v>
      </c>
      <c r="R3" s="47" t="s">
        <v>19</v>
      </c>
      <c r="S3" s="47" t="s">
        <v>203</v>
      </c>
      <c r="T3" s="47">
        <v>4450</v>
      </c>
      <c r="U3" s="47">
        <v>6711.98</v>
      </c>
      <c r="V3" s="48">
        <f t="shared" si="0"/>
        <v>7900.00046</v>
      </c>
      <c r="W3" s="48">
        <f t="shared" si="1"/>
        <v>4</v>
      </c>
      <c r="X3" s="48">
        <f t="shared" si="2"/>
        <v>1000</v>
      </c>
      <c r="Y3" s="48">
        <f t="shared" si="3"/>
        <v>8900.00046</v>
      </c>
      <c r="Z3" s="52">
        <f t="shared" si="4"/>
        <v>8900</v>
      </c>
      <c r="AA3" s="47">
        <v>5249994</v>
      </c>
      <c r="AB3" s="47">
        <v>1318762</v>
      </c>
    </row>
    <row r="4" s="47" customFormat="1" spans="1:28">
      <c r="A4" s="47" t="s">
        <v>202</v>
      </c>
      <c r="B4" s="47">
        <v>193</v>
      </c>
      <c r="C4" s="47">
        <v>250</v>
      </c>
      <c r="D4" s="47">
        <v>96</v>
      </c>
      <c r="E4" s="47">
        <v>924118.66</v>
      </c>
      <c r="F4" s="47" t="s">
        <v>203</v>
      </c>
      <c r="G4" s="47" t="s">
        <v>442</v>
      </c>
      <c r="H4" s="47">
        <v>2</v>
      </c>
      <c r="I4" s="49">
        <v>43313</v>
      </c>
      <c r="J4" s="47" t="s">
        <v>203</v>
      </c>
      <c r="K4" s="49">
        <v>43315</v>
      </c>
      <c r="L4" s="47">
        <v>2</v>
      </c>
      <c r="M4" s="47">
        <v>1</v>
      </c>
      <c r="N4" s="47" t="s">
        <v>44</v>
      </c>
      <c r="O4" s="47" t="s">
        <v>203</v>
      </c>
      <c r="P4" s="47" t="s">
        <v>202</v>
      </c>
      <c r="Q4" s="47" t="s">
        <v>203</v>
      </c>
      <c r="R4" s="47" t="s">
        <v>19</v>
      </c>
      <c r="S4" s="47" t="s">
        <v>203</v>
      </c>
      <c r="T4" s="47">
        <v>4450</v>
      </c>
      <c r="U4" s="47">
        <v>6711.98</v>
      </c>
      <c r="V4" s="48">
        <f t="shared" si="0"/>
        <v>7900.00046</v>
      </c>
      <c r="W4" s="48">
        <f t="shared" si="1"/>
        <v>4</v>
      </c>
      <c r="X4" s="48">
        <f t="shared" si="2"/>
        <v>1000</v>
      </c>
      <c r="Y4" s="48">
        <f t="shared" si="3"/>
        <v>8900.00046</v>
      </c>
      <c r="Z4" s="52">
        <f t="shared" si="4"/>
        <v>8900</v>
      </c>
      <c r="AA4" s="47">
        <v>6300512</v>
      </c>
      <c r="AB4" s="47">
        <v>1324820</v>
      </c>
    </row>
    <row r="5" s="47" customFormat="1" spans="1:28">
      <c r="A5" s="47" t="s">
        <v>202</v>
      </c>
      <c r="B5" s="47">
        <v>193</v>
      </c>
      <c r="C5" s="47">
        <v>250</v>
      </c>
      <c r="D5" s="47">
        <v>96</v>
      </c>
      <c r="E5" s="47">
        <v>924118.66</v>
      </c>
      <c r="F5" s="47" t="s">
        <v>203</v>
      </c>
      <c r="G5" s="47" t="s">
        <v>443</v>
      </c>
      <c r="H5" s="47">
        <v>2</v>
      </c>
      <c r="I5" s="49">
        <v>43313</v>
      </c>
      <c r="J5" s="47" t="s">
        <v>203</v>
      </c>
      <c r="K5" s="49">
        <v>43317</v>
      </c>
      <c r="L5" s="47">
        <v>4</v>
      </c>
      <c r="M5" s="47">
        <v>1</v>
      </c>
      <c r="N5" s="47" t="s">
        <v>48</v>
      </c>
      <c r="O5" s="47" t="s">
        <v>203</v>
      </c>
      <c r="P5" s="47" t="s">
        <v>202</v>
      </c>
      <c r="Q5" s="47" t="s">
        <v>203</v>
      </c>
      <c r="R5" s="47" t="s">
        <v>19</v>
      </c>
      <c r="S5" s="47" t="s">
        <v>203</v>
      </c>
      <c r="T5" s="47">
        <v>4450</v>
      </c>
      <c r="U5" s="47">
        <v>13423.96</v>
      </c>
      <c r="V5" s="48">
        <f t="shared" si="0"/>
        <v>15800.00092</v>
      </c>
      <c r="W5" s="48">
        <f t="shared" si="1"/>
        <v>8</v>
      </c>
      <c r="X5" s="48">
        <f t="shared" si="2"/>
        <v>2000</v>
      </c>
      <c r="Y5" s="48">
        <f t="shared" si="3"/>
        <v>17800.00092</v>
      </c>
      <c r="Z5" s="52">
        <f t="shared" si="4"/>
        <v>17800</v>
      </c>
      <c r="AA5" s="47">
        <v>4302689</v>
      </c>
      <c r="AB5" s="47">
        <v>1312401</v>
      </c>
    </row>
    <row r="6" s="47" customFormat="1" spans="1:28">
      <c r="A6" s="47" t="s">
        <v>202</v>
      </c>
      <c r="B6" s="47">
        <v>193</v>
      </c>
      <c r="C6" s="47">
        <v>250</v>
      </c>
      <c r="D6" s="47">
        <v>96</v>
      </c>
      <c r="E6" s="47">
        <v>924118.66</v>
      </c>
      <c r="F6" s="47" t="s">
        <v>203</v>
      </c>
      <c r="G6" s="47" t="s">
        <v>444</v>
      </c>
      <c r="H6" s="47">
        <v>2</v>
      </c>
      <c r="I6" s="49">
        <v>43313</v>
      </c>
      <c r="J6" s="47" t="s">
        <v>203</v>
      </c>
      <c r="K6" s="49">
        <v>43315</v>
      </c>
      <c r="L6" s="47">
        <v>2</v>
      </c>
      <c r="M6" s="47">
        <v>1</v>
      </c>
      <c r="N6" s="47" t="s">
        <v>44</v>
      </c>
      <c r="O6" s="47" t="s">
        <v>203</v>
      </c>
      <c r="P6" s="47" t="s">
        <v>202</v>
      </c>
      <c r="Q6" s="47" t="s">
        <v>203</v>
      </c>
      <c r="R6" s="47" t="s">
        <v>19</v>
      </c>
      <c r="S6" s="47" t="s">
        <v>203</v>
      </c>
      <c r="T6" s="47">
        <v>4450</v>
      </c>
      <c r="U6" s="47">
        <v>6711.98</v>
      </c>
      <c r="V6" s="48">
        <f t="shared" si="0"/>
        <v>7900.00046</v>
      </c>
      <c r="W6" s="48">
        <f t="shared" si="1"/>
        <v>4</v>
      </c>
      <c r="X6" s="48">
        <f t="shared" si="2"/>
        <v>1000</v>
      </c>
      <c r="Y6" s="48">
        <f t="shared" si="3"/>
        <v>8900.00046</v>
      </c>
      <c r="Z6" s="52">
        <f t="shared" si="4"/>
        <v>8900</v>
      </c>
      <c r="AA6" s="47">
        <v>5249994</v>
      </c>
      <c r="AB6" s="47">
        <v>1318762</v>
      </c>
    </row>
    <row r="7" s="47" customFormat="1" spans="1:28">
      <c r="A7" s="47" t="s">
        <v>202</v>
      </c>
      <c r="B7" s="47">
        <v>193</v>
      </c>
      <c r="C7" s="47">
        <v>250</v>
      </c>
      <c r="D7" s="47">
        <v>96</v>
      </c>
      <c r="E7" s="47">
        <v>924118.66</v>
      </c>
      <c r="F7" s="47" t="s">
        <v>203</v>
      </c>
      <c r="G7" s="47" t="s">
        <v>445</v>
      </c>
      <c r="H7" s="47">
        <v>2</v>
      </c>
      <c r="I7" s="49">
        <v>43314</v>
      </c>
      <c r="J7" s="47" t="s">
        <v>203</v>
      </c>
      <c r="K7" s="49">
        <v>43319</v>
      </c>
      <c r="L7" s="47">
        <v>5</v>
      </c>
      <c r="M7" s="47">
        <v>1</v>
      </c>
      <c r="N7" s="47" t="s">
        <v>42</v>
      </c>
      <c r="O7" s="47" t="s">
        <v>203</v>
      </c>
      <c r="P7" s="47" t="s">
        <v>202</v>
      </c>
      <c r="Q7" s="47" t="s">
        <v>203</v>
      </c>
      <c r="R7" s="47" t="s">
        <v>19</v>
      </c>
      <c r="S7" s="47" t="s">
        <v>203</v>
      </c>
      <c r="T7" s="47">
        <v>5450</v>
      </c>
      <c r="U7" s="47">
        <v>21028.05</v>
      </c>
      <c r="V7" s="48">
        <f t="shared" si="0"/>
        <v>24750.01485</v>
      </c>
      <c r="W7" s="48">
        <f t="shared" si="1"/>
        <v>10</v>
      </c>
      <c r="X7" s="48">
        <f t="shared" si="2"/>
        <v>2500</v>
      </c>
      <c r="Y7" s="48">
        <f t="shared" si="3"/>
        <v>27250.01485</v>
      </c>
      <c r="Z7" s="52">
        <f t="shared" si="4"/>
        <v>27250</v>
      </c>
      <c r="AA7" s="47">
        <v>7820872</v>
      </c>
      <c r="AB7" s="47">
        <v>1335288</v>
      </c>
    </row>
    <row r="8" s="47" customFormat="1" spans="1:28">
      <c r="A8" s="47" t="s">
        <v>202</v>
      </c>
      <c r="B8" s="47">
        <v>193</v>
      </c>
      <c r="C8" s="47">
        <v>250</v>
      </c>
      <c r="D8" s="47">
        <v>96</v>
      </c>
      <c r="E8" s="47">
        <v>924118.66</v>
      </c>
      <c r="F8" s="47" t="s">
        <v>203</v>
      </c>
      <c r="G8" s="47" t="s">
        <v>446</v>
      </c>
      <c r="H8" s="47">
        <v>2</v>
      </c>
      <c r="I8" s="49">
        <v>43314</v>
      </c>
      <c r="J8" s="47" t="s">
        <v>203</v>
      </c>
      <c r="K8" s="49">
        <v>43316</v>
      </c>
      <c r="L8" s="47">
        <v>2</v>
      </c>
      <c r="M8" s="47">
        <v>1</v>
      </c>
      <c r="N8" s="47" t="s">
        <v>25</v>
      </c>
      <c r="O8" s="47" t="s">
        <v>203</v>
      </c>
      <c r="P8" s="47" t="s">
        <v>202</v>
      </c>
      <c r="Q8" s="47" t="s">
        <v>203</v>
      </c>
      <c r="R8" s="47" t="s">
        <v>19</v>
      </c>
      <c r="S8" s="47" t="s">
        <v>203</v>
      </c>
      <c r="T8" s="47">
        <v>5500</v>
      </c>
      <c r="U8" s="47">
        <v>8496.18</v>
      </c>
      <c r="V8" s="48">
        <f t="shared" si="0"/>
        <v>10000.00386</v>
      </c>
      <c r="W8" s="48">
        <f t="shared" si="1"/>
        <v>4</v>
      </c>
      <c r="X8" s="48">
        <f t="shared" si="2"/>
        <v>1000</v>
      </c>
      <c r="Y8" s="48">
        <f t="shared" si="3"/>
        <v>11000.00386</v>
      </c>
      <c r="Z8" s="52">
        <f t="shared" si="4"/>
        <v>11000</v>
      </c>
      <c r="AA8" s="47">
        <v>8307117</v>
      </c>
      <c r="AB8" s="47">
        <v>1338139</v>
      </c>
    </row>
    <row r="9" s="47" customFormat="1" spans="1:28">
      <c r="A9" s="47" t="s">
        <v>202</v>
      </c>
      <c r="B9" s="47">
        <v>193</v>
      </c>
      <c r="C9" s="47">
        <v>250</v>
      </c>
      <c r="D9" s="47">
        <v>96</v>
      </c>
      <c r="E9" s="47">
        <v>924118.66</v>
      </c>
      <c r="F9" s="47" t="s">
        <v>203</v>
      </c>
      <c r="G9" s="47" t="s">
        <v>447</v>
      </c>
      <c r="H9" s="47">
        <v>2</v>
      </c>
      <c r="I9" s="49">
        <v>43314</v>
      </c>
      <c r="J9" s="47" t="s">
        <v>203</v>
      </c>
      <c r="K9" s="49">
        <v>43318</v>
      </c>
      <c r="L9" s="47">
        <v>4</v>
      </c>
      <c r="M9" s="47">
        <v>1</v>
      </c>
      <c r="N9" s="47" t="s">
        <v>42</v>
      </c>
      <c r="O9" s="47" t="s">
        <v>203</v>
      </c>
      <c r="P9" s="47" t="s">
        <v>202</v>
      </c>
      <c r="Q9" s="47" t="s">
        <v>203</v>
      </c>
      <c r="R9" s="47" t="s">
        <v>19</v>
      </c>
      <c r="S9" s="47" t="s">
        <v>203</v>
      </c>
      <c r="T9" s="47">
        <v>5500</v>
      </c>
      <c r="U9" s="47">
        <v>16992.36</v>
      </c>
      <c r="V9" s="48">
        <f t="shared" si="0"/>
        <v>20000.00772</v>
      </c>
      <c r="W9" s="48">
        <f t="shared" si="1"/>
        <v>8</v>
      </c>
      <c r="X9" s="48">
        <f t="shared" si="2"/>
        <v>2000</v>
      </c>
      <c r="Y9" s="48">
        <f t="shared" si="3"/>
        <v>22000.00772</v>
      </c>
      <c r="Z9" s="52">
        <f t="shared" si="4"/>
        <v>22000</v>
      </c>
      <c r="AA9" s="47">
        <v>8287265</v>
      </c>
      <c r="AB9" s="47">
        <v>1338155</v>
      </c>
    </row>
    <row r="10" s="47" customFormat="1" spans="1:28">
      <c r="A10" s="47" t="s">
        <v>202</v>
      </c>
      <c r="B10" s="47">
        <v>193</v>
      </c>
      <c r="C10" s="47">
        <v>250</v>
      </c>
      <c r="D10" s="47">
        <v>96</v>
      </c>
      <c r="E10" s="47">
        <v>924118.66</v>
      </c>
      <c r="F10" s="47" t="s">
        <v>203</v>
      </c>
      <c r="G10" s="47" t="s">
        <v>448</v>
      </c>
      <c r="H10" s="47">
        <v>2</v>
      </c>
      <c r="I10" s="49">
        <v>43314</v>
      </c>
      <c r="J10" s="47" t="s">
        <v>203</v>
      </c>
      <c r="K10" s="49">
        <v>43319</v>
      </c>
      <c r="L10" s="47">
        <v>5</v>
      </c>
      <c r="M10" s="47">
        <v>1</v>
      </c>
      <c r="N10" s="47" t="s">
        <v>42</v>
      </c>
      <c r="O10" s="47" t="s">
        <v>203</v>
      </c>
      <c r="P10" s="47" t="s">
        <v>202</v>
      </c>
      <c r="Q10" s="47" t="s">
        <v>203</v>
      </c>
      <c r="R10" s="47" t="s">
        <v>19</v>
      </c>
      <c r="S10" s="47" t="s">
        <v>203</v>
      </c>
      <c r="T10" s="47">
        <v>5450</v>
      </c>
      <c r="U10" s="47">
        <v>21028.05</v>
      </c>
      <c r="V10" s="48">
        <f t="shared" si="0"/>
        <v>24750.01485</v>
      </c>
      <c r="W10" s="48">
        <f t="shared" si="1"/>
        <v>10</v>
      </c>
      <c r="X10" s="48">
        <f t="shared" si="2"/>
        <v>2500</v>
      </c>
      <c r="Y10" s="48">
        <f t="shared" si="3"/>
        <v>27250.01485</v>
      </c>
      <c r="Z10" s="52">
        <f t="shared" si="4"/>
        <v>27250</v>
      </c>
      <c r="AA10" s="47">
        <v>7820872</v>
      </c>
      <c r="AB10" s="47">
        <v>1335288</v>
      </c>
    </row>
    <row r="11" s="47" customFormat="1" spans="1:28">
      <c r="A11" s="47" t="s">
        <v>202</v>
      </c>
      <c r="B11" s="47">
        <v>193</v>
      </c>
      <c r="C11" s="47">
        <v>250</v>
      </c>
      <c r="D11" s="47">
        <v>96</v>
      </c>
      <c r="E11" s="47">
        <v>924118.66</v>
      </c>
      <c r="F11" s="47" t="s">
        <v>203</v>
      </c>
      <c r="G11" s="47" t="s">
        <v>449</v>
      </c>
      <c r="H11" s="47">
        <v>2</v>
      </c>
      <c r="I11" s="49">
        <v>43314</v>
      </c>
      <c r="J11" s="47" t="s">
        <v>203</v>
      </c>
      <c r="K11" s="49">
        <v>43319</v>
      </c>
      <c r="L11" s="47">
        <v>5</v>
      </c>
      <c r="M11" s="47">
        <v>1</v>
      </c>
      <c r="N11" s="47" t="s">
        <v>32</v>
      </c>
      <c r="O11" s="47" t="s">
        <v>203</v>
      </c>
      <c r="P11" s="47" t="s">
        <v>202</v>
      </c>
      <c r="Q11" s="47" t="s">
        <v>203</v>
      </c>
      <c r="R11" s="47" t="s">
        <v>19</v>
      </c>
      <c r="S11" s="47" t="s">
        <v>203</v>
      </c>
      <c r="T11" s="47">
        <v>5450</v>
      </c>
      <c r="U11" s="47">
        <v>21028.05</v>
      </c>
      <c r="V11" s="48">
        <f t="shared" si="0"/>
        <v>24750.01485</v>
      </c>
      <c r="W11" s="48">
        <f t="shared" si="1"/>
        <v>10</v>
      </c>
      <c r="X11" s="48">
        <f t="shared" si="2"/>
        <v>2500</v>
      </c>
      <c r="Y11" s="48">
        <f t="shared" si="3"/>
        <v>27250.01485</v>
      </c>
      <c r="Z11" s="52">
        <f t="shared" si="4"/>
        <v>27250</v>
      </c>
      <c r="AA11" s="47">
        <v>7820872</v>
      </c>
      <c r="AB11" s="47">
        <v>1335288</v>
      </c>
    </row>
    <row r="12" s="47" customFormat="1" spans="1:28">
      <c r="A12" s="47" t="s">
        <v>202</v>
      </c>
      <c r="B12" s="47">
        <v>193</v>
      </c>
      <c r="C12" s="47">
        <v>250</v>
      </c>
      <c r="D12" s="47">
        <v>96</v>
      </c>
      <c r="E12" s="47">
        <v>924118.66</v>
      </c>
      <c r="F12" s="47" t="s">
        <v>203</v>
      </c>
      <c r="G12" s="47" t="s">
        <v>450</v>
      </c>
      <c r="H12" s="47">
        <v>2</v>
      </c>
      <c r="I12" s="49">
        <v>43314</v>
      </c>
      <c r="J12" s="47" t="s">
        <v>203</v>
      </c>
      <c r="K12" s="49">
        <v>43317</v>
      </c>
      <c r="L12" s="47">
        <v>3</v>
      </c>
      <c r="M12" s="47">
        <v>1</v>
      </c>
      <c r="N12" s="47" t="s">
        <v>48</v>
      </c>
      <c r="O12" s="47" t="s">
        <v>203</v>
      </c>
      <c r="P12" s="47" t="s">
        <v>202</v>
      </c>
      <c r="Q12" s="47" t="s">
        <v>203</v>
      </c>
      <c r="R12" s="47" t="s">
        <v>19</v>
      </c>
      <c r="S12" s="47" t="s">
        <v>203</v>
      </c>
      <c r="T12" s="47">
        <v>4450</v>
      </c>
      <c r="U12" s="47">
        <v>10067.97</v>
      </c>
      <c r="V12" s="48">
        <f t="shared" si="0"/>
        <v>11850.00069</v>
      </c>
      <c r="W12" s="48">
        <f t="shared" si="1"/>
        <v>6</v>
      </c>
      <c r="X12" s="48">
        <f t="shared" si="2"/>
        <v>1500</v>
      </c>
      <c r="Y12" s="48">
        <f t="shared" si="3"/>
        <v>13350.00069</v>
      </c>
      <c r="Z12" s="52">
        <f t="shared" si="4"/>
        <v>13350</v>
      </c>
      <c r="AA12" s="47">
        <v>4553922</v>
      </c>
      <c r="AB12" s="47">
        <v>1314369</v>
      </c>
    </row>
    <row r="13" s="47" customFormat="1" spans="1:28">
      <c r="A13" s="47" t="s">
        <v>202</v>
      </c>
      <c r="B13" s="47">
        <v>193</v>
      </c>
      <c r="C13" s="47">
        <v>250</v>
      </c>
      <c r="D13" s="47">
        <v>96</v>
      </c>
      <c r="E13" s="47">
        <v>924118.66</v>
      </c>
      <c r="F13" s="47" t="s">
        <v>203</v>
      </c>
      <c r="G13" s="47" t="s">
        <v>451</v>
      </c>
      <c r="H13" s="47">
        <v>2</v>
      </c>
      <c r="I13" s="49">
        <v>43315</v>
      </c>
      <c r="J13" s="47" t="s">
        <v>203</v>
      </c>
      <c r="K13" s="49">
        <v>43316</v>
      </c>
      <c r="L13" s="47">
        <v>1</v>
      </c>
      <c r="M13" s="47">
        <v>1</v>
      </c>
      <c r="N13" s="47" t="s">
        <v>48</v>
      </c>
      <c r="O13" s="47" t="s">
        <v>203</v>
      </c>
      <c r="P13" s="47" t="s">
        <v>202</v>
      </c>
      <c r="Q13" s="47" t="s">
        <v>203</v>
      </c>
      <c r="R13" s="47" t="s">
        <v>19</v>
      </c>
      <c r="S13" s="47" t="s">
        <v>203</v>
      </c>
      <c r="T13" s="47">
        <v>4450</v>
      </c>
      <c r="U13" s="47">
        <v>3355.99</v>
      </c>
      <c r="V13" s="48">
        <f t="shared" si="0"/>
        <v>3950.00023</v>
      </c>
      <c r="W13" s="48">
        <f t="shared" si="1"/>
        <v>2</v>
      </c>
      <c r="X13" s="48">
        <f t="shared" si="2"/>
        <v>500</v>
      </c>
      <c r="Y13" s="48">
        <f t="shared" si="3"/>
        <v>4450.00023</v>
      </c>
      <c r="Z13" s="52">
        <f t="shared" si="4"/>
        <v>4450</v>
      </c>
      <c r="AA13" s="47">
        <v>5534923</v>
      </c>
      <c r="AB13" s="47">
        <v>1320782</v>
      </c>
    </row>
    <row r="14" s="47" customFormat="1" spans="1:28">
      <c r="A14" s="47" t="s">
        <v>202</v>
      </c>
      <c r="B14" s="47">
        <v>193</v>
      </c>
      <c r="C14" s="47">
        <v>250</v>
      </c>
      <c r="D14" s="47">
        <v>96</v>
      </c>
      <c r="E14" s="47">
        <v>924118.66</v>
      </c>
      <c r="F14" s="47" t="s">
        <v>203</v>
      </c>
      <c r="G14" s="47" t="s">
        <v>452</v>
      </c>
      <c r="H14" s="47">
        <v>2</v>
      </c>
      <c r="I14" s="49">
        <v>43316</v>
      </c>
      <c r="J14" s="47" t="s">
        <v>203</v>
      </c>
      <c r="K14" s="49">
        <v>43317</v>
      </c>
      <c r="L14" s="47">
        <v>1</v>
      </c>
      <c r="M14" s="47">
        <v>1</v>
      </c>
      <c r="N14" s="47" t="s">
        <v>453</v>
      </c>
      <c r="O14" s="47" t="s">
        <v>203</v>
      </c>
      <c r="P14" s="47" t="s">
        <v>202</v>
      </c>
      <c r="Q14" s="47" t="s">
        <v>203</v>
      </c>
      <c r="R14" s="47" t="s">
        <v>19</v>
      </c>
      <c r="S14" s="47" t="s">
        <v>203</v>
      </c>
      <c r="T14" s="47">
        <v>6500</v>
      </c>
      <c r="U14" s="47">
        <v>5097.71</v>
      </c>
      <c r="V14" s="47">
        <f t="shared" si="0"/>
        <v>6000.00467</v>
      </c>
      <c r="W14" s="47">
        <f t="shared" si="1"/>
        <v>2</v>
      </c>
      <c r="X14" s="47">
        <f t="shared" si="2"/>
        <v>500</v>
      </c>
      <c r="Y14" s="47">
        <f t="shared" si="3"/>
        <v>6500.00467</v>
      </c>
      <c r="Z14" s="53">
        <f t="shared" si="4"/>
        <v>6500</v>
      </c>
      <c r="AA14" s="47">
        <v>8956817</v>
      </c>
      <c r="AB14" s="47">
        <v>1341087</v>
      </c>
    </row>
    <row r="15" s="47" customFormat="1" spans="1:28">
      <c r="A15" s="47" t="s">
        <v>202</v>
      </c>
      <c r="B15" s="47">
        <v>193</v>
      </c>
      <c r="C15" s="47">
        <v>250</v>
      </c>
      <c r="D15" s="47">
        <v>96</v>
      </c>
      <c r="E15" s="47">
        <v>924118.66</v>
      </c>
      <c r="F15" s="47" t="s">
        <v>203</v>
      </c>
      <c r="G15" s="47" t="s">
        <v>454</v>
      </c>
      <c r="H15" s="47">
        <v>2</v>
      </c>
      <c r="I15" s="49">
        <v>43316</v>
      </c>
      <c r="J15" s="47" t="s">
        <v>203</v>
      </c>
      <c r="K15" s="49">
        <v>43317</v>
      </c>
      <c r="L15" s="47">
        <v>1</v>
      </c>
      <c r="M15" s="47">
        <v>1</v>
      </c>
      <c r="N15" s="47" t="s">
        <v>411</v>
      </c>
      <c r="O15" s="47" t="s">
        <v>203</v>
      </c>
      <c r="P15" s="47" t="s">
        <v>202</v>
      </c>
      <c r="Q15" s="47" t="s">
        <v>203</v>
      </c>
      <c r="R15" s="47" t="s">
        <v>19</v>
      </c>
      <c r="S15" s="47" t="s">
        <v>203</v>
      </c>
      <c r="T15" s="47">
        <v>6500</v>
      </c>
      <c r="U15" s="47">
        <v>5097.71</v>
      </c>
      <c r="V15" s="47">
        <f t="shared" si="0"/>
        <v>6000.00467</v>
      </c>
      <c r="W15" s="47">
        <f t="shared" si="1"/>
        <v>2</v>
      </c>
      <c r="X15" s="47">
        <f t="shared" si="2"/>
        <v>500</v>
      </c>
      <c r="Y15" s="47">
        <f t="shared" si="3"/>
        <v>6500.00467</v>
      </c>
      <c r="Z15" s="53">
        <f t="shared" si="4"/>
        <v>6500</v>
      </c>
      <c r="AA15" s="47">
        <v>8956817</v>
      </c>
      <c r="AB15" s="47">
        <v>1341087</v>
      </c>
    </row>
    <row r="16" s="47" customFormat="1" spans="1:28">
      <c r="A16" s="47" t="s">
        <v>202</v>
      </c>
      <c r="B16" s="47">
        <v>193</v>
      </c>
      <c r="C16" s="47">
        <v>250</v>
      </c>
      <c r="D16" s="47">
        <v>96</v>
      </c>
      <c r="E16" s="47">
        <v>924118.66</v>
      </c>
      <c r="F16" s="47" t="s">
        <v>203</v>
      </c>
      <c r="G16" s="47" t="s">
        <v>312</v>
      </c>
      <c r="H16" s="47">
        <v>2</v>
      </c>
      <c r="I16" s="49">
        <v>43316</v>
      </c>
      <c r="J16" s="47" t="s">
        <v>203</v>
      </c>
      <c r="K16" s="49">
        <v>43317</v>
      </c>
      <c r="L16" s="47">
        <v>1</v>
      </c>
      <c r="M16" s="47">
        <v>1</v>
      </c>
      <c r="N16" s="47" t="s">
        <v>23</v>
      </c>
      <c r="O16" s="47" t="s">
        <v>203</v>
      </c>
      <c r="P16" s="47" t="s">
        <v>202</v>
      </c>
      <c r="Q16" s="47" t="s">
        <v>203</v>
      </c>
      <c r="R16" s="47" t="s">
        <v>19</v>
      </c>
      <c r="S16" s="47" t="s">
        <v>203</v>
      </c>
      <c r="T16" s="47">
        <v>6500</v>
      </c>
      <c r="U16" s="47">
        <v>5097.71</v>
      </c>
      <c r="V16" s="47">
        <f t="shared" si="0"/>
        <v>6000.00467</v>
      </c>
      <c r="W16" s="47">
        <f t="shared" si="1"/>
        <v>2</v>
      </c>
      <c r="X16" s="47">
        <f t="shared" si="2"/>
        <v>500</v>
      </c>
      <c r="Y16" s="47">
        <f t="shared" si="3"/>
        <v>6500.00467</v>
      </c>
      <c r="Z16" s="53">
        <f t="shared" si="4"/>
        <v>6500</v>
      </c>
      <c r="AA16" s="47">
        <v>8956817</v>
      </c>
      <c r="AB16" s="47">
        <v>1341087</v>
      </c>
    </row>
    <row r="17" s="47" customFormat="1" spans="1:28">
      <c r="A17" s="47" t="s">
        <v>202</v>
      </c>
      <c r="B17" s="47">
        <v>193</v>
      </c>
      <c r="C17" s="47">
        <v>250</v>
      </c>
      <c r="D17" s="47">
        <v>96</v>
      </c>
      <c r="E17" s="47">
        <v>924118.66</v>
      </c>
      <c r="F17" s="47" t="s">
        <v>203</v>
      </c>
      <c r="G17" s="47" t="s">
        <v>455</v>
      </c>
      <c r="H17" s="47">
        <v>2</v>
      </c>
      <c r="I17" s="49">
        <v>43317</v>
      </c>
      <c r="J17" s="47" t="s">
        <v>203</v>
      </c>
      <c r="K17" s="49">
        <v>43319</v>
      </c>
      <c r="L17" s="47">
        <v>2</v>
      </c>
      <c r="M17" s="47">
        <v>1</v>
      </c>
      <c r="N17" s="47" t="s">
        <v>48</v>
      </c>
      <c r="O17" s="47" t="s">
        <v>203</v>
      </c>
      <c r="P17" s="47" t="s">
        <v>202</v>
      </c>
      <c r="Q17" s="47" t="s">
        <v>203</v>
      </c>
      <c r="R17" s="47" t="s">
        <v>19</v>
      </c>
      <c r="S17" s="47" t="s">
        <v>203</v>
      </c>
      <c r="T17" s="47">
        <v>4500</v>
      </c>
      <c r="U17" s="47">
        <v>6796.94</v>
      </c>
      <c r="V17" s="48">
        <f t="shared" si="0"/>
        <v>7999.99838</v>
      </c>
      <c r="W17" s="48">
        <f t="shared" si="1"/>
        <v>4</v>
      </c>
      <c r="X17" s="48">
        <f t="shared" si="2"/>
        <v>1000</v>
      </c>
      <c r="Y17" s="48">
        <f t="shared" si="3"/>
        <v>8999.99838</v>
      </c>
      <c r="Z17" s="52">
        <f t="shared" si="4"/>
        <v>9000</v>
      </c>
      <c r="AA17" s="47">
        <v>9433194</v>
      </c>
      <c r="AB17" s="47">
        <v>1345948</v>
      </c>
    </row>
    <row r="18" s="47" customFormat="1" spans="1:28">
      <c r="A18" s="47" t="s">
        <v>202</v>
      </c>
      <c r="B18" s="47">
        <v>193</v>
      </c>
      <c r="C18" s="47">
        <v>250</v>
      </c>
      <c r="D18" s="47">
        <v>96</v>
      </c>
      <c r="E18" s="47">
        <v>924118.66</v>
      </c>
      <c r="F18" s="47" t="s">
        <v>203</v>
      </c>
      <c r="G18" s="47" t="s">
        <v>456</v>
      </c>
      <c r="H18" s="47">
        <v>2</v>
      </c>
      <c r="I18" s="49">
        <v>43317</v>
      </c>
      <c r="J18" s="47" t="s">
        <v>203</v>
      </c>
      <c r="K18" s="49">
        <v>43319</v>
      </c>
      <c r="L18" s="47">
        <v>2</v>
      </c>
      <c r="M18" s="47">
        <v>1</v>
      </c>
      <c r="N18" s="47" t="s">
        <v>360</v>
      </c>
      <c r="O18" s="47" t="s">
        <v>203</v>
      </c>
      <c r="P18" s="47" t="s">
        <v>202</v>
      </c>
      <c r="Q18" s="47" t="s">
        <v>203</v>
      </c>
      <c r="R18" s="47" t="s">
        <v>19</v>
      </c>
      <c r="S18" s="47" t="s">
        <v>203</v>
      </c>
      <c r="T18" s="47">
        <v>4450</v>
      </c>
      <c r="U18" s="47">
        <v>6711.98</v>
      </c>
      <c r="V18" s="48">
        <f t="shared" si="0"/>
        <v>7900.00046</v>
      </c>
      <c r="W18" s="48">
        <f t="shared" si="1"/>
        <v>4</v>
      </c>
      <c r="X18" s="48">
        <f t="shared" si="2"/>
        <v>1000</v>
      </c>
      <c r="Y18" s="48">
        <f t="shared" si="3"/>
        <v>8900.00046</v>
      </c>
      <c r="Z18" s="52">
        <f t="shared" si="4"/>
        <v>8900</v>
      </c>
      <c r="AA18" s="47">
        <v>6394860</v>
      </c>
      <c r="AB18" s="47">
        <v>1325849</v>
      </c>
    </row>
    <row r="19" s="47" customFormat="1" spans="1:28">
      <c r="A19" s="47" t="s">
        <v>202</v>
      </c>
      <c r="B19" s="47">
        <v>193</v>
      </c>
      <c r="C19" s="47">
        <v>250</v>
      </c>
      <c r="D19" s="47">
        <v>96</v>
      </c>
      <c r="E19" s="47">
        <v>924118.66</v>
      </c>
      <c r="F19" s="47" t="s">
        <v>203</v>
      </c>
      <c r="G19" s="47" t="s">
        <v>457</v>
      </c>
      <c r="H19" s="47">
        <v>2</v>
      </c>
      <c r="I19" s="49">
        <v>43317</v>
      </c>
      <c r="J19" s="47" t="s">
        <v>203</v>
      </c>
      <c r="K19" s="49">
        <v>43319</v>
      </c>
      <c r="L19" s="47">
        <v>2</v>
      </c>
      <c r="M19" s="47">
        <v>1</v>
      </c>
      <c r="N19" s="47" t="s">
        <v>458</v>
      </c>
      <c r="O19" s="47" t="s">
        <v>203</v>
      </c>
      <c r="P19" s="47" t="s">
        <v>202</v>
      </c>
      <c r="Q19" s="47" t="s">
        <v>203</v>
      </c>
      <c r="R19" s="47" t="s">
        <v>19</v>
      </c>
      <c r="S19" s="47" t="s">
        <v>203</v>
      </c>
      <c r="T19" s="47">
        <v>4450</v>
      </c>
      <c r="U19" s="47">
        <v>6711.98</v>
      </c>
      <c r="V19" s="48">
        <f t="shared" si="0"/>
        <v>7900.00046</v>
      </c>
      <c r="W19" s="48">
        <f t="shared" si="1"/>
        <v>4</v>
      </c>
      <c r="X19" s="48">
        <f t="shared" si="2"/>
        <v>1000</v>
      </c>
      <c r="Y19" s="48">
        <f t="shared" si="3"/>
        <v>8900.00046</v>
      </c>
      <c r="Z19" s="52">
        <f t="shared" si="4"/>
        <v>8900</v>
      </c>
      <c r="AA19" s="47">
        <v>6394860</v>
      </c>
      <c r="AB19" s="47">
        <v>1325849</v>
      </c>
    </row>
    <row r="20" s="47" customFormat="1" spans="1:28">
      <c r="A20" s="47" t="s">
        <v>202</v>
      </c>
      <c r="B20" s="47">
        <v>193</v>
      </c>
      <c r="C20" s="47">
        <v>250</v>
      </c>
      <c r="D20" s="47">
        <v>96</v>
      </c>
      <c r="E20" s="47">
        <v>924118.66</v>
      </c>
      <c r="F20" s="47" t="s">
        <v>203</v>
      </c>
      <c r="G20" s="47" t="s">
        <v>459</v>
      </c>
      <c r="H20" s="47">
        <v>3</v>
      </c>
      <c r="I20" s="49">
        <v>43319</v>
      </c>
      <c r="J20" s="47" t="s">
        <v>203</v>
      </c>
      <c r="K20" s="49">
        <v>43322</v>
      </c>
      <c r="L20" s="47">
        <v>3</v>
      </c>
      <c r="M20" s="47">
        <v>1</v>
      </c>
      <c r="N20" s="47" t="s">
        <v>32</v>
      </c>
      <c r="O20" s="47" t="s">
        <v>203</v>
      </c>
      <c r="P20" s="47" t="s">
        <v>202</v>
      </c>
      <c r="Q20" s="47" t="s">
        <v>203</v>
      </c>
      <c r="R20" s="47" t="s">
        <v>19</v>
      </c>
      <c r="S20" s="47" t="s">
        <v>203</v>
      </c>
      <c r="T20" s="47">
        <v>7000</v>
      </c>
      <c r="U20" s="47">
        <v>15930.33</v>
      </c>
      <c r="V20" s="48">
        <f t="shared" si="0"/>
        <v>18749.99841</v>
      </c>
      <c r="W20" s="48">
        <f t="shared" si="1"/>
        <v>9</v>
      </c>
      <c r="X20" s="48">
        <f t="shared" si="2"/>
        <v>2250</v>
      </c>
      <c r="Y20" s="48">
        <f t="shared" si="3"/>
        <v>20999.99841</v>
      </c>
      <c r="Z20" s="52">
        <f t="shared" si="4"/>
        <v>21000</v>
      </c>
      <c r="AA20" s="47">
        <v>9339898</v>
      </c>
      <c r="AB20" s="47">
        <v>1345313</v>
      </c>
    </row>
    <row r="21" s="47" customFormat="1" spans="1:28">
      <c r="A21" s="47" t="s">
        <v>202</v>
      </c>
      <c r="B21" s="47">
        <v>193</v>
      </c>
      <c r="C21" s="47">
        <v>250</v>
      </c>
      <c r="D21" s="47">
        <v>96</v>
      </c>
      <c r="E21" s="47">
        <v>924118.66</v>
      </c>
      <c r="F21" s="47" t="s">
        <v>203</v>
      </c>
      <c r="G21" s="47" t="s">
        <v>460</v>
      </c>
      <c r="H21" s="47">
        <v>2</v>
      </c>
      <c r="I21" s="49">
        <v>43319</v>
      </c>
      <c r="J21" s="47" t="s">
        <v>203</v>
      </c>
      <c r="K21" s="49">
        <v>43323</v>
      </c>
      <c r="L21" s="47">
        <v>4</v>
      </c>
      <c r="M21" s="47">
        <v>1</v>
      </c>
      <c r="N21" s="47" t="s">
        <v>44</v>
      </c>
      <c r="O21" s="47" t="s">
        <v>203</v>
      </c>
      <c r="P21" s="47" t="s">
        <v>202</v>
      </c>
      <c r="Q21" s="47" t="s">
        <v>203</v>
      </c>
      <c r="R21" s="47" t="s">
        <v>19</v>
      </c>
      <c r="S21" s="47" t="s">
        <v>203</v>
      </c>
      <c r="T21" s="47">
        <v>4600</v>
      </c>
      <c r="U21" s="47">
        <v>13763.8</v>
      </c>
      <c r="V21" s="48">
        <f t="shared" si="0"/>
        <v>16199.9926</v>
      </c>
      <c r="W21" s="48">
        <f t="shared" si="1"/>
        <v>8</v>
      </c>
      <c r="X21" s="48">
        <f t="shared" si="2"/>
        <v>2000</v>
      </c>
      <c r="Y21" s="48">
        <f t="shared" si="3"/>
        <v>18199.9926</v>
      </c>
      <c r="Z21" s="52">
        <f t="shared" si="4"/>
        <v>18200</v>
      </c>
      <c r="AA21" s="47">
        <v>9035262</v>
      </c>
      <c r="AB21" s="47">
        <v>1342898</v>
      </c>
    </row>
    <row r="22" s="47" customFormat="1" spans="1:28">
      <c r="A22" s="47" t="s">
        <v>202</v>
      </c>
      <c r="B22" s="47">
        <v>193</v>
      </c>
      <c r="C22" s="47">
        <v>250</v>
      </c>
      <c r="D22" s="47">
        <v>96</v>
      </c>
      <c r="E22" s="47">
        <v>924118.66</v>
      </c>
      <c r="F22" s="47" t="s">
        <v>203</v>
      </c>
      <c r="G22" s="47" t="s">
        <v>461</v>
      </c>
      <c r="H22" s="47">
        <v>2</v>
      </c>
      <c r="I22" s="49">
        <v>43319</v>
      </c>
      <c r="J22" s="47" t="s">
        <v>203</v>
      </c>
      <c r="K22" s="49">
        <v>43323</v>
      </c>
      <c r="L22" s="47">
        <v>4</v>
      </c>
      <c r="M22" s="47">
        <v>1</v>
      </c>
      <c r="N22" s="47" t="s">
        <v>44</v>
      </c>
      <c r="O22" s="47" t="s">
        <v>203</v>
      </c>
      <c r="P22" s="47" t="s">
        <v>202</v>
      </c>
      <c r="Q22" s="47" t="s">
        <v>203</v>
      </c>
      <c r="R22" s="47" t="s">
        <v>19</v>
      </c>
      <c r="S22" s="47" t="s">
        <v>203</v>
      </c>
      <c r="T22" s="47">
        <v>4600</v>
      </c>
      <c r="U22" s="47">
        <v>13763.8</v>
      </c>
      <c r="V22" s="48">
        <f t="shared" si="0"/>
        <v>16199.9926</v>
      </c>
      <c r="W22" s="48">
        <f t="shared" si="1"/>
        <v>8</v>
      </c>
      <c r="X22" s="48">
        <f t="shared" si="2"/>
        <v>2000</v>
      </c>
      <c r="Y22" s="48">
        <f t="shared" si="3"/>
        <v>18199.9926</v>
      </c>
      <c r="Z22" s="52">
        <f t="shared" si="4"/>
        <v>18200</v>
      </c>
      <c r="AA22" s="47">
        <v>9035348</v>
      </c>
      <c r="AB22" s="47">
        <v>1342897</v>
      </c>
    </row>
    <row r="23" s="47" customFormat="1" spans="1:28">
      <c r="A23" s="47" t="s">
        <v>202</v>
      </c>
      <c r="B23" s="47">
        <v>193</v>
      </c>
      <c r="C23" s="47">
        <v>250</v>
      </c>
      <c r="D23" s="47">
        <v>96</v>
      </c>
      <c r="E23" s="47">
        <v>924118.66</v>
      </c>
      <c r="F23" s="47" t="s">
        <v>203</v>
      </c>
      <c r="G23" s="47" t="s">
        <v>462</v>
      </c>
      <c r="H23" s="47">
        <v>2</v>
      </c>
      <c r="I23" s="49">
        <v>43319</v>
      </c>
      <c r="J23" s="47" t="s">
        <v>203</v>
      </c>
      <c r="K23" s="49">
        <v>43321</v>
      </c>
      <c r="L23" s="47">
        <v>2</v>
      </c>
      <c r="M23" s="47">
        <v>1</v>
      </c>
      <c r="N23" s="47" t="s">
        <v>44</v>
      </c>
      <c r="O23" s="47" t="s">
        <v>203</v>
      </c>
      <c r="P23" s="47" t="s">
        <v>202</v>
      </c>
      <c r="Q23" s="47" t="s">
        <v>203</v>
      </c>
      <c r="R23" s="47" t="s">
        <v>19</v>
      </c>
      <c r="S23" s="47" t="s">
        <v>203</v>
      </c>
      <c r="T23" s="47">
        <v>4500</v>
      </c>
      <c r="U23" s="47">
        <v>6796.94</v>
      </c>
      <c r="V23" s="48">
        <f t="shared" si="0"/>
        <v>7999.99838</v>
      </c>
      <c r="W23" s="48">
        <f t="shared" si="1"/>
        <v>4</v>
      </c>
      <c r="X23" s="48">
        <f t="shared" si="2"/>
        <v>1000</v>
      </c>
      <c r="Y23" s="48">
        <f t="shared" si="3"/>
        <v>8999.99838</v>
      </c>
      <c r="Z23" s="52">
        <f t="shared" si="4"/>
        <v>9000</v>
      </c>
      <c r="AA23" s="47">
        <v>8484510</v>
      </c>
      <c r="AB23" s="47">
        <v>1339406</v>
      </c>
    </row>
    <row r="24" s="47" customFormat="1" spans="1:28">
      <c r="A24" s="47" t="s">
        <v>202</v>
      </c>
      <c r="B24" s="47">
        <v>193</v>
      </c>
      <c r="C24" s="47">
        <v>250</v>
      </c>
      <c r="D24" s="47">
        <v>96</v>
      </c>
      <c r="E24" s="47">
        <v>924118.66</v>
      </c>
      <c r="F24" s="47" t="s">
        <v>203</v>
      </c>
      <c r="G24" s="47" t="s">
        <v>463</v>
      </c>
      <c r="H24" s="47">
        <v>2</v>
      </c>
      <c r="I24" s="49">
        <v>43319</v>
      </c>
      <c r="J24" s="47" t="s">
        <v>203</v>
      </c>
      <c r="K24" s="49">
        <v>43323</v>
      </c>
      <c r="L24" s="47">
        <v>4</v>
      </c>
      <c r="M24" s="47">
        <v>1</v>
      </c>
      <c r="N24" s="47" t="s">
        <v>44</v>
      </c>
      <c r="O24" s="47" t="s">
        <v>203</v>
      </c>
      <c r="P24" s="47" t="s">
        <v>202</v>
      </c>
      <c r="Q24" s="47" t="s">
        <v>203</v>
      </c>
      <c r="R24" s="47" t="s">
        <v>19</v>
      </c>
      <c r="S24" s="47" t="s">
        <v>203</v>
      </c>
      <c r="T24" s="47">
        <v>4600</v>
      </c>
      <c r="U24" s="47">
        <v>13763.8</v>
      </c>
      <c r="V24" s="48">
        <f t="shared" si="0"/>
        <v>16199.9926</v>
      </c>
      <c r="W24" s="48">
        <f t="shared" si="1"/>
        <v>8</v>
      </c>
      <c r="X24" s="48">
        <f t="shared" si="2"/>
        <v>2000</v>
      </c>
      <c r="Y24" s="48">
        <f t="shared" si="3"/>
        <v>18199.9926</v>
      </c>
      <c r="Z24" s="52">
        <f t="shared" si="4"/>
        <v>18200</v>
      </c>
      <c r="AA24" s="47">
        <v>9233055</v>
      </c>
      <c r="AB24" s="47">
        <v>1344595</v>
      </c>
    </row>
    <row r="25" s="47" customFormat="1" spans="1:28">
      <c r="A25" s="47" t="s">
        <v>202</v>
      </c>
      <c r="B25" s="47">
        <v>193</v>
      </c>
      <c r="C25" s="47">
        <v>250</v>
      </c>
      <c r="D25" s="47">
        <v>96</v>
      </c>
      <c r="E25" s="47">
        <v>924118.66</v>
      </c>
      <c r="F25" s="47" t="s">
        <v>203</v>
      </c>
      <c r="G25" s="47" t="s">
        <v>464</v>
      </c>
      <c r="H25" s="47">
        <v>2</v>
      </c>
      <c r="I25" s="49">
        <v>43319</v>
      </c>
      <c r="J25" s="47" t="s">
        <v>203</v>
      </c>
      <c r="K25" s="49">
        <v>43323</v>
      </c>
      <c r="L25" s="47">
        <v>4</v>
      </c>
      <c r="M25" s="47">
        <v>1</v>
      </c>
      <c r="N25" s="47" t="s">
        <v>48</v>
      </c>
      <c r="O25" s="47" t="s">
        <v>203</v>
      </c>
      <c r="P25" s="47" t="s">
        <v>202</v>
      </c>
      <c r="Q25" s="47" t="s">
        <v>203</v>
      </c>
      <c r="R25" s="47" t="s">
        <v>19</v>
      </c>
      <c r="S25" s="47" t="s">
        <v>203</v>
      </c>
      <c r="T25" s="47">
        <v>4600</v>
      </c>
      <c r="U25" s="47">
        <v>13763.8</v>
      </c>
      <c r="V25" s="48">
        <f t="shared" si="0"/>
        <v>16199.9926</v>
      </c>
      <c r="W25" s="48">
        <f t="shared" si="1"/>
        <v>8</v>
      </c>
      <c r="X25" s="48">
        <f t="shared" si="2"/>
        <v>2000</v>
      </c>
      <c r="Y25" s="48">
        <f t="shared" si="3"/>
        <v>18199.9926</v>
      </c>
      <c r="Z25" s="52">
        <f t="shared" si="4"/>
        <v>18200</v>
      </c>
      <c r="AA25" s="47">
        <v>9233055</v>
      </c>
      <c r="AB25" s="47">
        <v>1344595</v>
      </c>
    </row>
    <row r="26" s="47" customFormat="1" spans="1:28">
      <c r="A26" s="47" t="s">
        <v>202</v>
      </c>
      <c r="B26" s="47">
        <v>193</v>
      </c>
      <c r="C26" s="47">
        <v>250</v>
      </c>
      <c r="D26" s="47">
        <v>96</v>
      </c>
      <c r="E26" s="47">
        <v>924118.66</v>
      </c>
      <c r="F26" s="47" t="s">
        <v>203</v>
      </c>
      <c r="G26" s="47" t="s">
        <v>465</v>
      </c>
      <c r="H26" s="47">
        <v>2</v>
      </c>
      <c r="I26" s="49">
        <v>43320</v>
      </c>
      <c r="J26" s="47" t="s">
        <v>203</v>
      </c>
      <c r="K26" s="49">
        <v>43324</v>
      </c>
      <c r="L26" s="47">
        <v>4</v>
      </c>
      <c r="M26" s="47">
        <v>1</v>
      </c>
      <c r="N26" s="47" t="s">
        <v>42</v>
      </c>
      <c r="O26" s="47" t="s">
        <v>203</v>
      </c>
      <c r="P26" s="47" t="s">
        <v>202</v>
      </c>
      <c r="Q26" s="47" t="s">
        <v>203</v>
      </c>
      <c r="R26" s="47" t="s">
        <v>19</v>
      </c>
      <c r="S26" s="47" t="s">
        <v>203</v>
      </c>
      <c r="T26" s="47">
        <v>5450</v>
      </c>
      <c r="U26" s="47">
        <v>16822.44</v>
      </c>
      <c r="V26" s="48">
        <f t="shared" si="0"/>
        <v>19800.01188</v>
      </c>
      <c r="W26" s="48">
        <f t="shared" si="1"/>
        <v>8</v>
      </c>
      <c r="X26" s="48">
        <f t="shared" si="2"/>
        <v>2000</v>
      </c>
      <c r="Y26" s="48">
        <f t="shared" si="3"/>
        <v>21800.01188</v>
      </c>
      <c r="Z26" s="52">
        <f t="shared" si="4"/>
        <v>21800</v>
      </c>
      <c r="AA26" s="47">
        <v>7461294</v>
      </c>
      <c r="AB26" s="47">
        <v>1333712</v>
      </c>
    </row>
    <row r="27" s="47" customFormat="1" spans="1:28">
      <c r="A27" s="47" t="s">
        <v>202</v>
      </c>
      <c r="B27" s="47">
        <v>193</v>
      </c>
      <c r="C27" s="47">
        <v>250</v>
      </c>
      <c r="D27" s="47">
        <v>96</v>
      </c>
      <c r="E27" s="47">
        <v>924118.66</v>
      </c>
      <c r="F27" s="47" t="s">
        <v>203</v>
      </c>
      <c r="G27" s="47" t="s">
        <v>466</v>
      </c>
      <c r="H27" s="47">
        <v>2</v>
      </c>
      <c r="I27" s="49">
        <v>43320</v>
      </c>
      <c r="J27" s="47" t="s">
        <v>203</v>
      </c>
      <c r="K27" s="49">
        <v>43324</v>
      </c>
      <c r="L27" s="47">
        <v>4</v>
      </c>
      <c r="M27" s="47">
        <v>1</v>
      </c>
      <c r="N27" s="47" t="s">
        <v>32</v>
      </c>
      <c r="O27" s="47" t="s">
        <v>203</v>
      </c>
      <c r="P27" s="47" t="s">
        <v>202</v>
      </c>
      <c r="Q27" s="47" t="s">
        <v>203</v>
      </c>
      <c r="R27" s="47" t="s">
        <v>19</v>
      </c>
      <c r="S27" s="47" t="s">
        <v>203</v>
      </c>
      <c r="T27" s="47">
        <v>5450</v>
      </c>
      <c r="U27" s="47">
        <v>16822.44</v>
      </c>
      <c r="V27" s="48">
        <f t="shared" si="0"/>
        <v>19800.01188</v>
      </c>
      <c r="W27" s="48">
        <f t="shared" si="1"/>
        <v>8</v>
      </c>
      <c r="X27" s="48">
        <f t="shared" si="2"/>
        <v>2000</v>
      </c>
      <c r="Y27" s="48">
        <f t="shared" si="3"/>
        <v>21800.01188</v>
      </c>
      <c r="Z27" s="52">
        <f t="shared" si="4"/>
        <v>21800</v>
      </c>
      <c r="AA27" s="47">
        <v>7461294</v>
      </c>
      <c r="AB27" s="47">
        <v>1333712</v>
      </c>
    </row>
    <row r="28" s="47" customFormat="1" spans="1:28">
      <c r="A28" s="47" t="s">
        <v>202</v>
      </c>
      <c r="B28" s="47">
        <v>193</v>
      </c>
      <c r="C28" s="47">
        <v>250</v>
      </c>
      <c r="D28" s="47">
        <v>96</v>
      </c>
      <c r="E28" s="47">
        <v>924118.66</v>
      </c>
      <c r="F28" s="47" t="s">
        <v>203</v>
      </c>
      <c r="G28" s="47" t="s">
        <v>467</v>
      </c>
      <c r="H28" s="47">
        <v>2</v>
      </c>
      <c r="I28" s="49">
        <v>43320</v>
      </c>
      <c r="J28" s="47" t="s">
        <v>203</v>
      </c>
      <c r="K28" s="49">
        <v>43324</v>
      </c>
      <c r="L28" s="47">
        <v>4</v>
      </c>
      <c r="M28" s="47">
        <v>1</v>
      </c>
      <c r="N28" s="47" t="s">
        <v>32</v>
      </c>
      <c r="O28" s="47" t="s">
        <v>203</v>
      </c>
      <c r="P28" s="47" t="s">
        <v>202</v>
      </c>
      <c r="Q28" s="47" t="s">
        <v>203</v>
      </c>
      <c r="R28" s="47" t="s">
        <v>19</v>
      </c>
      <c r="S28" s="47" t="s">
        <v>203</v>
      </c>
      <c r="T28" s="47">
        <v>5500</v>
      </c>
      <c r="U28" s="47">
        <v>16992.36</v>
      </c>
      <c r="V28" s="48">
        <f t="shared" si="0"/>
        <v>20000.00772</v>
      </c>
      <c r="W28" s="48">
        <f t="shared" si="1"/>
        <v>8</v>
      </c>
      <c r="X28" s="48">
        <f t="shared" si="2"/>
        <v>2000</v>
      </c>
      <c r="Y28" s="48">
        <f t="shared" si="3"/>
        <v>22000.00772</v>
      </c>
      <c r="Z28" s="52">
        <f t="shared" si="4"/>
        <v>22000</v>
      </c>
      <c r="AA28" s="47">
        <v>9514181</v>
      </c>
      <c r="AB28" s="47">
        <v>1346338</v>
      </c>
    </row>
    <row r="29" s="47" customFormat="1" spans="1:28">
      <c r="A29" s="47" t="s">
        <v>202</v>
      </c>
      <c r="B29" s="47">
        <v>193</v>
      </c>
      <c r="C29" s="47">
        <v>250</v>
      </c>
      <c r="D29" s="47">
        <v>96</v>
      </c>
      <c r="E29" s="47">
        <v>924118.66</v>
      </c>
      <c r="F29" s="47" t="s">
        <v>203</v>
      </c>
      <c r="G29" s="47" t="s">
        <v>468</v>
      </c>
      <c r="H29" s="47">
        <v>2</v>
      </c>
      <c r="I29" s="49">
        <v>43320</v>
      </c>
      <c r="J29" s="47" t="s">
        <v>203</v>
      </c>
      <c r="K29" s="49">
        <v>43322</v>
      </c>
      <c r="L29" s="47">
        <v>2</v>
      </c>
      <c r="M29" s="47">
        <v>1</v>
      </c>
      <c r="N29" s="47" t="s">
        <v>48</v>
      </c>
      <c r="O29" s="47" t="s">
        <v>203</v>
      </c>
      <c r="P29" s="47" t="s">
        <v>202</v>
      </c>
      <c r="Q29" s="47" t="s">
        <v>203</v>
      </c>
      <c r="R29" s="47" t="s">
        <v>19</v>
      </c>
      <c r="S29" s="47" t="s">
        <v>203</v>
      </c>
      <c r="T29" s="47">
        <v>4600</v>
      </c>
      <c r="U29" s="47">
        <v>6881.9</v>
      </c>
      <c r="V29" s="48">
        <f t="shared" si="0"/>
        <v>8099.9963</v>
      </c>
      <c r="W29" s="48">
        <f t="shared" si="1"/>
        <v>4</v>
      </c>
      <c r="X29" s="48">
        <f t="shared" si="2"/>
        <v>1000</v>
      </c>
      <c r="Y29" s="48">
        <f t="shared" si="3"/>
        <v>9099.9963</v>
      </c>
      <c r="Z29" s="52">
        <f t="shared" si="4"/>
        <v>9100</v>
      </c>
      <c r="AA29" s="47">
        <v>9126791</v>
      </c>
      <c r="AB29" s="47">
        <v>1343789</v>
      </c>
    </row>
    <row r="30" s="47" customFormat="1" spans="1:28">
      <c r="A30" s="47" t="s">
        <v>202</v>
      </c>
      <c r="B30" s="47">
        <v>193</v>
      </c>
      <c r="C30" s="47">
        <v>250</v>
      </c>
      <c r="D30" s="47">
        <v>96</v>
      </c>
      <c r="E30" s="47">
        <v>924118.66</v>
      </c>
      <c r="F30" s="47" t="s">
        <v>203</v>
      </c>
      <c r="G30" s="47" t="s">
        <v>469</v>
      </c>
      <c r="H30" s="47">
        <v>2</v>
      </c>
      <c r="I30" s="49">
        <v>43320</v>
      </c>
      <c r="J30" s="47" t="s">
        <v>203</v>
      </c>
      <c r="K30" s="49">
        <v>43324</v>
      </c>
      <c r="L30" s="47">
        <v>4</v>
      </c>
      <c r="M30" s="47">
        <v>1</v>
      </c>
      <c r="N30" s="47" t="s">
        <v>32</v>
      </c>
      <c r="O30" s="47" t="s">
        <v>203</v>
      </c>
      <c r="P30" s="47" t="s">
        <v>202</v>
      </c>
      <c r="Q30" s="47" t="s">
        <v>203</v>
      </c>
      <c r="R30" s="47" t="s">
        <v>19</v>
      </c>
      <c r="S30" s="47" t="s">
        <v>203</v>
      </c>
      <c r="T30" s="47">
        <v>5450</v>
      </c>
      <c r="U30" s="47">
        <v>16822.44</v>
      </c>
      <c r="V30" s="48">
        <f t="shared" si="0"/>
        <v>19800.01188</v>
      </c>
      <c r="W30" s="48">
        <f t="shared" si="1"/>
        <v>8</v>
      </c>
      <c r="X30" s="48">
        <f t="shared" si="2"/>
        <v>2000</v>
      </c>
      <c r="Y30" s="48">
        <f t="shared" si="3"/>
        <v>21800.01188</v>
      </c>
      <c r="Z30" s="52">
        <f t="shared" si="4"/>
        <v>21800</v>
      </c>
      <c r="AA30" s="47">
        <v>7461294</v>
      </c>
      <c r="AB30" s="47">
        <v>1333712</v>
      </c>
    </row>
    <row r="31" s="47" customFormat="1" spans="1:28">
      <c r="A31" s="47" t="s">
        <v>12</v>
      </c>
      <c r="B31" s="47">
        <v>193</v>
      </c>
      <c r="C31" s="47">
        <v>250</v>
      </c>
      <c r="D31" s="47">
        <v>96</v>
      </c>
      <c r="E31" s="47">
        <v>924118.66</v>
      </c>
      <c r="F31" s="47" t="s">
        <v>203</v>
      </c>
      <c r="G31" s="47" t="s">
        <v>470</v>
      </c>
      <c r="H31" s="47">
        <v>2</v>
      </c>
      <c r="I31" s="49">
        <v>43320</v>
      </c>
      <c r="J31" s="47" t="s">
        <v>203</v>
      </c>
      <c r="K31" s="49">
        <v>43322</v>
      </c>
      <c r="L31" s="47">
        <v>2</v>
      </c>
      <c r="M31" s="47">
        <v>1</v>
      </c>
      <c r="N31" s="47" t="s">
        <v>44</v>
      </c>
      <c r="O31" s="47" t="s">
        <v>203</v>
      </c>
      <c r="P31" s="47" t="s">
        <v>202</v>
      </c>
      <c r="Q31" s="47" t="s">
        <v>203</v>
      </c>
      <c r="R31" s="47" t="s">
        <v>19</v>
      </c>
      <c r="S31" s="47" t="s">
        <v>203</v>
      </c>
      <c r="T31" s="47">
        <v>4500</v>
      </c>
      <c r="U31" s="47">
        <v>6796.94</v>
      </c>
      <c r="V31" s="48">
        <f t="shared" si="0"/>
        <v>7999.99838</v>
      </c>
      <c r="W31" s="48">
        <f t="shared" si="1"/>
        <v>4</v>
      </c>
      <c r="X31" s="48">
        <f t="shared" si="2"/>
        <v>1000</v>
      </c>
      <c r="Y31" s="48">
        <f t="shared" si="3"/>
        <v>8999.99838</v>
      </c>
      <c r="Z31" s="52">
        <f t="shared" si="4"/>
        <v>9000</v>
      </c>
      <c r="AA31" s="47">
        <v>8686618</v>
      </c>
      <c r="AB31" s="47">
        <v>1340779</v>
      </c>
    </row>
    <row r="32" s="47" customFormat="1" spans="1:28">
      <c r="A32" s="47" t="s">
        <v>12</v>
      </c>
      <c r="G32" s="47" t="s">
        <v>471</v>
      </c>
      <c r="H32" s="47">
        <v>2</v>
      </c>
      <c r="I32" s="49">
        <v>43321</v>
      </c>
      <c r="K32" s="49">
        <v>43323</v>
      </c>
      <c r="L32" s="47">
        <v>2</v>
      </c>
      <c r="M32" s="47">
        <v>1</v>
      </c>
      <c r="N32" s="47" t="s">
        <v>44</v>
      </c>
      <c r="R32" s="47" t="s">
        <v>401</v>
      </c>
      <c r="T32" s="47">
        <v>4600</v>
      </c>
      <c r="U32" s="47">
        <v>6881.9</v>
      </c>
      <c r="V32" s="48">
        <f t="shared" si="0"/>
        <v>8099.9963</v>
      </c>
      <c r="W32" s="48">
        <f t="shared" si="1"/>
        <v>4</v>
      </c>
      <c r="X32" s="48">
        <f t="shared" si="2"/>
        <v>1000</v>
      </c>
      <c r="Y32" s="48">
        <f t="shared" si="3"/>
        <v>9099.9963</v>
      </c>
      <c r="Z32" s="52">
        <f t="shared" si="4"/>
        <v>9100</v>
      </c>
      <c r="AA32" s="47">
        <v>8585799</v>
      </c>
      <c r="AB32" s="47">
        <v>1340139</v>
      </c>
    </row>
    <row r="33" s="47" customFormat="1" spans="1:28">
      <c r="A33" s="47" t="s">
        <v>12</v>
      </c>
      <c r="G33" s="47" t="s">
        <v>472</v>
      </c>
      <c r="H33" s="47">
        <v>2</v>
      </c>
      <c r="I33" s="49">
        <v>43321</v>
      </c>
      <c r="K33" s="49">
        <v>43323</v>
      </c>
      <c r="L33" s="47">
        <v>2</v>
      </c>
      <c r="M33" s="47">
        <v>1</v>
      </c>
      <c r="N33" s="47" t="s">
        <v>44</v>
      </c>
      <c r="R33" s="47" t="s">
        <v>401</v>
      </c>
      <c r="T33" s="47">
        <v>4600</v>
      </c>
      <c r="U33" s="47">
        <v>6881.9</v>
      </c>
      <c r="V33" s="48">
        <f t="shared" si="0"/>
        <v>8099.9963</v>
      </c>
      <c r="W33" s="48">
        <f t="shared" si="1"/>
        <v>4</v>
      </c>
      <c r="X33" s="48">
        <f t="shared" si="2"/>
        <v>1000</v>
      </c>
      <c r="Y33" s="48">
        <f t="shared" si="3"/>
        <v>9099.9963</v>
      </c>
      <c r="Z33" s="52">
        <f t="shared" si="4"/>
        <v>9100</v>
      </c>
      <c r="AA33" s="47">
        <v>8693895</v>
      </c>
      <c r="AB33" s="47">
        <v>1340193</v>
      </c>
    </row>
    <row r="34" s="47" customFormat="1" spans="1:28">
      <c r="A34" s="47" t="s">
        <v>12</v>
      </c>
      <c r="G34" s="47" t="s">
        <v>473</v>
      </c>
      <c r="H34" s="47">
        <v>2</v>
      </c>
      <c r="I34" s="49">
        <v>43321</v>
      </c>
      <c r="K34" s="49">
        <v>43323</v>
      </c>
      <c r="L34" s="47">
        <v>2</v>
      </c>
      <c r="M34" s="47">
        <v>1</v>
      </c>
      <c r="N34" s="47" t="s">
        <v>44</v>
      </c>
      <c r="R34" s="47" t="s">
        <v>401</v>
      </c>
      <c r="T34" s="47">
        <v>4600</v>
      </c>
      <c r="U34" s="47">
        <v>6881.9</v>
      </c>
      <c r="V34" s="48">
        <f t="shared" si="0"/>
        <v>8099.9963</v>
      </c>
      <c r="W34" s="48">
        <v>4</v>
      </c>
      <c r="X34" s="48">
        <f t="shared" si="2"/>
        <v>1000</v>
      </c>
      <c r="Y34" s="48">
        <f t="shared" si="3"/>
        <v>9099.9963</v>
      </c>
      <c r="Z34" s="52">
        <f t="shared" si="4"/>
        <v>9100</v>
      </c>
      <c r="AA34" s="47">
        <v>8693895</v>
      </c>
      <c r="AB34" s="47">
        <v>1340193</v>
      </c>
    </row>
    <row r="35" s="47" customFormat="1" spans="1:28">
      <c r="A35" s="47" t="s">
        <v>12</v>
      </c>
      <c r="G35" s="47" t="s">
        <v>474</v>
      </c>
      <c r="H35" s="47">
        <v>2</v>
      </c>
      <c r="I35" s="49">
        <v>43321</v>
      </c>
      <c r="K35" s="49">
        <v>43323</v>
      </c>
      <c r="L35" s="47">
        <v>2</v>
      </c>
      <c r="M35" s="47">
        <v>1</v>
      </c>
      <c r="N35" s="47" t="s">
        <v>44</v>
      </c>
      <c r="R35" s="47" t="s">
        <v>401</v>
      </c>
      <c r="T35" s="47">
        <v>4600</v>
      </c>
      <c r="U35" s="47">
        <v>6881.9</v>
      </c>
      <c r="V35" s="48">
        <f t="shared" si="0"/>
        <v>8099.9963</v>
      </c>
      <c r="W35" s="48">
        <v>4</v>
      </c>
      <c r="X35" s="48">
        <f t="shared" si="2"/>
        <v>1000</v>
      </c>
      <c r="Y35" s="48">
        <f t="shared" si="3"/>
        <v>9099.9963</v>
      </c>
      <c r="Z35" s="52">
        <f t="shared" si="4"/>
        <v>9100</v>
      </c>
      <c r="AA35" s="47">
        <v>8585799</v>
      </c>
      <c r="AB35" s="47">
        <v>1340139</v>
      </c>
    </row>
    <row r="36" s="47" customFormat="1" spans="1:28">
      <c r="A36" s="47" t="s">
        <v>202</v>
      </c>
      <c r="B36" s="47">
        <v>193</v>
      </c>
      <c r="C36" s="47">
        <v>250</v>
      </c>
      <c r="D36" s="47">
        <v>96</v>
      </c>
      <c r="E36" s="47">
        <v>924118.66</v>
      </c>
      <c r="F36" s="47" t="s">
        <v>203</v>
      </c>
      <c r="G36" s="47" t="s">
        <v>475</v>
      </c>
      <c r="H36" s="47">
        <v>2</v>
      </c>
      <c r="I36" s="49">
        <v>43321</v>
      </c>
      <c r="J36" s="47" t="s">
        <v>203</v>
      </c>
      <c r="K36" s="49">
        <v>43323</v>
      </c>
      <c r="L36" s="47">
        <v>2</v>
      </c>
      <c r="M36" s="47">
        <v>1</v>
      </c>
      <c r="N36" s="47" t="s">
        <v>18</v>
      </c>
      <c r="O36" s="47" t="s">
        <v>203</v>
      </c>
      <c r="P36" s="47" t="s">
        <v>202</v>
      </c>
      <c r="Q36" s="47" t="s">
        <v>203</v>
      </c>
      <c r="R36" s="47" t="s">
        <v>19</v>
      </c>
      <c r="S36" s="47" t="s">
        <v>203</v>
      </c>
      <c r="T36" s="47">
        <v>4600</v>
      </c>
      <c r="U36" s="47">
        <v>6966.86</v>
      </c>
      <c r="V36" s="48">
        <f t="shared" si="0"/>
        <v>8199.99422</v>
      </c>
      <c r="W36" s="48">
        <f t="shared" ref="W36:W89" si="5">H36*L36</f>
        <v>4</v>
      </c>
      <c r="X36" s="48">
        <f t="shared" si="2"/>
        <v>1000</v>
      </c>
      <c r="Y36" s="48">
        <f t="shared" si="3"/>
        <v>9199.99422</v>
      </c>
      <c r="Z36" s="52">
        <f t="shared" si="4"/>
        <v>9200</v>
      </c>
      <c r="AA36" s="47">
        <v>9016516</v>
      </c>
      <c r="AB36" s="47">
        <v>1343595</v>
      </c>
    </row>
    <row r="37" s="47" customFormat="1" spans="1:28">
      <c r="A37" s="47" t="s">
        <v>202</v>
      </c>
      <c r="B37" s="47">
        <v>193</v>
      </c>
      <c r="C37" s="47">
        <v>250</v>
      </c>
      <c r="D37" s="47">
        <v>96</v>
      </c>
      <c r="E37" s="47">
        <v>924118.66</v>
      </c>
      <c r="F37" s="47" t="s">
        <v>203</v>
      </c>
      <c r="G37" s="47" t="s">
        <v>476</v>
      </c>
      <c r="H37" s="47">
        <v>2</v>
      </c>
      <c r="I37" s="49">
        <v>43321</v>
      </c>
      <c r="J37" s="47" t="s">
        <v>203</v>
      </c>
      <c r="K37" s="49">
        <v>43323</v>
      </c>
      <c r="L37" s="47">
        <v>2</v>
      </c>
      <c r="M37" s="47">
        <v>1</v>
      </c>
      <c r="N37" s="47" t="s">
        <v>48</v>
      </c>
      <c r="O37" s="47" t="s">
        <v>203</v>
      </c>
      <c r="P37" s="47" t="s">
        <v>202</v>
      </c>
      <c r="Q37" s="47" t="s">
        <v>203</v>
      </c>
      <c r="R37" s="47" t="s">
        <v>19</v>
      </c>
      <c r="S37" s="47" t="s">
        <v>203</v>
      </c>
      <c r="T37" s="47">
        <v>4600</v>
      </c>
      <c r="U37" s="47">
        <v>6966.86</v>
      </c>
      <c r="V37" s="48">
        <f t="shared" si="0"/>
        <v>8199.99422</v>
      </c>
      <c r="W37" s="48">
        <f t="shared" si="5"/>
        <v>4</v>
      </c>
      <c r="X37" s="48">
        <f t="shared" si="2"/>
        <v>1000</v>
      </c>
      <c r="Y37" s="48">
        <f t="shared" si="3"/>
        <v>9199.99422</v>
      </c>
      <c r="Z37" s="52">
        <f t="shared" si="4"/>
        <v>9200</v>
      </c>
      <c r="AA37" s="47">
        <v>9222094</v>
      </c>
      <c r="AB37" s="47">
        <v>1344345</v>
      </c>
    </row>
    <row r="38" s="47" customFormat="1" spans="1:28">
      <c r="A38" s="47" t="s">
        <v>202</v>
      </c>
      <c r="B38" s="47">
        <v>193</v>
      </c>
      <c r="C38" s="47">
        <v>250</v>
      </c>
      <c r="D38" s="47">
        <v>96</v>
      </c>
      <c r="E38" s="47">
        <v>924118.66</v>
      </c>
      <c r="F38" s="47" t="s">
        <v>203</v>
      </c>
      <c r="G38" s="47" t="s">
        <v>477</v>
      </c>
      <c r="H38" s="47">
        <v>2</v>
      </c>
      <c r="I38" s="49">
        <v>43321</v>
      </c>
      <c r="J38" s="47" t="s">
        <v>203</v>
      </c>
      <c r="K38" s="49">
        <v>43323</v>
      </c>
      <c r="L38" s="47">
        <v>2</v>
      </c>
      <c r="M38" s="47">
        <v>1</v>
      </c>
      <c r="N38" s="47" t="s">
        <v>44</v>
      </c>
      <c r="O38" s="47" t="s">
        <v>203</v>
      </c>
      <c r="P38" s="47" t="s">
        <v>202</v>
      </c>
      <c r="Q38" s="47" t="s">
        <v>203</v>
      </c>
      <c r="R38" s="47" t="s">
        <v>19</v>
      </c>
      <c r="S38" s="47" t="s">
        <v>203</v>
      </c>
      <c r="T38" s="47">
        <v>4600</v>
      </c>
      <c r="U38" s="47">
        <v>6966.86</v>
      </c>
      <c r="V38" s="48">
        <f t="shared" si="0"/>
        <v>8199.99422</v>
      </c>
      <c r="W38" s="48">
        <f t="shared" si="5"/>
        <v>4</v>
      </c>
      <c r="X38" s="48">
        <f t="shared" si="2"/>
        <v>1000</v>
      </c>
      <c r="Y38" s="48">
        <f t="shared" si="3"/>
        <v>9199.99422</v>
      </c>
      <c r="Z38" s="52">
        <f t="shared" si="4"/>
        <v>9200</v>
      </c>
      <c r="AA38" s="47">
        <v>9695060</v>
      </c>
      <c r="AB38" s="47">
        <v>1347061</v>
      </c>
    </row>
    <row r="39" s="47" customFormat="1" spans="1:28">
      <c r="A39" s="47" t="s">
        <v>202</v>
      </c>
      <c r="B39" s="47">
        <v>193</v>
      </c>
      <c r="C39" s="47">
        <v>250</v>
      </c>
      <c r="D39" s="47">
        <v>96</v>
      </c>
      <c r="E39" s="47">
        <v>924118.66</v>
      </c>
      <c r="F39" s="47" t="s">
        <v>203</v>
      </c>
      <c r="G39" s="47" t="s">
        <v>478</v>
      </c>
      <c r="H39" s="47">
        <v>2</v>
      </c>
      <c r="I39" s="49">
        <v>43322</v>
      </c>
      <c r="J39" s="47" t="s">
        <v>203</v>
      </c>
      <c r="K39" s="49">
        <v>43326</v>
      </c>
      <c r="L39" s="47">
        <v>4</v>
      </c>
      <c r="M39" s="47">
        <v>1</v>
      </c>
      <c r="N39" s="47" t="s">
        <v>48</v>
      </c>
      <c r="O39" s="47" t="s">
        <v>203</v>
      </c>
      <c r="P39" s="47" t="s">
        <v>202</v>
      </c>
      <c r="Q39" s="47" t="s">
        <v>203</v>
      </c>
      <c r="R39" s="47" t="s">
        <v>19</v>
      </c>
      <c r="S39" s="47" t="s">
        <v>203</v>
      </c>
      <c r="T39" s="47">
        <v>4450</v>
      </c>
      <c r="U39" s="47">
        <v>13423.96</v>
      </c>
      <c r="V39" s="48">
        <f t="shared" si="0"/>
        <v>15800.00092</v>
      </c>
      <c r="W39" s="48">
        <f t="shared" si="5"/>
        <v>8</v>
      </c>
      <c r="X39" s="48">
        <f t="shared" si="2"/>
        <v>2000</v>
      </c>
      <c r="Y39" s="48">
        <f t="shared" si="3"/>
        <v>17800.00092</v>
      </c>
      <c r="Z39" s="52">
        <f t="shared" si="4"/>
        <v>17800</v>
      </c>
      <c r="AA39" s="47">
        <v>4720906</v>
      </c>
      <c r="AB39" s="47">
        <v>1315211</v>
      </c>
    </row>
    <row r="40" s="47" customFormat="1" spans="1:28">
      <c r="A40" s="47" t="s">
        <v>202</v>
      </c>
      <c r="B40" s="47">
        <v>193</v>
      </c>
      <c r="C40" s="47">
        <v>250</v>
      </c>
      <c r="D40" s="47">
        <v>96</v>
      </c>
      <c r="E40" s="47">
        <v>924118.66</v>
      </c>
      <c r="F40" s="47" t="s">
        <v>203</v>
      </c>
      <c r="G40" s="47" t="s">
        <v>479</v>
      </c>
      <c r="H40" s="47">
        <v>2</v>
      </c>
      <c r="I40" s="49">
        <v>43322</v>
      </c>
      <c r="J40" s="47" t="s">
        <v>203</v>
      </c>
      <c r="K40" s="49">
        <v>43323</v>
      </c>
      <c r="L40" s="47">
        <v>1</v>
      </c>
      <c r="M40" s="47">
        <v>1</v>
      </c>
      <c r="N40" s="47" t="s">
        <v>23</v>
      </c>
      <c r="O40" s="47" t="s">
        <v>203</v>
      </c>
      <c r="P40" s="47" t="s">
        <v>202</v>
      </c>
      <c r="Q40" s="47" t="s">
        <v>203</v>
      </c>
      <c r="R40" s="47" t="s">
        <v>19</v>
      </c>
      <c r="S40" s="47" t="s">
        <v>203</v>
      </c>
      <c r="T40" s="47">
        <v>6500</v>
      </c>
      <c r="U40" s="47">
        <v>5097.71</v>
      </c>
      <c r="V40" s="48">
        <f t="shared" si="0"/>
        <v>6000.00467</v>
      </c>
      <c r="W40" s="48">
        <f t="shared" si="5"/>
        <v>2</v>
      </c>
      <c r="X40" s="48">
        <f t="shared" si="2"/>
        <v>500</v>
      </c>
      <c r="Y40" s="48">
        <f t="shared" si="3"/>
        <v>6500.00467</v>
      </c>
      <c r="Z40" s="52">
        <f t="shared" si="4"/>
        <v>6500</v>
      </c>
      <c r="AA40" s="47">
        <v>9993220</v>
      </c>
      <c r="AB40" s="47">
        <v>1350239</v>
      </c>
    </row>
    <row r="41" s="47" customFormat="1" spans="1:28">
      <c r="A41" s="47" t="s">
        <v>202</v>
      </c>
      <c r="B41" s="47">
        <v>193</v>
      </c>
      <c r="C41" s="47">
        <v>250</v>
      </c>
      <c r="D41" s="47">
        <v>96</v>
      </c>
      <c r="E41" s="47">
        <v>924118.66</v>
      </c>
      <c r="F41" s="47" t="s">
        <v>203</v>
      </c>
      <c r="G41" s="47" t="s">
        <v>211</v>
      </c>
      <c r="H41" s="47">
        <v>2</v>
      </c>
      <c r="I41" s="49">
        <v>43322</v>
      </c>
      <c r="J41" s="47" t="s">
        <v>203</v>
      </c>
      <c r="K41" s="49">
        <v>43324</v>
      </c>
      <c r="L41" s="47">
        <v>2</v>
      </c>
      <c r="M41" s="47">
        <v>1</v>
      </c>
      <c r="N41" s="47" t="s">
        <v>44</v>
      </c>
      <c r="O41" s="47" t="s">
        <v>203</v>
      </c>
      <c r="P41" s="47" t="s">
        <v>202</v>
      </c>
      <c r="Q41" s="47" t="s">
        <v>203</v>
      </c>
      <c r="R41" s="47" t="s">
        <v>19</v>
      </c>
      <c r="S41" s="47" t="s">
        <v>203</v>
      </c>
      <c r="T41" s="47">
        <v>4450</v>
      </c>
      <c r="U41" s="47">
        <v>6711.98</v>
      </c>
      <c r="V41" s="48">
        <f t="shared" si="0"/>
        <v>7900.00046</v>
      </c>
      <c r="W41" s="48">
        <f t="shared" si="5"/>
        <v>4</v>
      </c>
      <c r="X41" s="48">
        <f t="shared" si="2"/>
        <v>1000</v>
      </c>
      <c r="Y41" s="48">
        <f t="shared" si="3"/>
        <v>8900.00046</v>
      </c>
      <c r="Z41" s="52">
        <f t="shared" si="4"/>
        <v>8900</v>
      </c>
      <c r="AA41" s="47">
        <v>6215809</v>
      </c>
      <c r="AB41" s="47">
        <v>1324445</v>
      </c>
    </row>
    <row r="42" s="47" customFormat="1" spans="1:28">
      <c r="A42" s="47" t="s">
        <v>202</v>
      </c>
      <c r="B42" s="47">
        <v>193</v>
      </c>
      <c r="C42" s="47">
        <v>250</v>
      </c>
      <c r="D42" s="47">
        <v>96</v>
      </c>
      <c r="E42" s="47">
        <v>924118.66</v>
      </c>
      <c r="F42" s="47" t="s">
        <v>203</v>
      </c>
      <c r="G42" s="47" t="s">
        <v>480</v>
      </c>
      <c r="H42" s="47">
        <v>3</v>
      </c>
      <c r="I42" s="49">
        <v>43322</v>
      </c>
      <c r="J42" s="47" t="s">
        <v>203</v>
      </c>
      <c r="K42" s="49">
        <v>43324</v>
      </c>
      <c r="L42" s="47">
        <v>2</v>
      </c>
      <c r="M42" s="47">
        <v>1</v>
      </c>
      <c r="N42" s="47" t="s">
        <v>25</v>
      </c>
      <c r="O42" s="47" t="s">
        <v>203</v>
      </c>
      <c r="P42" s="47" t="s">
        <v>202</v>
      </c>
      <c r="Q42" s="47" t="s">
        <v>203</v>
      </c>
      <c r="R42" s="47" t="s">
        <v>19</v>
      </c>
      <c r="S42" s="47" t="s">
        <v>203</v>
      </c>
      <c r="T42" s="47">
        <v>6950</v>
      </c>
      <c r="U42" s="47">
        <v>10535.26</v>
      </c>
      <c r="V42" s="48">
        <f t="shared" si="0"/>
        <v>12400.00102</v>
      </c>
      <c r="W42" s="48">
        <f t="shared" si="5"/>
        <v>6</v>
      </c>
      <c r="X42" s="48">
        <f t="shared" si="2"/>
        <v>1500</v>
      </c>
      <c r="Y42" s="48">
        <f t="shared" si="3"/>
        <v>13900.00102</v>
      </c>
      <c r="Z42" s="52">
        <f t="shared" si="4"/>
        <v>13900</v>
      </c>
      <c r="AA42" s="47">
        <v>6215597</v>
      </c>
      <c r="AB42" s="47">
        <v>1324446</v>
      </c>
    </row>
    <row r="43" s="47" customFormat="1" spans="1:28">
      <c r="A43" s="47" t="s">
        <v>202</v>
      </c>
      <c r="B43" s="47">
        <v>193</v>
      </c>
      <c r="C43" s="47">
        <v>250</v>
      </c>
      <c r="D43" s="47">
        <v>96</v>
      </c>
      <c r="E43" s="47">
        <v>924118.66</v>
      </c>
      <c r="F43" s="47" t="s">
        <v>203</v>
      </c>
      <c r="G43" s="47" t="s">
        <v>481</v>
      </c>
      <c r="H43" s="47">
        <v>2</v>
      </c>
      <c r="I43" s="49">
        <v>43322</v>
      </c>
      <c r="J43" s="47" t="s">
        <v>203</v>
      </c>
      <c r="K43" s="49">
        <v>43324</v>
      </c>
      <c r="L43" s="47">
        <v>2</v>
      </c>
      <c r="M43" s="47">
        <v>1</v>
      </c>
      <c r="N43" s="47" t="s">
        <v>44</v>
      </c>
      <c r="O43" s="47" t="s">
        <v>203</v>
      </c>
      <c r="P43" s="47" t="s">
        <v>202</v>
      </c>
      <c r="Q43" s="47" t="s">
        <v>203</v>
      </c>
      <c r="R43" s="47" t="s">
        <v>19</v>
      </c>
      <c r="S43" s="47" t="s">
        <v>203</v>
      </c>
      <c r="T43" s="47">
        <v>4450</v>
      </c>
      <c r="U43" s="47">
        <v>6711.98</v>
      </c>
      <c r="V43" s="48">
        <f t="shared" si="0"/>
        <v>7900.00046</v>
      </c>
      <c r="W43" s="48">
        <f t="shared" si="5"/>
        <v>4</v>
      </c>
      <c r="X43" s="48">
        <f t="shared" si="2"/>
        <v>1000</v>
      </c>
      <c r="Y43" s="48">
        <f t="shared" si="3"/>
        <v>8900.00046</v>
      </c>
      <c r="Z43" s="52">
        <f t="shared" si="4"/>
        <v>8900</v>
      </c>
      <c r="AA43" s="47">
        <v>7040097</v>
      </c>
      <c r="AB43" s="47">
        <v>1329896</v>
      </c>
    </row>
    <row r="44" s="47" customFormat="1" spans="1:28">
      <c r="A44" s="47" t="s">
        <v>202</v>
      </c>
      <c r="B44" s="47">
        <v>193</v>
      </c>
      <c r="C44" s="47">
        <v>250</v>
      </c>
      <c r="D44" s="47">
        <v>96</v>
      </c>
      <c r="E44" s="47">
        <v>924118.66</v>
      </c>
      <c r="F44" s="47" t="s">
        <v>203</v>
      </c>
      <c r="G44" s="47" t="s">
        <v>482</v>
      </c>
      <c r="H44" s="47">
        <v>2</v>
      </c>
      <c r="I44" s="49">
        <v>43322</v>
      </c>
      <c r="J44" s="47" t="s">
        <v>203</v>
      </c>
      <c r="K44" s="49">
        <v>43324</v>
      </c>
      <c r="L44" s="47">
        <v>2</v>
      </c>
      <c r="M44" s="47">
        <v>1</v>
      </c>
      <c r="N44" s="47" t="s">
        <v>44</v>
      </c>
      <c r="O44" s="47" t="s">
        <v>203</v>
      </c>
      <c r="P44" s="47" t="s">
        <v>202</v>
      </c>
      <c r="Q44" s="47" t="s">
        <v>203</v>
      </c>
      <c r="R44" s="47" t="s">
        <v>19</v>
      </c>
      <c r="S44" s="47" t="s">
        <v>203</v>
      </c>
      <c r="T44" s="47">
        <v>4450</v>
      </c>
      <c r="U44" s="47">
        <v>6711.98</v>
      </c>
      <c r="V44" s="48">
        <f t="shared" si="0"/>
        <v>7900.00046</v>
      </c>
      <c r="W44" s="48">
        <f t="shared" si="5"/>
        <v>4</v>
      </c>
      <c r="X44" s="48">
        <f t="shared" si="2"/>
        <v>1000</v>
      </c>
      <c r="Y44" s="48">
        <f t="shared" si="3"/>
        <v>8900.00046</v>
      </c>
      <c r="Z44" s="52">
        <f t="shared" si="4"/>
        <v>8900</v>
      </c>
      <c r="AA44" s="47">
        <v>6215809</v>
      </c>
      <c r="AB44" s="47">
        <v>1324445</v>
      </c>
    </row>
    <row r="45" s="47" customFormat="1" spans="1:28">
      <c r="A45" s="47" t="s">
        <v>202</v>
      </c>
      <c r="B45" s="47">
        <v>193</v>
      </c>
      <c r="C45" s="47">
        <v>250</v>
      </c>
      <c r="D45" s="47">
        <v>96</v>
      </c>
      <c r="E45" s="47">
        <v>924118.66</v>
      </c>
      <c r="F45" s="47" t="s">
        <v>203</v>
      </c>
      <c r="G45" s="47" t="s">
        <v>483</v>
      </c>
      <c r="H45" s="47">
        <v>2</v>
      </c>
      <c r="I45" s="49">
        <v>43322</v>
      </c>
      <c r="J45" s="47" t="s">
        <v>203</v>
      </c>
      <c r="K45" s="49">
        <v>43324</v>
      </c>
      <c r="L45" s="47">
        <v>2</v>
      </c>
      <c r="M45" s="47">
        <v>1</v>
      </c>
      <c r="N45" s="47" t="s">
        <v>48</v>
      </c>
      <c r="O45" s="47" t="s">
        <v>203</v>
      </c>
      <c r="P45" s="47" t="s">
        <v>202</v>
      </c>
      <c r="Q45" s="47" t="s">
        <v>203</v>
      </c>
      <c r="R45" s="47" t="s">
        <v>19</v>
      </c>
      <c r="S45" s="47" t="s">
        <v>203</v>
      </c>
      <c r="T45" s="47">
        <v>4450</v>
      </c>
      <c r="U45" s="47">
        <v>6711.98</v>
      </c>
      <c r="V45" s="48">
        <f t="shared" si="0"/>
        <v>7900.00046</v>
      </c>
      <c r="W45" s="48">
        <f t="shared" si="5"/>
        <v>4</v>
      </c>
      <c r="X45" s="48">
        <f t="shared" si="2"/>
        <v>1000</v>
      </c>
      <c r="Y45" s="48">
        <f t="shared" si="3"/>
        <v>8900.00046</v>
      </c>
      <c r="Z45" s="52">
        <f t="shared" si="4"/>
        <v>8900</v>
      </c>
      <c r="AA45" s="47">
        <v>6215809</v>
      </c>
      <c r="AB45" s="47">
        <v>1324445</v>
      </c>
    </row>
    <row r="46" s="47" customFormat="1" spans="1:28">
      <c r="A46" s="47" t="s">
        <v>202</v>
      </c>
      <c r="B46" s="47">
        <v>193</v>
      </c>
      <c r="C46" s="47">
        <v>250</v>
      </c>
      <c r="D46" s="47">
        <v>96</v>
      </c>
      <c r="E46" s="47">
        <v>924118.66</v>
      </c>
      <c r="F46" s="47" t="s">
        <v>203</v>
      </c>
      <c r="G46" s="47" t="s">
        <v>484</v>
      </c>
      <c r="H46" s="47">
        <v>2</v>
      </c>
      <c r="I46" s="49">
        <v>43324</v>
      </c>
      <c r="J46" s="47" t="s">
        <v>203</v>
      </c>
      <c r="K46" s="49">
        <v>43328</v>
      </c>
      <c r="L46" s="47">
        <v>4</v>
      </c>
      <c r="M46" s="47">
        <v>1</v>
      </c>
      <c r="N46" s="47" t="s">
        <v>44</v>
      </c>
      <c r="O46" s="47" t="s">
        <v>203</v>
      </c>
      <c r="P46" s="47" t="s">
        <v>202</v>
      </c>
      <c r="Q46" s="47" t="s">
        <v>203</v>
      </c>
      <c r="R46" s="47" t="s">
        <v>19</v>
      </c>
      <c r="S46" s="47" t="s">
        <v>203</v>
      </c>
      <c r="T46" s="47">
        <v>4500</v>
      </c>
      <c r="U46" s="47">
        <v>13763.8</v>
      </c>
      <c r="V46" s="48">
        <f t="shared" si="0"/>
        <v>16199.9926</v>
      </c>
      <c r="W46" s="48">
        <f t="shared" si="5"/>
        <v>8</v>
      </c>
      <c r="X46" s="48">
        <f t="shared" si="2"/>
        <v>2000</v>
      </c>
      <c r="Y46" s="48">
        <f t="shared" si="3"/>
        <v>18199.9926</v>
      </c>
      <c r="Z46" s="52">
        <f t="shared" si="4"/>
        <v>18200</v>
      </c>
      <c r="AA46" s="47">
        <v>8953726</v>
      </c>
      <c r="AB46" s="47">
        <v>1342555</v>
      </c>
    </row>
    <row r="47" s="47" customFormat="1" spans="1:28">
      <c r="A47" s="47" t="s">
        <v>202</v>
      </c>
      <c r="B47" s="47">
        <v>193</v>
      </c>
      <c r="C47" s="47">
        <v>250</v>
      </c>
      <c r="D47" s="47">
        <v>96</v>
      </c>
      <c r="E47" s="47">
        <v>924118.66</v>
      </c>
      <c r="F47" s="47" t="s">
        <v>203</v>
      </c>
      <c r="G47" s="47" t="s">
        <v>485</v>
      </c>
      <c r="H47" s="47">
        <v>2</v>
      </c>
      <c r="I47" s="49">
        <v>43324</v>
      </c>
      <c r="J47" s="47" t="s">
        <v>203</v>
      </c>
      <c r="K47" s="49">
        <v>43326</v>
      </c>
      <c r="L47" s="47">
        <v>2</v>
      </c>
      <c r="M47" s="47">
        <v>1</v>
      </c>
      <c r="N47" s="47" t="s">
        <v>44</v>
      </c>
      <c r="O47" s="47" t="s">
        <v>203</v>
      </c>
      <c r="P47" s="47" t="s">
        <v>202</v>
      </c>
      <c r="Q47" s="47" t="s">
        <v>203</v>
      </c>
      <c r="R47" s="47" t="s">
        <v>19</v>
      </c>
      <c r="S47" s="47" t="s">
        <v>203</v>
      </c>
      <c r="T47" s="47">
        <v>4450</v>
      </c>
      <c r="U47" s="47">
        <v>6711.98</v>
      </c>
      <c r="V47" s="48">
        <f t="shared" si="0"/>
        <v>7900.00046</v>
      </c>
      <c r="W47" s="48">
        <f t="shared" si="5"/>
        <v>4</v>
      </c>
      <c r="X47" s="48">
        <f t="shared" si="2"/>
        <v>1000</v>
      </c>
      <c r="Y47" s="48">
        <f t="shared" si="3"/>
        <v>8900.00046</v>
      </c>
      <c r="Z47" s="52">
        <f t="shared" si="4"/>
        <v>8900</v>
      </c>
      <c r="AA47" s="47">
        <v>7731060</v>
      </c>
      <c r="AB47" s="47">
        <v>1335080</v>
      </c>
    </row>
    <row r="48" s="47" customFormat="1" spans="1:28">
      <c r="A48" s="47" t="s">
        <v>202</v>
      </c>
      <c r="B48" s="47">
        <v>193</v>
      </c>
      <c r="C48" s="47">
        <v>250</v>
      </c>
      <c r="D48" s="47">
        <v>96</v>
      </c>
      <c r="E48" s="47">
        <v>924118.66</v>
      </c>
      <c r="F48" s="47" t="s">
        <v>203</v>
      </c>
      <c r="G48" s="47" t="s">
        <v>486</v>
      </c>
      <c r="H48" s="47">
        <v>2</v>
      </c>
      <c r="I48" s="49">
        <v>43324</v>
      </c>
      <c r="J48" s="47" t="s">
        <v>203</v>
      </c>
      <c r="K48" s="49">
        <v>43326</v>
      </c>
      <c r="L48" s="47">
        <v>2</v>
      </c>
      <c r="M48" s="47">
        <v>1</v>
      </c>
      <c r="N48" s="47" t="s">
        <v>44</v>
      </c>
      <c r="O48" s="47" t="s">
        <v>203</v>
      </c>
      <c r="P48" s="47" t="s">
        <v>202</v>
      </c>
      <c r="Q48" s="47" t="s">
        <v>203</v>
      </c>
      <c r="R48" s="47" t="s">
        <v>19</v>
      </c>
      <c r="S48" s="47" t="s">
        <v>203</v>
      </c>
      <c r="T48" s="47">
        <v>4450</v>
      </c>
      <c r="U48" s="47">
        <v>6711.98</v>
      </c>
      <c r="V48" s="48">
        <f t="shared" si="0"/>
        <v>7900.00046</v>
      </c>
      <c r="W48" s="48">
        <f t="shared" si="5"/>
        <v>4</v>
      </c>
      <c r="X48" s="48">
        <f t="shared" si="2"/>
        <v>1000</v>
      </c>
      <c r="Y48" s="48">
        <f t="shared" si="3"/>
        <v>8900.00046</v>
      </c>
      <c r="Z48" s="52">
        <f t="shared" si="4"/>
        <v>8900</v>
      </c>
      <c r="AA48" s="47">
        <v>7731060</v>
      </c>
      <c r="AB48" s="47">
        <v>1335080</v>
      </c>
    </row>
    <row r="49" s="47" customFormat="1" spans="1:28">
      <c r="A49" s="47" t="s">
        <v>202</v>
      </c>
      <c r="B49" s="47">
        <v>193</v>
      </c>
      <c r="C49" s="47">
        <v>250</v>
      </c>
      <c r="D49" s="47">
        <v>96</v>
      </c>
      <c r="E49" s="47">
        <v>924118.66</v>
      </c>
      <c r="F49" s="47" t="s">
        <v>203</v>
      </c>
      <c r="G49" s="47" t="s">
        <v>487</v>
      </c>
      <c r="H49" s="47">
        <v>2</v>
      </c>
      <c r="I49" s="49">
        <v>43324</v>
      </c>
      <c r="J49" s="47" t="s">
        <v>203</v>
      </c>
      <c r="K49" s="49">
        <v>43326</v>
      </c>
      <c r="L49" s="47">
        <v>2</v>
      </c>
      <c r="M49" s="47">
        <v>1</v>
      </c>
      <c r="N49" s="47" t="s">
        <v>42</v>
      </c>
      <c r="O49" s="47" t="s">
        <v>203</v>
      </c>
      <c r="P49" s="47" t="s">
        <v>202</v>
      </c>
      <c r="Q49" s="47" t="s">
        <v>203</v>
      </c>
      <c r="R49" s="47" t="s">
        <v>19</v>
      </c>
      <c r="S49" s="47" t="s">
        <v>203</v>
      </c>
      <c r="T49" s="47">
        <v>5500</v>
      </c>
      <c r="U49" s="47">
        <v>8496.18</v>
      </c>
      <c r="V49" s="48">
        <f t="shared" si="0"/>
        <v>10000.00386</v>
      </c>
      <c r="W49" s="48">
        <f t="shared" si="5"/>
        <v>4</v>
      </c>
      <c r="X49" s="48">
        <f t="shared" si="2"/>
        <v>1000</v>
      </c>
      <c r="Y49" s="48">
        <f t="shared" si="3"/>
        <v>11000.00386</v>
      </c>
      <c r="Z49" s="52">
        <f t="shared" si="4"/>
        <v>11000</v>
      </c>
      <c r="AA49" s="47">
        <v>9599754</v>
      </c>
      <c r="AB49" s="47">
        <v>1346653</v>
      </c>
    </row>
    <row r="50" s="47" customFormat="1" spans="1:28">
      <c r="A50" s="47" t="s">
        <v>202</v>
      </c>
      <c r="B50" s="47">
        <v>193</v>
      </c>
      <c r="C50" s="47">
        <v>250</v>
      </c>
      <c r="D50" s="47">
        <v>96</v>
      </c>
      <c r="E50" s="47">
        <v>924118.66</v>
      </c>
      <c r="F50" s="47" t="s">
        <v>203</v>
      </c>
      <c r="G50" s="47" t="s">
        <v>488</v>
      </c>
      <c r="H50" s="47">
        <v>2</v>
      </c>
      <c r="I50" s="49">
        <v>43324</v>
      </c>
      <c r="J50" s="47" t="s">
        <v>203</v>
      </c>
      <c r="K50" s="49">
        <v>43328</v>
      </c>
      <c r="L50" s="47">
        <v>4</v>
      </c>
      <c r="M50" s="47">
        <v>1</v>
      </c>
      <c r="N50" s="47" t="s">
        <v>42</v>
      </c>
      <c r="O50" s="47" t="s">
        <v>203</v>
      </c>
      <c r="P50" s="47" t="s">
        <v>202</v>
      </c>
      <c r="Q50" s="47" t="s">
        <v>203</v>
      </c>
      <c r="R50" s="47" t="s">
        <v>19</v>
      </c>
      <c r="S50" s="47" t="s">
        <v>203</v>
      </c>
      <c r="T50" s="47">
        <v>5500</v>
      </c>
      <c r="U50" s="47">
        <v>16992.36</v>
      </c>
      <c r="V50" s="48">
        <f t="shared" si="0"/>
        <v>20000.00772</v>
      </c>
      <c r="W50" s="48">
        <f t="shared" si="5"/>
        <v>8</v>
      </c>
      <c r="X50" s="48">
        <f t="shared" si="2"/>
        <v>2000</v>
      </c>
      <c r="Y50" s="48">
        <f t="shared" si="3"/>
        <v>22000.00772</v>
      </c>
      <c r="Z50" s="52">
        <f t="shared" si="4"/>
        <v>22000</v>
      </c>
      <c r="AA50" s="47">
        <v>8956983</v>
      </c>
      <c r="AB50" s="47">
        <v>1342559</v>
      </c>
    </row>
    <row r="51" s="47" customFormat="1" spans="1:28">
      <c r="A51" s="47" t="s">
        <v>202</v>
      </c>
      <c r="B51" s="47">
        <v>193</v>
      </c>
      <c r="C51" s="47">
        <v>250</v>
      </c>
      <c r="D51" s="47">
        <v>96</v>
      </c>
      <c r="E51" s="47">
        <v>924118.66</v>
      </c>
      <c r="F51" s="47" t="s">
        <v>203</v>
      </c>
      <c r="G51" s="47" t="s">
        <v>489</v>
      </c>
      <c r="H51" s="47">
        <v>2</v>
      </c>
      <c r="I51" s="49">
        <v>43324</v>
      </c>
      <c r="J51" s="47" t="s">
        <v>203</v>
      </c>
      <c r="K51" s="49">
        <v>43326</v>
      </c>
      <c r="L51" s="47">
        <v>2</v>
      </c>
      <c r="M51" s="47">
        <v>1</v>
      </c>
      <c r="N51" s="47" t="s">
        <v>44</v>
      </c>
      <c r="O51" s="47" t="s">
        <v>203</v>
      </c>
      <c r="P51" s="47" t="s">
        <v>202</v>
      </c>
      <c r="Q51" s="47" t="s">
        <v>203</v>
      </c>
      <c r="R51" s="47" t="s">
        <v>19</v>
      </c>
      <c r="S51" s="47" t="s">
        <v>203</v>
      </c>
      <c r="T51" s="47">
        <v>4450</v>
      </c>
      <c r="U51" s="47">
        <v>6711.98</v>
      </c>
      <c r="V51" s="48">
        <f t="shared" si="0"/>
        <v>7900.00046</v>
      </c>
      <c r="W51" s="48">
        <f t="shared" si="5"/>
        <v>4</v>
      </c>
      <c r="X51" s="48">
        <f t="shared" si="2"/>
        <v>1000</v>
      </c>
      <c r="Y51" s="48">
        <f t="shared" si="3"/>
        <v>8900.00046</v>
      </c>
      <c r="Z51" s="52">
        <f t="shared" si="4"/>
        <v>8900</v>
      </c>
      <c r="AA51" s="47">
        <v>7731060</v>
      </c>
      <c r="AB51" s="47">
        <v>1335080</v>
      </c>
    </row>
    <row r="52" s="47" customFormat="1" spans="1:28">
      <c r="A52" s="47" t="s">
        <v>202</v>
      </c>
      <c r="B52" s="47">
        <v>193</v>
      </c>
      <c r="C52" s="47">
        <v>250</v>
      </c>
      <c r="D52" s="47">
        <v>96</v>
      </c>
      <c r="E52" s="47">
        <v>924118.66</v>
      </c>
      <c r="F52" s="47" t="s">
        <v>203</v>
      </c>
      <c r="G52" s="47" t="s">
        <v>490</v>
      </c>
      <c r="H52" s="47">
        <v>2</v>
      </c>
      <c r="I52" s="49">
        <v>43324</v>
      </c>
      <c r="J52" s="47" t="s">
        <v>203</v>
      </c>
      <c r="K52" s="49">
        <v>43328</v>
      </c>
      <c r="L52" s="47">
        <v>4</v>
      </c>
      <c r="M52" s="47">
        <v>1</v>
      </c>
      <c r="N52" s="47" t="s">
        <v>32</v>
      </c>
      <c r="O52" s="47" t="s">
        <v>203</v>
      </c>
      <c r="P52" s="47" t="s">
        <v>202</v>
      </c>
      <c r="Q52" s="47" t="s">
        <v>203</v>
      </c>
      <c r="R52" s="47" t="s">
        <v>19</v>
      </c>
      <c r="S52" s="47" t="s">
        <v>203</v>
      </c>
      <c r="T52" s="47">
        <v>5500</v>
      </c>
      <c r="U52" s="47">
        <v>16992.36</v>
      </c>
      <c r="V52" s="48">
        <f t="shared" si="0"/>
        <v>20000.00772</v>
      </c>
      <c r="W52" s="48">
        <f t="shared" si="5"/>
        <v>8</v>
      </c>
      <c r="X52" s="48">
        <f t="shared" si="2"/>
        <v>2000</v>
      </c>
      <c r="Y52" s="48">
        <f t="shared" si="3"/>
        <v>22000.00772</v>
      </c>
      <c r="Z52" s="52">
        <f t="shared" si="4"/>
        <v>22000</v>
      </c>
      <c r="AA52" s="47">
        <v>8953814</v>
      </c>
      <c r="AB52" s="47">
        <v>1342566</v>
      </c>
    </row>
    <row r="53" s="47" customFormat="1" spans="1:28">
      <c r="A53" s="47" t="s">
        <v>202</v>
      </c>
      <c r="B53" s="47">
        <v>193</v>
      </c>
      <c r="C53" s="47">
        <v>250</v>
      </c>
      <c r="D53" s="47">
        <v>96</v>
      </c>
      <c r="E53" s="47">
        <v>924118.66</v>
      </c>
      <c r="F53" s="47" t="s">
        <v>203</v>
      </c>
      <c r="G53" s="47" t="s">
        <v>491</v>
      </c>
      <c r="H53" s="47">
        <v>2</v>
      </c>
      <c r="I53" s="49">
        <v>43324</v>
      </c>
      <c r="J53" s="47" t="s">
        <v>203</v>
      </c>
      <c r="K53" s="49">
        <v>43328</v>
      </c>
      <c r="L53" s="47">
        <v>4</v>
      </c>
      <c r="M53" s="47">
        <v>1</v>
      </c>
      <c r="N53" s="47" t="s">
        <v>32</v>
      </c>
      <c r="O53" s="47" t="s">
        <v>203</v>
      </c>
      <c r="P53" s="47" t="s">
        <v>202</v>
      </c>
      <c r="Q53" s="47" t="s">
        <v>203</v>
      </c>
      <c r="R53" s="47" t="s">
        <v>19</v>
      </c>
      <c r="S53" s="47" t="s">
        <v>203</v>
      </c>
      <c r="T53" s="47">
        <v>5500</v>
      </c>
      <c r="U53" s="47">
        <v>16992.36</v>
      </c>
      <c r="V53" s="48">
        <f t="shared" si="0"/>
        <v>20000.00772</v>
      </c>
      <c r="W53" s="48">
        <f t="shared" si="5"/>
        <v>8</v>
      </c>
      <c r="X53" s="48">
        <f t="shared" si="2"/>
        <v>2000</v>
      </c>
      <c r="Y53" s="48">
        <f t="shared" si="3"/>
        <v>22000.00772</v>
      </c>
      <c r="Z53" s="52">
        <f t="shared" si="4"/>
        <v>22000</v>
      </c>
      <c r="AA53" s="47">
        <v>8957026</v>
      </c>
      <c r="AB53" s="47">
        <v>1342571</v>
      </c>
    </row>
    <row r="54" s="47" customFormat="1" spans="1:28">
      <c r="A54" s="47" t="s">
        <v>202</v>
      </c>
      <c r="B54" s="47">
        <v>193</v>
      </c>
      <c r="C54" s="47">
        <v>250</v>
      </c>
      <c r="D54" s="47">
        <v>96</v>
      </c>
      <c r="E54" s="47">
        <v>924118.66</v>
      </c>
      <c r="F54" s="47" t="s">
        <v>203</v>
      </c>
      <c r="G54" s="47" t="s">
        <v>492</v>
      </c>
      <c r="H54" s="47">
        <v>2</v>
      </c>
      <c r="I54" s="49">
        <v>43324</v>
      </c>
      <c r="J54" s="47" t="s">
        <v>203</v>
      </c>
      <c r="K54" s="49">
        <v>43327</v>
      </c>
      <c r="L54" s="47">
        <v>3</v>
      </c>
      <c r="M54" s="47">
        <v>1</v>
      </c>
      <c r="N54" s="47" t="s">
        <v>458</v>
      </c>
      <c r="O54" s="47" t="s">
        <v>203</v>
      </c>
      <c r="P54" s="47" t="s">
        <v>202</v>
      </c>
      <c r="Q54" s="47" t="s">
        <v>203</v>
      </c>
      <c r="R54" s="47" t="s">
        <v>19</v>
      </c>
      <c r="S54" s="47" t="s">
        <v>203</v>
      </c>
      <c r="T54" s="47">
        <v>5500</v>
      </c>
      <c r="U54" s="47">
        <v>12744.27</v>
      </c>
      <c r="V54" s="48">
        <f t="shared" si="0"/>
        <v>15000.00579</v>
      </c>
      <c r="W54" s="48">
        <f t="shared" si="5"/>
        <v>6</v>
      </c>
      <c r="X54" s="48">
        <f t="shared" si="2"/>
        <v>1500</v>
      </c>
      <c r="Y54" s="48">
        <f t="shared" si="3"/>
        <v>16500.00579</v>
      </c>
      <c r="Z54" s="52">
        <f t="shared" si="4"/>
        <v>16500</v>
      </c>
      <c r="AA54" s="47">
        <v>9712689</v>
      </c>
      <c r="AB54" s="47">
        <v>1348134</v>
      </c>
    </row>
    <row r="55" s="47" customFormat="1" spans="1:28">
      <c r="A55" s="47" t="s">
        <v>493</v>
      </c>
      <c r="G55" s="47" t="s">
        <v>494</v>
      </c>
      <c r="H55" s="47">
        <v>2</v>
      </c>
      <c r="I55" s="49">
        <v>43325</v>
      </c>
      <c r="K55" s="49">
        <v>43327</v>
      </c>
      <c r="L55" s="47">
        <v>2</v>
      </c>
      <c r="M55" s="47">
        <v>1</v>
      </c>
      <c r="N55" s="47" t="s">
        <v>48</v>
      </c>
      <c r="R55" s="47" t="s">
        <v>401</v>
      </c>
      <c r="T55" s="47">
        <v>4600</v>
      </c>
      <c r="U55" s="47">
        <v>6966.86</v>
      </c>
      <c r="V55" s="48">
        <f t="shared" si="0"/>
        <v>8199.99422</v>
      </c>
      <c r="W55" s="48">
        <f t="shared" si="5"/>
        <v>4</v>
      </c>
      <c r="X55" s="48">
        <f t="shared" si="2"/>
        <v>1000</v>
      </c>
      <c r="Y55" s="48">
        <f t="shared" si="3"/>
        <v>9199.99422</v>
      </c>
      <c r="Z55" s="52">
        <f t="shared" si="4"/>
        <v>9200</v>
      </c>
      <c r="AA55" s="47">
        <v>9412352</v>
      </c>
      <c r="AB55" s="47">
        <v>1345561</v>
      </c>
    </row>
    <row r="56" s="47" customFormat="1" spans="1:28">
      <c r="A56" s="47" t="s">
        <v>493</v>
      </c>
      <c r="G56" s="47" t="s">
        <v>495</v>
      </c>
      <c r="H56" s="47">
        <v>2</v>
      </c>
      <c r="I56" s="49">
        <v>43325</v>
      </c>
      <c r="K56" s="49">
        <v>43327</v>
      </c>
      <c r="L56" s="47">
        <v>2</v>
      </c>
      <c r="M56" s="47">
        <v>1</v>
      </c>
      <c r="N56" s="47" t="s">
        <v>48</v>
      </c>
      <c r="R56" s="47" t="s">
        <v>401</v>
      </c>
      <c r="T56" s="47">
        <v>4600</v>
      </c>
      <c r="U56" s="47">
        <v>6966.86</v>
      </c>
      <c r="V56" s="48">
        <f t="shared" si="0"/>
        <v>8199.99422</v>
      </c>
      <c r="W56" s="48">
        <f t="shared" si="5"/>
        <v>4</v>
      </c>
      <c r="X56" s="48">
        <f t="shared" si="2"/>
        <v>1000</v>
      </c>
      <c r="Y56" s="48">
        <f t="shared" si="3"/>
        <v>9199.99422</v>
      </c>
      <c r="Z56" s="52">
        <f t="shared" si="4"/>
        <v>9200</v>
      </c>
      <c r="AA56" s="47">
        <v>9412442</v>
      </c>
      <c r="AB56" s="47">
        <v>1345559</v>
      </c>
    </row>
    <row r="57" s="47" customFormat="1" spans="1:28">
      <c r="A57" s="47" t="s">
        <v>202</v>
      </c>
      <c r="B57" s="47">
        <v>193</v>
      </c>
      <c r="C57" s="47">
        <v>250</v>
      </c>
      <c r="D57" s="47">
        <v>96</v>
      </c>
      <c r="E57" s="47">
        <v>924118.66</v>
      </c>
      <c r="F57" s="47" t="s">
        <v>203</v>
      </c>
      <c r="G57" s="47" t="s">
        <v>496</v>
      </c>
      <c r="H57" s="47">
        <v>2</v>
      </c>
      <c r="I57" s="49">
        <v>43325</v>
      </c>
      <c r="J57" s="47" t="s">
        <v>203</v>
      </c>
      <c r="K57" s="49">
        <v>43327</v>
      </c>
      <c r="L57" s="47">
        <v>2</v>
      </c>
      <c r="M57" s="47">
        <v>1</v>
      </c>
      <c r="N57" s="47" t="s">
        <v>23</v>
      </c>
      <c r="O57" s="47" t="s">
        <v>203</v>
      </c>
      <c r="P57" s="47" t="s">
        <v>202</v>
      </c>
      <c r="Q57" s="47" t="s">
        <v>203</v>
      </c>
      <c r="R57" s="47" t="s">
        <v>19</v>
      </c>
      <c r="S57" s="47" t="s">
        <v>203</v>
      </c>
      <c r="T57" s="47">
        <v>4600</v>
      </c>
      <c r="U57" s="47">
        <v>6966.86</v>
      </c>
      <c r="V57" s="48">
        <f t="shared" si="0"/>
        <v>8199.99422</v>
      </c>
      <c r="W57" s="48">
        <f t="shared" si="5"/>
        <v>4</v>
      </c>
      <c r="X57" s="48">
        <f t="shared" si="2"/>
        <v>1000</v>
      </c>
      <c r="Y57" s="48">
        <f t="shared" si="3"/>
        <v>9199.99422</v>
      </c>
      <c r="Z57" s="52">
        <f t="shared" si="4"/>
        <v>9200</v>
      </c>
      <c r="AA57" s="47">
        <v>9035603</v>
      </c>
      <c r="AB57" s="47">
        <v>1343039</v>
      </c>
    </row>
    <row r="58" s="47" customFormat="1" spans="1:28">
      <c r="A58" s="47" t="s">
        <v>202</v>
      </c>
      <c r="B58" s="47">
        <v>193</v>
      </c>
      <c r="C58" s="47">
        <v>250</v>
      </c>
      <c r="D58" s="47">
        <v>96</v>
      </c>
      <c r="E58" s="47">
        <v>924118.66</v>
      </c>
      <c r="F58" s="47" t="s">
        <v>203</v>
      </c>
      <c r="G58" s="47" t="s">
        <v>497</v>
      </c>
      <c r="H58" s="47">
        <v>2</v>
      </c>
      <c r="I58" s="49">
        <v>43325</v>
      </c>
      <c r="J58" s="47" t="s">
        <v>203</v>
      </c>
      <c r="K58" s="49">
        <v>43328</v>
      </c>
      <c r="L58" s="47">
        <v>3</v>
      </c>
      <c r="M58" s="47">
        <v>1</v>
      </c>
      <c r="N58" s="47" t="s">
        <v>44</v>
      </c>
      <c r="O58" s="47" t="s">
        <v>203</v>
      </c>
      <c r="P58" s="47" t="s">
        <v>202</v>
      </c>
      <c r="Q58" s="47" t="s">
        <v>203</v>
      </c>
      <c r="R58" s="47" t="s">
        <v>19</v>
      </c>
      <c r="S58" s="47" t="s">
        <v>203</v>
      </c>
      <c r="T58" s="47">
        <v>4450</v>
      </c>
      <c r="U58" s="47">
        <v>10067.97</v>
      </c>
      <c r="V58" s="48">
        <f t="shared" si="0"/>
        <v>11850.00069</v>
      </c>
      <c r="W58" s="48">
        <f t="shared" si="5"/>
        <v>6</v>
      </c>
      <c r="X58" s="48">
        <f t="shared" si="2"/>
        <v>1500</v>
      </c>
      <c r="Y58" s="48">
        <f t="shared" si="3"/>
        <v>13350.00069</v>
      </c>
      <c r="Z58" s="52">
        <f t="shared" si="4"/>
        <v>13350</v>
      </c>
      <c r="AA58" s="47">
        <v>6129851</v>
      </c>
      <c r="AB58" s="47">
        <v>1323901</v>
      </c>
    </row>
    <row r="59" s="47" customFormat="1" spans="1:28">
      <c r="A59" s="47" t="s">
        <v>202</v>
      </c>
      <c r="B59" s="47">
        <v>193</v>
      </c>
      <c r="C59" s="47">
        <v>250</v>
      </c>
      <c r="D59" s="47">
        <v>96</v>
      </c>
      <c r="E59" s="47">
        <v>924118.66</v>
      </c>
      <c r="F59" s="47" t="s">
        <v>203</v>
      </c>
      <c r="G59" s="47" t="s">
        <v>498</v>
      </c>
      <c r="H59" s="47">
        <v>1</v>
      </c>
      <c r="I59" s="49">
        <v>43325</v>
      </c>
      <c r="J59" s="47" t="s">
        <v>203</v>
      </c>
      <c r="K59" s="49">
        <v>43327</v>
      </c>
      <c r="L59" s="47">
        <v>2</v>
      </c>
      <c r="M59" s="47">
        <v>1</v>
      </c>
      <c r="N59" s="47" t="s">
        <v>25</v>
      </c>
      <c r="O59" s="47" t="s">
        <v>203</v>
      </c>
      <c r="P59" s="47" t="s">
        <v>202</v>
      </c>
      <c r="Q59" s="47" t="s">
        <v>203</v>
      </c>
      <c r="R59" s="47" t="s">
        <v>19</v>
      </c>
      <c r="S59" s="47" t="s">
        <v>203</v>
      </c>
      <c r="T59" s="47">
        <v>4600</v>
      </c>
      <c r="U59" s="47">
        <v>7391.68</v>
      </c>
      <c r="V59" s="48">
        <f t="shared" si="0"/>
        <v>8700.00736</v>
      </c>
      <c r="W59" s="48">
        <f t="shared" si="5"/>
        <v>2</v>
      </c>
      <c r="X59" s="48">
        <f t="shared" si="2"/>
        <v>500</v>
      </c>
      <c r="Y59" s="48">
        <f t="shared" si="3"/>
        <v>9200.00736</v>
      </c>
      <c r="Z59" s="52">
        <f t="shared" si="4"/>
        <v>9200</v>
      </c>
      <c r="AA59" s="47">
        <v>10247014</v>
      </c>
      <c r="AB59" s="47">
        <v>1352429</v>
      </c>
    </row>
    <row r="60" s="47" customFormat="1" spans="1:28">
      <c r="A60" s="47" t="s">
        <v>202</v>
      </c>
      <c r="B60" s="47">
        <v>193</v>
      </c>
      <c r="C60" s="47">
        <v>250</v>
      </c>
      <c r="D60" s="47">
        <v>96</v>
      </c>
      <c r="E60" s="47">
        <v>924118.66</v>
      </c>
      <c r="F60" s="47" t="s">
        <v>203</v>
      </c>
      <c r="G60" s="47" t="s">
        <v>499</v>
      </c>
      <c r="H60" s="47">
        <v>2</v>
      </c>
      <c r="I60" s="49">
        <v>43325</v>
      </c>
      <c r="J60" s="47" t="s">
        <v>203</v>
      </c>
      <c r="K60" s="49">
        <v>43326</v>
      </c>
      <c r="L60" s="47">
        <v>1</v>
      </c>
      <c r="M60" s="47">
        <v>1</v>
      </c>
      <c r="N60" s="47" t="s">
        <v>18</v>
      </c>
      <c r="O60" s="47" t="s">
        <v>203</v>
      </c>
      <c r="P60" s="47" t="s">
        <v>202</v>
      </c>
      <c r="Q60" s="47" t="s">
        <v>203</v>
      </c>
      <c r="R60" s="47" t="s">
        <v>19</v>
      </c>
      <c r="S60" s="47" t="s">
        <v>203</v>
      </c>
      <c r="T60" s="47">
        <v>4600</v>
      </c>
      <c r="U60" s="47">
        <v>3483.43</v>
      </c>
      <c r="V60" s="48">
        <f t="shared" si="0"/>
        <v>4099.99711</v>
      </c>
      <c r="W60" s="48">
        <f t="shared" si="5"/>
        <v>2</v>
      </c>
      <c r="X60" s="48">
        <f t="shared" si="2"/>
        <v>500</v>
      </c>
      <c r="Y60" s="48">
        <f t="shared" si="3"/>
        <v>4599.99711</v>
      </c>
      <c r="Z60" s="52">
        <f t="shared" si="4"/>
        <v>4600</v>
      </c>
      <c r="AA60" s="47">
        <v>9696745</v>
      </c>
      <c r="AB60" s="47">
        <v>1347502</v>
      </c>
    </row>
    <row r="61" s="47" customFormat="1" spans="1:28">
      <c r="A61" s="47" t="s">
        <v>202</v>
      </c>
      <c r="B61" s="47">
        <v>193</v>
      </c>
      <c r="C61" s="47">
        <v>250</v>
      </c>
      <c r="D61" s="47">
        <v>96</v>
      </c>
      <c r="E61" s="47">
        <v>924118.66</v>
      </c>
      <c r="F61" s="47" t="s">
        <v>203</v>
      </c>
      <c r="G61" s="47" t="s">
        <v>249</v>
      </c>
      <c r="H61" s="47">
        <v>2</v>
      </c>
      <c r="I61" s="49">
        <v>43325</v>
      </c>
      <c r="J61" s="47" t="s">
        <v>203</v>
      </c>
      <c r="K61" s="49">
        <v>43327</v>
      </c>
      <c r="L61" s="47">
        <v>2</v>
      </c>
      <c r="M61" s="47">
        <v>1</v>
      </c>
      <c r="N61" s="47" t="s">
        <v>48</v>
      </c>
      <c r="O61" s="47" t="s">
        <v>203</v>
      </c>
      <c r="P61" s="47" t="s">
        <v>202</v>
      </c>
      <c r="Q61" s="47" t="s">
        <v>203</v>
      </c>
      <c r="R61" s="47" t="s">
        <v>19</v>
      </c>
      <c r="S61" s="47" t="s">
        <v>203</v>
      </c>
      <c r="T61" s="47">
        <v>4450</v>
      </c>
      <c r="U61" s="47">
        <v>6711.98</v>
      </c>
      <c r="V61" s="48">
        <f t="shared" si="0"/>
        <v>7900.00046</v>
      </c>
      <c r="W61" s="48">
        <f t="shared" si="5"/>
        <v>4</v>
      </c>
      <c r="X61" s="48">
        <f t="shared" si="2"/>
        <v>1000</v>
      </c>
      <c r="Y61" s="48">
        <f t="shared" si="3"/>
        <v>8900.00046</v>
      </c>
      <c r="Z61" s="52">
        <f t="shared" si="4"/>
        <v>8900</v>
      </c>
      <c r="AA61" s="47">
        <v>7721661</v>
      </c>
      <c r="AB61" s="47">
        <v>1334905</v>
      </c>
    </row>
    <row r="62" s="47" customFormat="1" ht="14.25" customHeight="1" spans="1:28">
      <c r="A62" s="47" t="s">
        <v>202</v>
      </c>
      <c r="B62" s="47">
        <v>193</v>
      </c>
      <c r="C62" s="47">
        <v>250</v>
      </c>
      <c r="D62" s="47">
        <v>96</v>
      </c>
      <c r="E62" s="47">
        <v>924118.66</v>
      </c>
      <c r="F62" s="47" t="s">
        <v>203</v>
      </c>
      <c r="G62" s="47" t="s">
        <v>500</v>
      </c>
      <c r="H62" s="47">
        <v>2</v>
      </c>
      <c r="I62" s="49">
        <v>43325</v>
      </c>
      <c r="J62" s="47" t="s">
        <v>203</v>
      </c>
      <c r="K62" s="49">
        <v>43327</v>
      </c>
      <c r="L62" s="47">
        <v>2</v>
      </c>
      <c r="M62" s="47">
        <v>1</v>
      </c>
      <c r="N62" s="47" t="s">
        <v>23</v>
      </c>
      <c r="O62" s="47" t="s">
        <v>203</v>
      </c>
      <c r="P62" s="47" t="s">
        <v>202</v>
      </c>
      <c r="Q62" s="47" t="s">
        <v>203</v>
      </c>
      <c r="R62" s="47" t="s">
        <v>19</v>
      </c>
      <c r="S62" s="47" t="s">
        <v>203</v>
      </c>
      <c r="T62" s="47">
        <v>4600</v>
      </c>
      <c r="U62" s="47">
        <v>6966.86</v>
      </c>
      <c r="V62" s="48">
        <f t="shared" si="0"/>
        <v>8199.99422</v>
      </c>
      <c r="W62" s="48">
        <f t="shared" si="5"/>
        <v>4</v>
      </c>
      <c r="X62" s="48">
        <f t="shared" si="2"/>
        <v>1000</v>
      </c>
      <c r="Y62" s="48">
        <f t="shared" si="3"/>
        <v>9199.99422</v>
      </c>
      <c r="Z62" s="52">
        <f t="shared" si="4"/>
        <v>9200</v>
      </c>
      <c r="AA62" s="47">
        <v>9035603</v>
      </c>
      <c r="AB62" s="47">
        <v>1343039</v>
      </c>
    </row>
    <row r="63" s="47" customFormat="1" spans="1:28">
      <c r="A63" s="47" t="s">
        <v>202</v>
      </c>
      <c r="B63" s="47">
        <v>193</v>
      </c>
      <c r="C63" s="47">
        <v>250</v>
      </c>
      <c r="D63" s="47">
        <v>96</v>
      </c>
      <c r="E63" s="47">
        <v>924118.66</v>
      </c>
      <c r="F63" s="47" t="s">
        <v>203</v>
      </c>
      <c r="G63" s="47" t="s">
        <v>501</v>
      </c>
      <c r="H63" s="47">
        <v>2</v>
      </c>
      <c r="I63" s="49">
        <v>43325</v>
      </c>
      <c r="J63" s="47" t="s">
        <v>203</v>
      </c>
      <c r="K63" s="49">
        <v>43329</v>
      </c>
      <c r="L63" s="47">
        <v>4</v>
      </c>
      <c r="M63" s="47">
        <v>1</v>
      </c>
      <c r="N63" s="47" t="s">
        <v>44</v>
      </c>
      <c r="O63" s="47" t="s">
        <v>203</v>
      </c>
      <c r="P63" s="47" t="s">
        <v>202</v>
      </c>
      <c r="Q63" s="47" t="s">
        <v>203</v>
      </c>
      <c r="R63" s="47" t="s">
        <v>19</v>
      </c>
      <c r="S63" s="47" t="s">
        <v>203</v>
      </c>
      <c r="T63" s="47">
        <v>4500</v>
      </c>
      <c r="U63" s="47">
        <v>13763.8</v>
      </c>
      <c r="V63" s="47">
        <f t="shared" si="0"/>
        <v>16199.9926</v>
      </c>
      <c r="W63" s="47">
        <f t="shared" si="5"/>
        <v>8</v>
      </c>
      <c r="X63" s="47">
        <f t="shared" si="2"/>
        <v>2000</v>
      </c>
      <c r="Y63" s="47">
        <f t="shared" si="3"/>
        <v>18199.9926</v>
      </c>
      <c r="Z63" s="53">
        <f t="shared" si="4"/>
        <v>18200</v>
      </c>
      <c r="AA63" s="47">
        <v>8299372</v>
      </c>
      <c r="AB63" s="47" t="s">
        <v>502</v>
      </c>
    </row>
    <row r="64" s="47" customFormat="1" spans="1:28">
      <c r="A64" s="47" t="s">
        <v>202</v>
      </c>
      <c r="B64" s="47">
        <v>193</v>
      </c>
      <c r="C64" s="47">
        <v>250</v>
      </c>
      <c r="D64" s="47">
        <v>96</v>
      </c>
      <c r="E64" s="47">
        <v>924118.66</v>
      </c>
      <c r="F64" s="47" t="s">
        <v>203</v>
      </c>
      <c r="G64" s="47" t="s">
        <v>503</v>
      </c>
      <c r="H64" s="47">
        <v>2</v>
      </c>
      <c r="I64" s="49">
        <v>43325</v>
      </c>
      <c r="J64" s="47" t="s">
        <v>203</v>
      </c>
      <c r="K64" s="49">
        <v>43326</v>
      </c>
      <c r="L64" s="47">
        <v>1</v>
      </c>
      <c r="M64" s="47">
        <v>1</v>
      </c>
      <c r="N64" s="47" t="s">
        <v>18</v>
      </c>
      <c r="O64" s="47" t="s">
        <v>203</v>
      </c>
      <c r="P64" s="47" t="s">
        <v>202</v>
      </c>
      <c r="Q64" s="47" t="s">
        <v>203</v>
      </c>
      <c r="R64" s="47" t="s">
        <v>19</v>
      </c>
      <c r="S64" s="47" t="s">
        <v>203</v>
      </c>
      <c r="T64" s="47">
        <v>4600</v>
      </c>
      <c r="U64" s="47">
        <v>3483.43</v>
      </c>
      <c r="V64" s="48">
        <f t="shared" si="0"/>
        <v>4099.99711</v>
      </c>
      <c r="W64" s="48">
        <f t="shared" si="5"/>
        <v>2</v>
      </c>
      <c r="X64" s="48">
        <f t="shared" si="2"/>
        <v>500</v>
      </c>
      <c r="Y64" s="48">
        <f t="shared" si="3"/>
        <v>4599.99711</v>
      </c>
      <c r="Z64" s="52">
        <f t="shared" si="4"/>
        <v>4600</v>
      </c>
      <c r="AA64" s="47">
        <v>9696886</v>
      </c>
      <c r="AB64" s="47">
        <v>1347819</v>
      </c>
    </row>
    <row r="65" s="47" customFormat="1" spans="1:28">
      <c r="A65" s="47" t="s">
        <v>202</v>
      </c>
      <c r="B65" s="47">
        <v>193</v>
      </c>
      <c r="C65" s="47">
        <v>250</v>
      </c>
      <c r="D65" s="47">
        <v>96</v>
      </c>
      <c r="E65" s="47">
        <v>924118.66</v>
      </c>
      <c r="F65" s="47" t="s">
        <v>203</v>
      </c>
      <c r="G65" s="47" t="s">
        <v>504</v>
      </c>
      <c r="H65" s="47">
        <v>2</v>
      </c>
      <c r="I65" s="49">
        <v>43325</v>
      </c>
      <c r="J65" s="47" t="s">
        <v>203</v>
      </c>
      <c r="K65" s="49">
        <v>43327</v>
      </c>
      <c r="L65" s="47">
        <v>2</v>
      </c>
      <c r="M65" s="47">
        <v>1</v>
      </c>
      <c r="N65" s="47" t="s">
        <v>44</v>
      </c>
      <c r="O65" s="47" t="s">
        <v>203</v>
      </c>
      <c r="P65" s="47" t="s">
        <v>202</v>
      </c>
      <c r="Q65" s="47" t="s">
        <v>203</v>
      </c>
      <c r="R65" s="47" t="s">
        <v>19</v>
      </c>
      <c r="S65" s="47" t="s">
        <v>203</v>
      </c>
      <c r="T65" s="47">
        <v>4450</v>
      </c>
      <c r="U65" s="47">
        <v>6711.98</v>
      </c>
      <c r="V65" s="48">
        <f t="shared" si="0"/>
        <v>7900.00046</v>
      </c>
      <c r="W65" s="48">
        <f t="shared" si="5"/>
        <v>4</v>
      </c>
      <c r="X65" s="48">
        <f t="shared" si="2"/>
        <v>1000</v>
      </c>
      <c r="Y65" s="48">
        <f t="shared" si="3"/>
        <v>8900.00046</v>
      </c>
      <c r="Z65" s="52">
        <f t="shared" si="4"/>
        <v>8900</v>
      </c>
      <c r="AA65" s="47">
        <v>7721088</v>
      </c>
      <c r="AB65" s="47">
        <v>1334913</v>
      </c>
    </row>
    <row r="66" s="47" customFormat="1" spans="1:28">
      <c r="A66" s="47" t="s">
        <v>202</v>
      </c>
      <c r="B66" s="47">
        <v>193</v>
      </c>
      <c r="C66" s="47">
        <v>250</v>
      </c>
      <c r="D66" s="47">
        <v>96</v>
      </c>
      <c r="E66" s="47">
        <v>924118.66</v>
      </c>
      <c r="F66" s="47" t="s">
        <v>203</v>
      </c>
      <c r="G66" s="47" t="s">
        <v>505</v>
      </c>
      <c r="H66" s="47">
        <v>2</v>
      </c>
      <c r="I66" s="49">
        <v>43326</v>
      </c>
      <c r="J66" s="47" t="s">
        <v>203</v>
      </c>
      <c r="K66" s="49">
        <v>43327</v>
      </c>
      <c r="L66" s="47">
        <v>1</v>
      </c>
      <c r="M66" s="47">
        <v>1</v>
      </c>
      <c r="N66" s="47" t="s">
        <v>25</v>
      </c>
      <c r="O66" s="47" t="s">
        <v>203</v>
      </c>
      <c r="P66" s="47" t="s">
        <v>202</v>
      </c>
      <c r="Q66" s="47" t="s">
        <v>203</v>
      </c>
      <c r="R66" s="47" t="s">
        <v>19</v>
      </c>
      <c r="S66" s="47" t="s">
        <v>203</v>
      </c>
      <c r="T66" s="47">
        <v>4600</v>
      </c>
      <c r="U66" s="47">
        <v>3483.43</v>
      </c>
      <c r="V66" s="48">
        <f t="shared" ref="V66:V107" si="6">U66*1.177</f>
        <v>4099.99711</v>
      </c>
      <c r="W66" s="48">
        <f t="shared" si="5"/>
        <v>2</v>
      </c>
      <c r="X66" s="48">
        <f t="shared" ref="X66:X107" si="7">W66*250</f>
        <v>500</v>
      </c>
      <c r="Y66" s="48">
        <f t="shared" ref="Y66:Y107" si="8">X66+V66</f>
        <v>4599.99711</v>
      </c>
      <c r="Z66" s="52">
        <f t="shared" ref="Z66:Z107" si="9">ROUND(Y66,0)</f>
        <v>4600</v>
      </c>
      <c r="AA66" s="47">
        <v>10343572</v>
      </c>
      <c r="AB66" s="47">
        <v>1352907</v>
      </c>
    </row>
    <row r="67" s="47" customFormat="1" spans="1:28">
      <c r="A67" s="47" t="s">
        <v>202</v>
      </c>
      <c r="B67" s="47">
        <v>193</v>
      </c>
      <c r="C67" s="47">
        <v>250</v>
      </c>
      <c r="D67" s="47">
        <v>96</v>
      </c>
      <c r="E67" s="47">
        <v>924118.66</v>
      </c>
      <c r="F67" s="47" t="s">
        <v>203</v>
      </c>
      <c r="G67" s="47" t="s">
        <v>506</v>
      </c>
      <c r="H67" s="47">
        <v>2</v>
      </c>
      <c r="I67" s="49">
        <v>43326</v>
      </c>
      <c r="J67" s="47" t="s">
        <v>203</v>
      </c>
      <c r="K67" s="49">
        <v>43327</v>
      </c>
      <c r="L67" s="47">
        <v>1</v>
      </c>
      <c r="M67" s="47">
        <v>1</v>
      </c>
      <c r="N67" s="47" t="s">
        <v>23</v>
      </c>
      <c r="O67" s="47" t="s">
        <v>203</v>
      </c>
      <c r="P67" s="47" t="s">
        <v>202</v>
      </c>
      <c r="Q67" s="47" t="s">
        <v>203</v>
      </c>
      <c r="R67" s="47" t="s">
        <v>19</v>
      </c>
      <c r="S67" s="47" t="s">
        <v>203</v>
      </c>
      <c r="T67" s="47">
        <v>4600</v>
      </c>
      <c r="U67" s="47">
        <v>3483.43</v>
      </c>
      <c r="V67" s="48">
        <f t="shared" si="6"/>
        <v>4099.99711</v>
      </c>
      <c r="W67" s="48">
        <f t="shared" si="5"/>
        <v>2</v>
      </c>
      <c r="X67" s="48">
        <f t="shared" si="7"/>
        <v>500</v>
      </c>
      <c r="Y67" s="48">
        <f t="shared" si="8"/>
        <v>4599.99711</v>
      </c>
      <c r="Z67" s="52">
        <f t="shared" si="9"/>
        <v>4600</v>
      </c>
      <c r="AA67" s="47">
        <v>10343572</v>
      </c>
      <c r="AB67" s="47">
        <v>1352907</v>
      </c>
    </row>
    <row r="68" s="47" customFormat="1" spans="1:28">
      <c r="A68" s="47" t="s">
        <v>202</v>
      </c>
      <c r="B68" s="47">
        <v>193</v>
      </c>
      <c r="C68" s="47">
        <v>250</v>
      </c>
      <c r="D68" s="47">
        <v>96</v>
      </c>
      <c r="E68" s="47">
        <v>924118.66</v>
      </c>
      <c r="F68" s="47" t="s">
        <v>203</v>
      </c>
      <c r="G68" s="47" t="s">
        <v>507</v>
      </c>
      <c r="H68" s="47">
        <v>2</v>
      </c>
      <c r="I68" s="49">
        <v>43326</v>
      </c>
      <c r="J68" s="47" t="s">
        <v>203</v>
      </c>
      <c r="K68" s="49">
        <v>43327</v>
      </c>
      <c r="L68" s="47">
        <v>1</v>
      </c>
      <c r="M68" s="47">
        <v>1</v>
      </c>
      <c r="N68" s="47" t="s">
        <v>25</v>
      </c>
      <c r="O68" s="47" t="s">
        <v>203</v>
      </c>
      <c r="P68" s="47" t="s">
        <v>202</v>
      </c>
      <c r="Q68" s="47" t="s">
        <v>203</v>
      </c>
      <c r="R68" s="47" t="s">
        <v>19</v>
      </c>
      <c r="S68" s="47" t="s">
        <v>203</v>
      </c>
      <c r="T68" s="47">
        <v>4600</v>
      </c>
      <c r="U68" s="47">
        <v>3483.43</v>
      </c>
      <c r="V68" s="48">
        <f t="shared" si="6"/>
        <v>4099.99711</v>
      </c>
      <c r="W68" s="48">
        <f t="shared" si="5"/>
        <v>2</v>
      </c>
      <c r="X68" s="48">
        <f t="shared" si="7"/>
        <v>500</v>
      </c>
      <c r="Y68" s="48">
        <f t="shared" si="8"/>
        <v>4599.99711</v>
      </c>
      <c r="Z68" s="52">
        <f t="shared" si="9"/>
        <v>4600</v>
      </c>
      <c r="AA68" s="47">
        <v>10343572</v>
      </c>
      <c r="AB68" s="47">
        <v>1352907</v>
      </c>
    </row>
    <row r="69" s="47" customFormat="1" spans="1:28">
      <c r="A69" s="47" t="s">
        <v>202</v>
      </c>
      <c r="B69" s="47">
        <v>193</v>
      </c>
      <c r="C69" s="47">
        <v>250</v>
      </c>
      <c r="D69" s="47">
        <v>96</v>
      </c>
      <c r="E69" s="47">
        <v>924118.66</v>
      </c>
      <c r="F69" s="47" t="s">
        <v>203</v>
      </c>
      <c r="G69" s="47" t="s">
        <v>508</v>
      </c>
      <c r="H69" s="47">
        <v>2</v>
      </c>
      <c r="I69" s="49">
        <v>43328</v>
      </c>
      <c r="J69" s="47" t="s">
        <v>203</v>
      </c>
      <c r="K69" s="49">
        <v>43330</v>
      </c>
      <c r="L69" s="47">
        <v>2</v>
      </c>
      <c r="M69" s="47">
        <v>1</v>
      </c>
      <c r="N69" s="47" t="s">
        <v>32</v>
      </c>
      <c r="O69" s="47" t="s">
        <v>203</v>
      </c>
      <c r="P69" s="47" t="s">
        <v>202</v>
      </c>
      <c r="Q69" s="47" t="s">
        <v>203</v>
      </c>
      <c r="R69" s="47" t="s">
        <v>19</v>
      </c>
      <c r="S69" s="47" t="s">
        <v>203</v>
      </c>
      <c r="T69" s="47">
        <v>4500</v>
      </c>
      <c r="U69" s="47">
        <v>6796.94</v>
      </c>
      <c r="V69" s="48">
        <f t="shared" si="6"/>
        <v>7999.99838</v>
      </c>
      <c r="W69" s="48">
        <f t="shared" si="5"/>
        <v>4</v>
      </c>
      <c r="X69" s="48">
        <f t="shared" si="7"/>
        <v>1000</v>
      </c>
      <c r="Y69" s="48">
        <f t="shared" si="8"/>
        <v>8999.99838</v>
      </c>
      <c r="Z69" s="52">
        <f t="shared" si="9"/>
        <v>9000</v>
      </c>
      <c r="AA69" s="47">
        <v>9317420</v>
      </c>
      <c r="AB69" s="47">
        <v>1344814</v>
      </c>
    </row>
    <row r="70" s="47" customFormat="1" spans="1:28">
      <c r="A70" s="47" t="s">
        <v>202</v>
      </c>
      <c r="B70" s="47">
        <v>193</v>
      </c>
      <c r="C70" s="47">
        <v>250</v>
      </c>
      <c r="D70" s="47">
        <v>96</v>
      </c>
      <c r="E70" s="47">
        <v>924118.66</v>
      </c>
      <c r="F70" s="47" t="s">
        <v>203</v>
      </c>
      <c r="G70" s="47" t="s">
        <v>509</v>
      </c>
      <c r="H70" s="47">
        <v>2</v>
      </c>
      <c r="I70" s="49">
        <v>43328</v>
      </c>
      <c r="J70" s="47" t="s">
        <v>203</v>
      </c>
      <c r="K70" s="49">
        <v>43333</v>
      </c>
      <c r="L70" s="47">
        <v>5</v>
      </c>
      <c r="M70" s="47">
        <v>1</v>
      </c>
      <c r="N70" s="47" t="s">
        <v>48</v>
      </c>
      <c r="O70" s="47" t="s">
        <v>203</v>
      </c>
      <c r="P70" s="47" t="s">
        <v>202</v>
      </c>
      <c r="Q70" s="47" t="s">
        <v>203</v>
      </c>
      <c r="R70" s="47" t="s">
        <v>19</v>
      </c>
      <c r="S70" s="47" t="s">
        <v>203</v>
      </c>
      <c r="T70" s="47">
        <v>4600</v>
      </c>
      <c r="U70" s="47">
        <v>17077.31</v>
      </c>
      <c r="V70" s="48">
        <f t="shared" si="6"/>
        <v>20099.99387</v>
      </c>
      <c r="W70" s="48">
        <f t="shared" si="5"/>
        <v>10</v>
      </c>
      <c r="X70" s="48">
        <f t="shared" si="7"/>
        <v>2500</v>
      </c>
      <c r="Y70" s="48">
        <f t="shared" si="8"/>
        <v>22599.99387</v>
      </c>
      <c r="Z70" s="52">
        <f t="shared" si="9"/>
        <v>22600</v>
      </c>
      <c r="AA70" s="47">
        <v>8573240</v>
      </c>
      <c r="AB70" s="47">
        <v>1339732</v>
      </c>
    </row>
    <row r="71" s="47" customFormat="1" spans="1:28">
      <c r="A71" s="47" t="s">
        <v>202</v>
      </c>
      <c r="B71" s="47">
        <v>193</v>
      </c>
      <c r="C71" s="47">
        <v>250</v>
      </c>
      <c r="D71" s="47">
        <v>96</v>
      </c>
      <c r="E71" s="47">
        <v>924118.66</v>
      </c>
      <c r="F71" s="47" t="s">
        <v>203</v>
      </c>
      <c r="G71" s="47" t="s">
        <v>510</v>
      </c>
      <c r="H71" s="47">
        <v>2</v>
      </c>
      <c r="I71" s="49">
        <v>43328</v>
      </c>
      <c r="J71" s="47" t="s">
        <v>203</v>
      </c>
      <c r="K71" s="49">
        <v>43333</v>
      </c>
      <c r="L71" s="47">
        <v>5</v>
      </c>
      <c r="M71" s="47">
        <v>1</v>
      </c>
      <c r="N71" s="47" t="s">
        <v>42</v>
      </c>
      <c r="O71" s="47" t="s">
        <v>203</v>
      </c>
      <c r="P71" s="47" t="s">
        <v>202</v>
      </c>
      <c r="Q71" s="47" t="s">
        <v>203</v>
      </c>
      <c r="R71" s="47" t="s">
        <v>19</v>
      </c>
      <c r="S71" s="47" t="s">
        <v>203</v>
      </c>
      <c r="T71" s="47">
        <v>5500</v>
      </c>
      <c r="U71" s="47">
        <v>21240.45</v>
      </c>
      <c r="V71" s="48">
        <f t="shared" si="6"/>
        <v>25000.00965</v>
      </c>
      <c r="W71" s="48">
        <f t="shared" si="5"/>
        <v>10</v>
      </c>
      <c r="X71" s="48">
        <f t="shared" si="7"/>
        <v>2500</v>
      </c>
      <c r="Y71" s="48">
        <f t="shared" si="8"/>
        <v>27500.00965</v>
      </c>
      <c r="Z71" s="52">
        <f t="shared" si="9"/>
        <v>27500</v>
      </c>
      <c r="AA71" s="47">
        <v>8572565</v>
      </c>
      <c r="AB71" s="47">
        <v>1339767</v>
      </c>
    </row>
    <row r="72" s="47" customFormat="1" spans="1:28">
      <c r="A72" s="47" t="s">
        <v>202</v>
      </c>
      <c r="B72" s="47">
        <v>193</v>
      </c>
      <c r="C72" s="47">
        <v>250</v>
      </c>
      <c r="D72" s="47">
        <v>96</v>
      </c>
      <c r="E72" s="47">
        <v>924118.66</v>
      </c>
      <c r="F72" s="47" t="s">
        <v>203</v>
      </c>
      <c r="G72" s="47" t="s">
        <v>511</v>
      </c>
      <c r="H72" s="47">
        <v>2</v>
      </c>
      <c r="I72" s="49">
        <v>43328</v>
      </c>
      <c r="J72" s="47" t="s">
        <v>203</v>
      </c>
      <c r="K72" s="49">
        <v>43333</v>
      </c>
      <c r="L72" s="47">
        <v>5</v>
      </c>
      <c r="M72" s="47">
        <v>1</v>
      </c>
      <c r="N72" s="47" t="s">
        <v>32</v>
      </c>
      <c r="O72" s="47" t="s">
        <v>203</v>
      </c>
      <c r="P72" s="47" t="s">
        <v>202</v>
      </c>
      <c r="Q72" s="47" t="s">
        <v>203</v>
      </c>
      <c r="R72" s="47" t="s">
        <v>19</v>
      </c>
      <c r="S72" s="47" t="s">
        <v>203</v>
      </c>
      <c r="T72" s="47">
        <v>5500</v>
      </c>
      <c r="U72" s="47">
        <v>21240.45</v>
      </c>
      <c r="V72" s="48">
        <f t="shared" si="6"/>
        <v>25000.00965</v>
      </c>
      <c r="W72" s="48">
        <f t="shared" si="5"/>
        <v>10</v>
      </c>
      <c r="X72" s="48">
        <f t="shared" si="7"/>
        <v>2500</v>
      </c>
      <c r="Y72" s="48">
        <f t="shared" si="8"/>
        <v>27500.00965</v>
      </c>
      <c r="Z72" s="52">
        <f t="shared" si="9"/>
        <v>27500</v>
      </c>
      <c r="AA72" s="47">
        <v>8572565</v>
      </c>
      <c r="AB72" s="47">
        <v>1339767</v>
      </c>
    </row>
    <row r="73" s="47" customFormat="1" spans="1:28">
      <c r="A73" s="47" t="s">
        <v>202</v>
      </c>
      <c r="B73" s="47">
        <v>193</v>
      </c>
      <c r="C73" s="47">
        <v>250</v>
      </c>
      <c r="D73" s="47">
        <v>96</v>
      </c>
      <c r="E73" s="47">
        <v>924118.66</v>
      </c>
      <c r="F73" s="47" t="s">
        <v>203</v>
      </c>
      <c r="G73" s="47" t="s">
        <v>512</v>
      </c>
      <c r="H73" s="47">
        <v>2</v>
      </c>
      <c r="I73" s="49">
        <v>43328</v>
      </c>
      <c r="J73" s="47" t="s">
        <v>203</v>
      </c>
      <c r="K73" s="49">
        <v>43333</v>
      </c>
      <c r="L73" s="47">
        <v>5</v>
      </c>
      <c r="M73" s="47">
        <v>1</v>
      </c>
      <c r="N73" s="47" t="s">
        <v>44</v>
      </c>
      <c r="O73" s="47" t="s">
        <v>203</v>
      </c>
      <c r="P73" s="47" t="s">
        <v>202</v>
      </c>
      <c r="Q73" s="47" t="s">
        <v>203</v>
      </c>
      <c r="R73" s="47" t="s">
        <v>19</v>
      </c>
      <c r="S73" s="47" t="s">
        <v>203</v>
      </c>
      <c r="T73" s="47">
        <v>4600</v>
      </c>
      <c r="U73" s="47">
        <v>17077.31</v>
      </c>
      <c r="V73" s="48">
        <f t="shared" si="6"/>
        <v>20099.99387</v>
      </c>
      <c r="W73" s="48">
        <f t="shared" si="5"/>
        <v>10</v>
      </c>
      <c r="X73" s="48">
        <f t="shared" si="7"/>
        <v>2500</v>
      </c>
      <c r="Y73" s="48">
        <f t="shared" si="8"/>
        <v>22599.99387</v>
      </c>
      <c r="Z73" s="52">
        <f t="shared" si="9"/>
        <v>22600</v>
      </c>
      <c r="AA73" s="47">
        <v>8573240</v>
      </c>
      <c r="AB73" s="47">
        <v>1339732</v>
      </c>
    </row>
    <row r="74" s="47" customFormat="1" spans="1:28">
      <c r="A74" s="47" t="s">
        <v>202</v>
      </c>
      <c r="B74" s="47">
        <v>193</v>
      </c>
      <c r="C74" s="47">
        <v>250</v>
      </c>
      <c r="D74" s="47">
        <v>96</v>
      </c>
      <c r="E74" s="47">
        <v>924118.66</v>
      </c>
      <c r="F74" s="47" t="s">
        <v>203</v>
      </c>
      <c r="G74" s="47" t="s">
        <v>513</v>
      </c>
      <c r="H74" s="47">
        <v>2</v>
      </c>
      <c r="I74" s="49">
        <v>43328</v>
      </c>
      <c r="J74" s="47" t="s">
        <v>203</v>
      </c>
      <c r="K74" s="49">
        <v>43333</v>
      </c>
      <c r="L74" s="47">
        <v>5</v>
      </c>
      <c r="M74" s="47">
        <v>1</v>
      </c>
      <c r="N74" s="47" t="s">
        <v>48</v>
      </c>
      <c r="O74" s="47" t="s">
        <v>203</v>
      </c>
      <c r="P74" s="47" t="s">
        <v>202</v>
      </c>
      <c r="Q74" s="47" t="s">
        <v>203</v>
      </c>
      <c r="R74" s="47" t="s">
        <v>19</v>
      </c>
      <c r="S74" s="47" t="s">
        <v>203</v>
      </c>
      <c r="T74" s="47">
        <v>4500</v>
      </c>
      <c r="U74" s="47">
        <v>16992.35</v>
      </c>
      <c r="V74" s="48">
        <f t="shared" si="6"/>
        <v>19999.99595</v>
      </c>
      <c r="W74" s="48">
        <f t="shared" si="5"/>
        <v>10</v>
      </c>
      <c r="X74" s="48">
        <f t="shared" si="7"/>
        <v>2500</v>
      </c>
      <c r="Y74" s="48">
        <f t="shared" si="8"/>
        <v>22499.99595</v>
      </c>
      <c r="Z74" s="52">
        <f t="shared" si="9"/>
        <v>22500</v>
      </c>
      <c r="AA74" s="47">
        <v>8573240</v>
      </c>
      <c r="AB74" s="47">
        <v>1339732</v>
      </c>
    </row>
    <row r="75" s="47" customFormat="1" spans="1:28">
      <c r="A75" s="47" t="s">
        <v>202</v>
      </c>
      <c r="B75" s="47">
        <v>193</v>
      </c>
      <c r="C75" s="47">
        <v>250</v>
      </c>
      <c r="D75" s="47">
        <v>96</v>
      </c>
      <c r="E75" s="47">
        <v>924118.66</v>
      </c>
      <c r="F75" s="47" t="s">
        <v>203</v>
      </c>
      <c r="G75" s="47" t="s">
        <v>514</v>
      </c>
      <c r="H75" s="47">
        <v>2</v>
      </c>
      <c r="I75" s="49">
        <v>43329</v>
      </c>
      <c r="J75" s="47" t="s">
        <v>203</v>
      </c>
      <c r="K75" s="49">
        <v>43330</v>
      </c>
      <c r="L75" s="47">
        <v>1</v>
      </c>
      <c r="M75" s="47">
        <v>1</v>
      </c>
      <c r="N75" s="47" t="s">
        <v>18</v>
      </c>
      <c r="O75" s="47" t="s">
        <v>203</v>
      </c>
      <c r="P75" s="47" t="s">
        <v>202</v>
      </c>
      <c r="Q75" s="47" t="s">
        <v>203</v>
      </c>
      <c r="R75" s="47" t="s">
        <v>19</v>
      </c>
      <c r="S75" s="47" t="s">
        <v>203</v>
      </c>
      <c r="T75" s="47">
        <v>6500</v>
      </c>
      <c r="U75" s="47">
        <v>5097.71</v>
      </c>
      <c r="V75" s="48">
        <f t="shared" si="6"/>
        <v>6000.00467</v>
      </c>
      <c r="W75" s="48">
        <f t="shared" si="5"/>
        <v>2</v>
      </c>
      <c r="X75" s="48">
        <f t="shared" si="7"/>
        <v>500</v>
      </c>
      <c r="Y75" s="48">
        <f t="shared" si="8"/>
        <v>6500.00467</v>
      </c>
      <c r="Z75" s="52">
        <f t="shared" si="9"/>
        <v>6500</v>
      </c>
      <c r="AA75" s="47">
        <v>10532112</v>
      </c>
      <c r="AB75" s="47">
        <v>1354143</v>
      </c>
    </row>
    <row r="76" s="47" customFormat="1" spans="1:28">
      <c r="A76" s="47" t="s">
        <v>202</v>
      </c>
      <c r="B76" s="47">
        <v>193</v>
      </c>
      <c r="C76" s="47">
        <v>250</v>
      </c>
      <c r="D76" s="47">
        <v>96</v>
      </c>
      <c r="E76" s="47">
        <v>924118.66</v>
      </c>
      <c r="F76" s="47" t="s">
        <v>203</v>
      </c>
      <c r="G76" s="47" t="s">
        <v>515</v>
      </c>
      <c r="H76" s="47">
        <v>2</v>
      </c>
      <c r="I76" s="49">
        <v>43329</v>
      </c>
      <c r="J76" s="47" t="s">
        <v>203</v>
      </c>
      <c r="K76" s="49">
        <v>43331</v>
      </c>
      <c r="L76" s="47">
        <v>2</v>
      </c>
      <c r="M76" s="47">
        <v>1</v>
      </c>
      <c r="N76" s="47" t="s">
        <v>32</v>
      </c>
      <c r="O76" s="47" t="s">
        <v>203</v>
      </c>
      <c r="P76" s="47" t="s">
        <v>202</v>
      </c>
      <c r="Q76" s="47" t="s">
        <v>203</v>
      </c>
      <c r="R76" s="47" t="s">
        <v>19</v>
      </c>
      <c r="S76" s="47" t="s">
        <v>203</v>
      </c>
      <c r="T76" s="47">
        <v>5500</v>
      </c>
      <c r="U76" s="47">
        <v>8496.18</v>
      </c>
      <c r="V76" s="48">
        <f t="shared" si="6"/>
        <v>10000.00386</v>
      </c>
      <c r="W76" s="48">
        <f t="shared" si="5"/>
        <v>4</v>
      </c>
      <c r="X76" s="48">
        <f t="shared" si="7"/>
        <v>1000</v>
      </c>
      <c r="Y76" s="48">
        <f t="shared" si="8"/>
        <v>11000.00386</v>
      </c>
      <c r="Z76" s="52">
        <f t="shared" si="9"/>
        <v>11000</v>
      </c>
      <c r="AA76" s="47">
        <v>9701973</v>
      </c>
      <c r="AB76" s="47">
        <v>1347723</v>
      </c>
    </row>
    <row r="77" s="47" customFormat="1" spans="1:28">
      <c r="A77" s="47" t="s">
        <v>202</v>
      </c>
      <c r="B77" s="47">
        <v>193</v>
      </c>
      <c r="C77" s="47">
        <v>250</v>
      </c>
      <c r="D77" s="47">
        <v>96</v>
      </c>
      <c r="E77" s="47">
        <v>924118.66</v>
      </c>
      <c r="F77" s="47" t="s">
        <v>203</v>
      </c>
      <c r="G77" s="47" t="s">
        <v>516</v>
      </c>
      <c r="H77" s="47">
        <v>2</v>
      </c>
      <c r="I77" s="49">
        <v>43329</v>
      </c>
      <c r="J77" s="47" t="s">
        <v>203</v>
      </c>
      <c r="K77" s="49">
        <v>43331</v>
      </c>
      <c r="L77" s="47">
        <v>2</v>
      </c>
      <c r="M77" s="47">
        <v>1</v>
      </c>
      <c r="N77" s="47" t="s">
        <v>411</v>
      </c>
      <c r="O77" s="47" t="s">
        <v>203</v>
      </c>
      <c r="P77" s="47" t="s">
        <v>202</v>
      </c>
      <c r="Q77" s="47" t="s">
        <v>203</v>
      </c>
      <c r="R77" s="47" t="s">
        <v>19</v>
      </c>
      <c r="S77" s="47" t="s">
        <v>203</v>
      </c>
      <c r="T77" s="47">
        <v>6500</v>
      </c>
      <c r="U77" s="47">
        <v>10195.41</v>
      </c>
      <c r="V77" s="48">
        <f t="shared" si="6"/>
        <v>11999.99757</v>
      </c>
      <c r="W77" s="48">
        <f t="shared" si="5"/>
        <v>4</v>
      </c>
      <c r="X77" s="48">
        <f t="shared" si="7"/>
        <v>1000</v>
      </c>
      <c r="Y77" s="48">
        <f t="shared" si="8"/>
        <v>12999.99757</v>
      </c>
      <c r="Z77" s="52">
        <f t="shared" si="9"/>
        <v>13000</v>
      </c>
      <c r="AA77" s="47">
        <v>9035168</v>
      </c>
      <c r="AB77" s="47">
        <v>1342889</v>
      </c>
    </row>
    <row r="78" s="47" customFormat="1" spans="1:28">
      <c r="A78" s="47" t="s">
        <v>202</v>
      </c>
      <c r="B78" s="47">
        <v>193</v>
      </c>
      <c r="C78" s="47">
        <v>250</v>
      </c>
      <c r="D78" s="47">
        <v>96</v>
      </c>
      <c r="E78" s="47">
        <v>924118.66</v>
      </c>
      <c r="F78" s="47" t="s">
        <v>203</v>
      </c>
      <c r="G78" s="47" t="s">
        <v>517</v>
      </c>
      <c r="H78" s="47">
        <v>1</v>
      </c>
      <c r="I78" s="49">
        <v>43329</v>
      </c>
      <c r="J78" s="47" t="s">
        <v>203</v>
      </c>
      <c r="K78" s="49">
        <v>43332</v>
      </c>
      <c r="L78" s="47">
        <v>3</v>
      </c>
      <c r="M78" s="47">
        <v>1</v>
      </c>
      <c r="N78" s="47" t="s">
        <v>32</v>
      </c>
      <c r="O78" s="47" t="s">
        <v>203</v>
      </c>
      <c r="P78" s="47" t="s">
        <v>202</v>
      </c>
      <c r="Q78" s="47" t="s">
        <v>203</v>
      </c>
      <c r="R78" s="47" t="s">
        <v>19</v>
      </c>
      <c r="S78" s="47" t="s">
        <v>203</v>
      </c>
      <c r="T78" s="47">
        <v>5500</v>
      </c>
      <c r="U78" s="47">
        <v>13381.47</v>
      </c>
      <c r="V78" s="48">
        <f t="shared" si="6"/>
        <v>15749.99019</v>
      </c>
      <c r="W78" s="48">
        <f t="shared" si="5"/>
        <v>3</v>
      </c>
      <c r="X78" s="48">
        <f t="shared" si="7"/>
        <v>750</v>
      </c>
      <c r="Y78" s="48">
        <f t="shared" si="8"/>
        <v>16499.99019</v>
      </c>
      <c r="Z78" s="52">
        <f t="shared" si="9"/>
        <v>16500</v>
      </c>
      <c r="AA78" s="47">
        <v>9412914</v>
      </c>
      <c r="AB78" s="47">
        <v>1345635</v>
      </c>
    </row>
    <row r="79" s="47" customFormat="1" spans="1:28">
      <c r="A79" s="47" t="s">
        <v>202</v>
      </c>
      <c r="B79" s="47">
        <v>193</v>
      </c>
      <c r="C79" s="47">
        <v>250</v>
      </c>
      <c r="D79" s="47">
        <v>96</v>
      </c>
      <c r="E79" s="47">
        <v>924118.66</v>
      </c>
      <c r="F79" s="47" t="s">
        <v>203</v>
      </c>
      <c r="G79" s="47" t="s">
        <v>518</v>
      </c>
      <c r="H79" s="47">
        <v>2</v>
      </c>
      <c r="I79" s="49">
        <v>43329</v>
      </c>
      <c r="J79" s="47" t="s">
        <v>203</v>
      </c>
      <c r="K79" s="49">
        <v>43330</v>
      </c>
      <c r="L79" s="47">
        <v>1</v>
      </c>
      <c r="M79" s="47">
        <v>1</v>
      </c>
      <c r="N79" s="47" t="s">
        <v>44</v>
      </c>
      <c r="O79" s="47" t="s">
        <v>203</v>
      </c>
      <c r="P79" s="47" t="s">
        <v>202</v>
      </c>
      <c r="Q79" s="47" t="s">
        <v>203</v>
      </c>
      <c r="R79" s="47" t="s">
        <v>19</v>
      </c>
      <c r="S79" s="47" t="s">
        <v>203</v>
      </c>
      <c r="T79" s="47">
        <v>4450</v>
      </c>
      <c r="U79" s="47">
        <v>3355.99</v>
      </c>
      <c r="V79" s="48">
        <f t="shared" si="6"/>
        <v>3950.00023</v>
      </c>
      <c r="W79" s="48">
        <f t="shared" si="5"/>
        <v>2</v>
      </c>
      <c r="X79" s="48">
        <f t="shared" si="7"/>
        <v>500</v>
      </c>
      <c r="Y79" s="48">
        <f t="shared" si="8"/>
        <v>4450.00023</v>
      </c>
      <c r="Z79" s="52">
        <f t="shared" si="9"/>
        <v>4450</v>
      </c>
      <c r="AA79" s="47">
        <v>4220512</v>
      </c>
      <c r="AB79" s="47">
        <v>1311974</v>
      </c>
    </row>
    <row r="80" s="47" customFormat="1" spans="1:28">
      <c r="A80" s="47" t="s">
        <v>202</v>
      </c>
      <c r="B80" s="47">
        <v>193</v>
      </c>
      <c r="C80" s="47">
        <v>250</v>
      </c>
      <c r="D80" s="47">
        <v>96</v>
      </c>
      <c r="E80" s="47">
        <v>924118.66</v>
      </c>
      <c r="F80" s="47" t="s">
        <v>203</v>
      </c>
      <c r="G80" s="47" t="s">
        <v>519</v>
      </c>
      <c r="H80" s="47">
        <v>2</v>
      </c>
      <c r="I80" s="49">
        <v>43329</v>
      </c>
      <c r="J80" s="47" t="s">
        <v>203</v>
      </c>
      <c r="K80" s="49">
        <v>43332</v>
      </c>
      <c r="L80" s="47">
        <v>3</v>
      </c>
      <c r="M80" s="47">
        <v>1</v>
      </c>
      <c r="N80" s="47" t="s">
        <v>32</v>
      </c>
      <c r="O80" s="47" t="s">
        <v>203</v>
      </c>
      <c r="P80" s="47" t="s">
        <v>202</v>
      </c>
      <c r="Q80" s="47" t="s">
        <v>203</v>
      </c>
      <c r="R80" s="47" t="s">
        <v>19</v>
      </c>
      <c r="S80" s="47" t="s">
        <v>203</v>
      </c>
      <c r="T80" s="47">
        <v>5500</v>
      </c>
      <c r="U80" s="47">
        <v>12744.27</v>
      </c>
      <c r="V80" s="48">
        <f t="shared" si="6"/>
        <v>15000.00579</v>
      </c>
      <c r="W80" s="48">
        <f t="shared" si="5"/>
        <v>6</v>
      </c>
      <c r="X80" s="48">
        <f t="shared" si="7"/>
        <v>1500</v>
      </c>
      <c r="Y80" s="48">
        <f t="shared" si="8"/>
        <v>16500.00579</v>
      </c>
      <c r="Z80" s="52">
        <f t="shared" si="9"/>
        <v>16500</v>
      </c>
      <c r="AA80" s="47">
        <v>9412996</v>
      </c>
      <c r="AB80" s="47">
        <v>1345634</v>
      </c>
    </row>
    <row r="81" s="47" customFormat="1" spans="1:28">
      <c r="A81" s="47" t="s">
        <v>202</v>
      </c>
      <c r="B81" s="47">
        <v>193</v>
      </c>
      <c r="C81" s="47">
        <v>250</v>
      </c>
      <c r="D81" s="47">
        <v>96</v>
      </c>
      <c r="E81" s="47">
        <v>924118.66</v>
      </c>
      <c r="F81" s="47" t="s">
        <v>203</v>
      </c>
      <c r="G81" s="47" t="s">
        <v>520</v>
      </c>
      <c r="H81" s="47">
        <v>2</v>
      </c>
      <c r="I81" s="49">
        <v>43330</v>
      </c>
      <c r="J81" s="47" t="s">
        <v>203</v>
      </c>
      <c r="K81" s="49">
        <v>43331</v>
      </c>
      <c r="L81" s="47">
        <v>1</v>
      </c>
      <c r="M81" s="47">
        <v>1</v>
      </c>
      <c r="N81" s="47" t="s">
        <v>411</v>
      </c>
      <c r="O81" s="47" t="s">
        <v>203</v>
      </c>
      <c r="P81" s="47" t="s">
        <v>202</v>
      </c>
      <c r="Q81" s="47" t="s">
        <v>203</v>
      </c>
      <c r="R81" s="47" t="s">
        <v>19</v>
      </c>
      <c r="S81" s="47" t="s">
        <v>203</v>
      </c>
      <c r="T81" s="47">
        <v>12500</v>
      </c>
      <c r="U81" s="47">
        <v>10195.41</v>
      </c>
      <c r="V81" s="48">
        <f t="shared" si="6"/>
        <v>11999.99757</v>
      </c>
      <c r="W81" s="48">
        <f t="shared" si="5"/>
        <v>2</v>
      </c>
      <c r="X81" s="48">
        <f t="shared" si="7"/>
        <v>500</v>
      </c>
      <c r="Y81" s="48">
        <f t="shared" si="8"/>
        <v>12499.99757</v>
      </c>
      <c r="Z81" s="52">
        <f t="shared" si="9"/>
        <v>12500</v>
      </c>
      <c r="AA81" s="47">
        <v>10168679</v>
      </c>
      <c r="AB81" s="47">
        <v>1351802</v>
      </c>
    </row>
    <row r="82" s="47" customFormat="1" spans="1:28">
      <c r="A82" s="47" t="s">
        <v>202</v>
      </c>
      <c r="B82" s="47">
        <v>193</v>
      </c>
      <c r="C82" s="47">
        <v>250</v>
      </c>
      <c r="D82" s="47">
        <v>96</v>
      </c>
      <c r="E82" s="47">
        <v>924118.66</v>
      </c>
      <c r="F82" s="47" t="s">
        <v>203</v>
      </c>
      <c r="G82" s="47" t="s">
        <v>521</v>
      </c>
      <c r="H82" s="47">
        <v>2</v>
      </c>
      <c r="I82" s="49">
        <v>43330</v>
      </c>
      <c r="J82" s="47" t="s">
        <v>203</v>
      </c>
      <c r="K82" s="49">
        <v>43331</v>
      </c>
      <c r="L82" s="47">
        <v>1</v>
      </c>
      <c r="M82" s="47">
        <v>1</v>
      </c>
      <c r="N82" s="47" t="s">
        <v>18</v>
      </c>
      <c r="O82" s="47" t="s">
        <v>203</v>
      </c>
      <c r="P82" s="47" t="s">
        <v>202</v>
      </c>
      <c r="Q82" s="47" t="s">
        <v>203</v>
      </c>
      <c r="R82" s="47" t="s">
        <v>19</v>
      </c>
      <c r="S82" s="47" t="s">
        <v>203</v>
      </c>
      <c r="T82" s="47">
        <v>4500</v>
      </c>
      <c r="U82" s="47">
        <v>3398.47</v>
      </c>
      <c r="V82" s="48">
        <f t="shared" si="6"/>
        <v>3999.99919</v>
      </c>
      <c r="W82" s="48">
        <f t="shared" si="5"/>
        <v>2</v>
      </c>
      <c r="X82" s="48">
        <f t="shared" si="7"/>
        <v>500</v>
      </c>
      <c r="Y82" s="48">
        <f t="shared" si="8"/>
        <v>4499.99919</v>
      </c>
      <c r="Z82" s="52">
        <f t="shared" si="9"/>
        <v>4500</v>
      </c>
      <c r="AA82" s="47">
        <v>9125880</v>
      </c>
      <c r="AB82" s="47">
        <v>1343396</v>
      </c>
    </row>
    <row r="83" s="47" customFormat="1" spans="1:28">
      <c r="A83" s="47" t="s">
        <v>202</v>
      </c>
      <c r="B83" s="47">
        <v>193</v>
      </c>
      <c r="C83" s="47">
        <v>250</v>
      </c>
      <c r="D83" s="47">
        <v>96</v>
      </c>
      <c r="E83" s="47">
        <v>924118.66</v>
      </c>
      <c r="F83" s="47" t="s">
        <v>203</v>
      </c>
      <c r="G83" s="47" t="s">
        <v>522</v>
      </c>
      <c r="H83" s="47">
        <v>2</v>
      </c>
      <c r="I83" s="49">
        <v>43330</v>
      </c>
      <c r="J83" s="47" t="s">
        <v>203</v>
      </c>
      <c r="K83" s="49">
        <v>43331</v>
      </c>
      <c r="L83" s="47">
        <v>1</v>
      </c>
      <c r="M83" s="47">
        <v>1</v>
      </c>
      <c r="N83" s="47" t="s">
        <v>48</v>
      </c>
      <c r="O83" s="47" t="s">
        <v>203</v>
      </c>
      <c r="P83" s="47" t="s">
        <v>202</v>
      </c>
      <c r="Q83" s="47" t="s">
        <v>203</v>
      </c>
      <c r="R83" s="47" t="s">
        <v>401</v>
      </c>
      <c r="S83" s="47" t="s">
        <v>203</v>
      </c>
      <c r="T83" s="47">
        <v>4500</v>
      </c>
      <c r="U83" s="47">
        <v>3398.47</v>
      </c>
      <c r="V83" s="48">
        <f t="shared" si="6"/>
        <v>3999.99919</v>
      </c>
      <c r="W83" s="48">
        <f t="shared" si="5"/>
        <v>2</v>
      </c>
      <c r="X83" s="48">
        <f t="shared" si="7"/>
        <v>500</v>
      </c>
      <c r="Y83" s="48">
        <f t="shared" si="8"/>
        <v>4499.99919</v>
      </c>
      <c r="Z83" s="52">
        <f t="shared" si="9"/>
        <v>4500</v>
      </c>
      <c r="AA83" s="47">
        <v>9125663</v>
      </c>
      <c r="AB83" s="47">
        <v>1343397</v>
      </c>
    </row>
    <row r="84" s="47" customFormat="1" spans="1:28">
      <c r="A84" s="47" t="s">
        <v>202</v>
      </c>
      <c r="B84" s="47">
        <v>193</v>
      </c>
      <c r="C84" s="47">
        <v>250</v>
      </c>
      <c r="D84" s="47">
        <v>96</v>
      </c>
      <c r="E84" s="47">
        <v>924118.66</v>
      </c>
      <c r="F84" s="47" t="s">
        <v>203</v>
      </c>
      <c r="G84" s="54" t="s">
        <v>523</v>
      </c>
      <c r="H84" s="54">
        <v>2</v>
      </c>
      <c r="I84" s="62">
        <v>43331</v>
      </c>
      <c r="J84" s="54" t="s">
        <v>203</v>
      </c>
      <c r="K84" s="62">
        <v>43333</v>
      </c>
      <c r="L84" s="54">
        <v>2</v>
      </c>
      <c r="M84" s="54">
        <v>1</v>
      </c>
      <c r="N84" s="54" t="s">
        <v>44</v>
      </c>
      <c r="O84" s="54" t="s">
        <v>203</v>
      </c>
      <c r="P84" s="54" t="s">
        <v>202</v>
      </c>
      <c r="Q84" s="54" t="s">
        <v>203</v>
      </c>
      <c r="R84" s="54" t="s">
        <v>19</v>
      </c>
      <c r="S84" s="54" t="s">
        <v>203</v>
      </c>
      <c r="T84" s="54">
        <v>4450</v>
      </c>
      <c r="U84" s="54">
        <v>6711.98</v>
      </c>
      <c r="V84" s="48">
        <f t="shared" si="6"/>
        <v>7900.00046</v>
      </c>
      <c r="W84" s="48">
        <f t="shared" si="5"/>
        <v>4</v>
      </c>
      <c r="X84" s="48">
        <f t="shared" si="7"/>
        <v>1000</v>
      </c>
      <c r="Y84" s="48">
        <f t="shared" si="8"/>
        <v>8900.00046</v>
      </c>
      <c r="Z84" s="52">
        <f t="shared" si="9"/>
        <v>8900</v>
      </c>
      <c r="AA84" s="47">
        <v>6946607</v>
      </c>
      <c r="AB84" s="47">
        <v>1329334</v>
      </c>
    </row>
    <row r="85" s="47" customFormat="1" spans="1:28">
      <c r="A85" s="47" t="s">
        <v>202</v>
      </c>
      <c r="B85" s="47">
        <v>193</v>
      </c>
      <c r="C85" s="47">
        <v>250</v>
      </c>
      <c r="D85" s="47">
        <v>96</v>
      </c>
      <c r="E85" s="47">
        <v>924118.66</v>
      </c>
      <c r="F85" s="47" t="s">
        <v>203</v>
      </c>
      <c r="G85" s="47" t="s">
        <v>524</v>
      </c>
      <c r="H85" s="47">
        <v>2</v>
      </c>
      <c r="I85" s="49">
        <v>43331</v>
      </c>
      <c r="J85" s="47" t="s">
        <v>203</v>
      </c>
      <c r="K85" s="49">
        <v>43333</v>
      </c>
      <c r="L85" s="47">
        <v>2</v>
      </c>
      <c r="M85" s="47">
        <v>1</v>
      </c>
      <c r="N85" s="47" t="s">
        <v>44</v>
      </c>
      <c r="O85" s="47" t="s">
        <v>203</v>
      </c>
      <c r="P85" s="47" t="s">
        <v>202</v>
      </c>
      <c r="Q85" s="47" t="s">
        <v>203</v>
      </c>
      <c r="R85" s="47" t="s">
        <v>19</v>
      </c>
      <c r="S85" s="47" t="s">
        <v>203</v>
      </c>
      <c r="T85" s="47">
        <v>4450</v>
      </c>
      <c r="U85" s="47">
        <v>6711.98</v>
      </c>
      <c r="V85" s="48">
        <f t="shared" si="6"/>
        <v>7900.00046</v>
      </c>
      <c r="W85" s="48">
        <f t="shared" si="5"/>
        <v>4</v>
      </c>
      <c r="X85" s="48">
        <f t="shared" si="7"/>
        <v>1000</v>
      </c>
      <c r="Y85" s="48">
        <f t="shared" si="8"/>
        <v>8900.00046</v>
      </c>
      <c r="Z85" s="52">
        <f t="shared" si="9"/>
        <v>8900</v>
      </c>
      <c r="AA85" s="47">
        <v>6684498</v>
      </c>
      <c r="AB85" s="47">
        <v>1327637</v>
      </c>
    </row>
    <row r="86" s="47" customFormat="1" spans="1:28">
      <c r="A86" s="47" t="s">
        <v>202</v>
      </c>
      <c r="B86" s="47">
        <v>193</v>
      </c>
      <c r="C86" s="47">
        <v>250</v>
      </c>
      <c r="D86" s="47">
        <v>96</v>
      </c>
      <c r="E86" s="47">
        <v>924118.66</v>
      </c>
      <c r="F86" s="47" t="s">
        <v>203</v>
      </c>
      <c r="G86" s="47" t="s">
        <v>525</v>
      </c>
      <c r="H86" s="47">
        <v>2</v>
      </c>
      <c r="I86" s="49">
        <v>43331</v>
      </c>
      <c r="J86" s="47" t="s">
        <v>203</v>
      </c>
      <c r="K86" s="49">
        <v>43333</v>
      </c>
      <c r="L86" s="47">
        <v>2</v>
      </c>
      <c r="M86" s="47">
        <v>1</v>
      </c>
      <c r="N86" s="47" t="s">
        <v>48</v>
      </c>
      <c r="O86" s="47" t="s">
        <v>203</v>
      </c>
      <c r="P86" s="47" t="s">
        <v>202</v>
      </c>
      <c r="Q86" s="47" t="s">
        <v>203</v>
      </c>
      <c r="R86" s="47" t="s">
        <v>19</v>
      </c>
      <c r="S86" s="47" t="s">
        <v>203</v>
      </c>
      <c r="T86" s="47">
        <v>4450</v>
      </c>
      <c r="U86" s="47">
        <v>6711.98</v>
      </c>
      <c r="V86" s="48">
        <f t="shared" si="6"/>
        <v>7900.00046</v>
      </c>
      <c r="W86" s="48">
        <f t="shared" si="5"/>
        <v>4</v>
      </c>
      <c r="X86" s="48">
        <f t="shared" si="7"/>
        <v>1000</v>
      </c>
      <c r="Y86" s="48">
        <f t="shared" si="8"/>
        <v>8900.00046</v>
      </c>
      <c r="Z86" s="52">
        <f t="shared" si="9"/>
        <v>8900</v>
      </c>
      <c r="AA86" s="47">
        <v>6684498</v>
      </c>
      <c r="AB86" s="47">
        <v>1327637</v>
      </c>
    </row>
    <row r="87" s="47" customFormat="1" spans="1:28">
      <c r="A87" s="47" t="s">
        <v>202</v>
      </c>
      <c r="B87" s="47">
        <v>193</v>
      </c>
      <c r="C87" s="47">
        <v>250</v>
      </c>
      <c r="D87" s="47">
        <v>96</v>
      </c>
      <c r="E87" s="47">
        <v>924118.66</v>
      </c>
      <c r="F87" s="47" t="s">
        <v>203</v>
      </c>
      <c r="G87" s="54" t="s">
        <v>526</v>
      </c>
      <c r="H87" s="54">
        <v>2</v>
      </c>
      <c r="I87" s="62">
        <v>43331</v>
      </c>
      <c r="J87" s="54" t="s">
        <v>203</v>
      </c>
      <c r="K87" s="62">
        <v>43333</v>
      </c>
      <c r="L87" s="54">
        <v>2</v>
      </c>
      <c r="M87" s="54">
        <v>1</v>
      </c>
      <c r="N87" s="54" t="s">
        <v>44</v>
      </c>
      <c r="O87" s="54" t="s">
        <v>203</v>
      </c>
      <c r="P87" s="54" t="s">
        <v>202</v>
      </c>
      <c r="Q87" s="54" t="s">
        <v>203</v>
      </c>
      <c r="R87" s="54" t="s">
        <v>19</v>
      </c>
      <c r="S87" s="54" t="s">
        <v>203</v>
      </c>
      <c r="T87" s="54">
        <v>4450</v>
      </c>
      <c r="U87" s="54">
        <v>6711.98</v>
      </c>
      <c r="V87" s="48">
        <f t="shared" si="6"/>
        <v>7900.00046</v>
      </c>
      <c r="W87" s="48">
        <f t="shared" si="5"/>
        <v>4</v>
      </c>
      <c r="X87" s="48">
        <f t="shared" si="7"/>
        <v>1000</v>
      </c>
      <c r="Y87" s="48">
        <f t="shared" si="8"/>
        <v>8900.00046</v>
      </c>
      <c r="Z87" s="52">
        <f t="shared" si="9"/>
        <v>8900</v>
      </c>
      <c r="AA87" s="47">
        <v>694607</v>
      </c>
      <c r="AB87" s="47">
        <v>1329334</v>
      </c>
    </row>
    <row r="88" s="47" customFormat="1" spans="1:28">
      <c r="A88" s="47" t="s">
        <v>202</v>
      </c>
      <c r="B88" s="47">
        <v>193</v>
      </c>
      <c r="C88" s="47">
        <v>250</v>
      </c>
      <c r="D88" s="47">
        <v>96</v>
      </c>
      <c r="E88" s="47">
        <v>924118.66</v>
      </c>
      <c r="F88" s="47" t="s">
        <v>203</v>
      </c>
      <c r="G88" s="47" t="s">
        <v>527</v>
      </c>
      <c r="H88" s="47">
        <v>2</v>
      </c>
      <c r="I88" s="49">
        <v>43332</v>
      </c>
      <c r="J88" s="47" t="s">
        <v>203</v>
      </c>
      <c r="K88" s="49">
        <v>43336</v>
      </c>
      <c r="L88" s="47">
        <v>4</v>
      </c>
      <c r="M88" s="47">
        <v>1</v>
      </c>
      <c r="N88" s="47" t="s">
        <v>42</v>
      </c>
      <c r="O88" s="47" t="s">
        <v>203</v>
      </c>
      <c r="P88" s="47" t="s">
        <v>202</v>
      </c>
      <c r="Q88" s="47" t="s">
        <v>203</v>
      </c>
      <c r="R88" s="47" t="s">
        <v>19</v>
      </c>
      <c r="S88" s="47" t="s">
        <v>203</v>
      </c>
      <c r="T88" s="47">
        <v>5500</v>
      </c>
      <c r="U88" s="47">
        <v>16992.36</v>
      </c>
      <c r="V88" s="48">
        <f t="shared" si="6"/>
        <v>20000.00772</v>
      </c>
      <c r="W88" s="48">
        <f t="shared" si="5"/>
        <v>8</v>
      </c>
      <c r="X88" s="48">
        <f t="shared" si="7"/>
        <v>2000</v>
      </c>
      <c r="Y88" s="48">
        <f t="shared" si="8"/>
        <v>22000.00772</v>
      </c>
      <c r="Z88" s="52">
        <f t="shared" si="9"/>
        <v>22000</v>
      </c>
      <c r="AA88" s="47">
        <v>9884416</v>
      </c>
      <c r="AB88" s="47">
        <v>1349133</v>
      </c>
    </row>
    <row r="89" s="47" customFormat="1" spans="1:28">
      <c r="A89" s="47" t="s">
        <v>202</v>
      </c>
      <c r="B89" s="47">
        <v>193</v>
      </c>
      <c r="C89" s="47">
        <v>250</v>
      </c>
      <c r="D89" s="47">
        <v>96</v>
      </c>
      <c r="E89" s="47">
        <v>924118.66</v>
      </c>
      <c r="F89" s="47" t="s">
        <v>203</v>
      </c>
      <c r="G89" s="47" t="s">
        <v>528</v>
      </c>
      <c r="H89" s="47">
        <v>2</v>
      </c>
      <c r="I89" s="49">
        <v>43333</v>
      </c>
      <c r="J89" s="47" t="s">
        <v>203</v>
      </c>
      <c r="K89" s="49">
        <v>43335</v>
      </c>
      <c r="L89" s="47">
        <v>2</v>
      </c>
      <c r="M89" s="47">
        <v>1</v>
      </c>
      <c r="N89" s="47" t="s">
        <v>48</v>
      </c>
      <c r="O89" s="47" t="s">
        <v>203</v>
      </c>
      <c r="P89" s="47" t="s">
        <v>202</v>
      </c>
      <c r="Q89" s="47" t="s">
        <v>203</v>
      </c>
      <c r="R89" s="47" t="s">
        <v>19</v>
      </c>
      <c r="S89" s="47" t="s">
        <v>203</v>
      </c>
      <c r="T89" s="47">
        <v>4450</v>
      </c>
      <c r="U89" s="47">
        <v>6711.98</v>
      </c>
      <c r="V89" s="48">
        <f t="shared" si="6"/>
        <v>7900.00046</v>
      </c>
      <c r="W89" s="48">
        <f t="shared" si="5"/>
        <v>4</v>
      </c>
      <c r="X89" s="48">
        <f t="shared" si="7"/>
        <v>1000</v>
      </c>
      <c r="Y89" s="48">
        <f t="shared" si="8"/>
        <v>8900.00046</v>
      </c>
      <c r="Z89" s="52">
        <f t="shared" si="9"/>
        <v>8900</v>
      </c>
      <c r="AA89" s="47">
        <v>6751384</v>
      </c>
      <c r="AB89" s="47">
        <v>1327827</v>
      </c>
    </row>
    <row r="90" s="47" customFormat="1" spans="1:28">
      <c r="A90" s="47" t="s">
        <v>202</v>
      </c>
      <c r="B90" s="47">
        <v>193</v>
      </c>
      <c r="C90" s="47">
        <v>250</v>
      </c>
      <c r="D90" s="47">
        <v>96</v>
      </c>
      <c r="E90" s="47">
        <v>924118.66</v>
      </c>
      <c r="F90" s="47" t="s">
        <v>203</v>
      </c>
      <c r="G90" s="47" t="s">
        <v>529</v>
      </c>
      <c r="H90" s="47">
        <v>2</v>
      </c>
      <c r="I90" s="49">
        <v>43336</v>
      </c>
      <c r="J90" s="47" t="s">
        <v>203</v>
      </c>
      <c r="K90" s="49">
        <v>43337</v>
      </c>
      <c r="L90" s="47">
        <v>2</v>
      </c>
      <c r="M90" s="47">
        <v>1</v>
      </c>
      <c r="N90" s="47" t="s">
        <v>44</v>
      </c>
      <c r="O90" s="47" t="s">
        <v>203</v>
      </c>
      <c r="P90" s="47" t="s">
        <v>202</v>
      </c>
      <c r="Q90" s="47" t="s">
        <v>203</v>
      </c>
      <c r="R90" s="47" t="s">
        <v>19</v>
      </c>
      <c r="S90" s="47" t="s">
        <v>203</v>
      </c>
      <c r="T90" s="47">
        <v>4500</v>
      </c>
      <c r="U90" s="47">
        <v>3398.47</v>
      </c>
      <c r="V90" s="48">
        <f t="shared" si="6"/>
        <v>3999.99919</v>
      </c>
      <c r="W90" s="48">
        <v>2</v>
      </c>
      <c r="X90" s="48">
        <f t="shared" si="7"/>
        <v>500</v>
      </c>
      <c r="Y90" s="48">
        <f t="shared" si="8"/>
        <v>4499.99919</v>
      </c>
      <c r="Z90" s="52">
        <f t="shared" si="9"/>
        <v>4500</v>
      </c>
      <c r="AA90" s="47">
        <v>9697070</v>
      </c>
      <c r="AB90" s="47">
        <v>1346168</v>
      </c>
    </row>
    <row r="91" s="47" customFormat="1" spans="1:28">
      <c r="A91" s="47" t="s">
        <v>202</v>
      </c>
      <c r="B91" s="47">
        <v>193</v>
      </c>
      <c r="C91" s="47">
        <v>250</v>
      </c>
      <c r="D91" s="47">
        <v>96</v>
      </c>
      <c r="E91" s="47">
        <v>924118.66</v>
      </c>
      <c r="F91" s="47" t="s">
        <v>203</v>
      </c>
      <c r="G91" s="47" t="s">
        <v>530</v>
      </c>
      <c r="H91" s="47">
        <v>2</v>
      </c>
      <c r="I91" s="49">
        <v>43336</v>
      </c>
      <c r="J91" s="47" t="s">
        <v>203</v>
      </c>
      <c r="K91" s="49">
        <v>43339</v>
      </c>
      <c r="L91" s="47">
        <v>3</v>
      </c>
      <c r="M91" s="47">
        <v>1</v>
      </c>
      <c r="N91" s="47" t="s">
        <v>25</v>
      </c>
      <c r="O91" s="47" t="s">
        <v>203</v>
      </c>
      <c r="P91" s="47" t="s">
        <v>202</v>
      </c>
      <c r="Q91" s="47" t="s">
        <v>203</v>
      </c>
      <c r="R91" s="47" t="s">
        <v>19</v>
      </c>
      <c r="S91" s="47" t="s">
        <v>203</v>
      </c>
      <c r="T91" s="47">
        <v>4450</v>
      </c>
      <c r="U91" s="47">
        <v>10067.97</v>
      </c>
      <c r="V91" s="48">
        <f t="shared" si="6"/>
        <v>11850.00069</v>
      </c>
      <c r="W91" s="48">
        <f t="shared" ref="W91:W107" si="10">H91*L91</f>
        <v>6</v>
      </c>
      <c r="X91" s="48">
        <f t="shared" si="7"/>
        <v>1500</v>
      </c>
      <c r="Y91" s="48">
        <f t="shared" si="8"/>
        <v>13350.00069</v>
      </c>
      <c r="Z91" s="52">
        <f t="shared" si="9"/>
        <v>13350</v>
      </c>
      <c r="AA91" s="47">
        <v>6398406</v>
      </c>
      <c r="AB91" s="47">
        <v>1325914</v>
      </c>
    </row>
    <row r="92" s="47" customFormat="1" spans="1:28">
      <c r="A92" s="47" t="s">
        <v>493</v>
      </c>
      <c r="G92" s="55" t="s">
        <v>531</v>
      </c>
      <c r="H92" s="47">
        <v>2</v>
      </c>
      <c r="I92" s="49">
        <v>43338</v>
      </c>
      <c r="K92" s="49">
        <v>43339</v>
      </c>
      <c r="L92" s="47">
        <v>1</v>
      </c>
      <c r="M92" s="47">
        <v>1</v>
      </c>
      <c r="N92" s="47" t="s">
        <v>48</v>
      </c>
      <c r="R92" s="47" t="s">
        <v>19</v>
      </c>
      <c r="T92" s="47">
        <v>4500</v>
      </c>
      <c r="U92" s="47">
        <v>3398.47</v>
      </c>
      <c r="V92" s="48">
        <f t="shared" si="6"/>
        <v>3999.99919</v>
      </c>
      <c r="W92" s="48">
        <v>2</v>
      </c>
      <c r="X92" s="48">
        <f t="shared" si="7"/>
        <v>500</v>
      </c>
      <c r="Y92" s="48">
        <f t="shared" si="8"/>
        <v>4499.99919</v>
      </c>
      <c r="Z92" s="52">
        <f t="shared" si="9"/>
        <v>4500</v>
      </c>
      <c r="AA92" s="47">
        <v>11286690</v>
      </c>
      <c r="AB92" s="47">
        <v>1359691</v>
      </c>
    </row>
    <row r="93" s="47" customFormat="1" spans="1:28">
      <c r="A93" s="47" t="s">
        <v>12</v>
      </c>
      <c r="G93" s="56" t="s">
        <v>532</v>
      </c>
      <c r="H93" s="47">
        <v>2</v>
      </c>
      <c r="I93" s="49">
        <v>43338</v>
      </c>
      <c r="K93" s="49">
        <v>43339</v>
      </c>
      <c r="L93" s="47">
        <v>1</v>
      </c>
      <c r="M93" s="47">
        <v>1</v>
      </c>
      <c r="N93" s="47" t="s">
        <v>48</v>
      </c>
      <c r="R93" s="47" t="s">
        <v>19</v>
      </c>
      <c r="T93" s="47">
        <v>4500</v>
      </c>
      <c r="U93" s="47">
        <v>3398.47</v>
      </c>
      <c r="V93" s="48">
        <f t="shared" si="6"/>
        <v>3999.99919</v>
      </c>
      <c r="W93" s="48">
        <v>2</v>
      </c>
      <c r="X93" s="48">
        <f t="shared" si="7"/>
        <v>500</v>
      </c>
      <c r="Y93" s="48">
        <f t="shared" si="8"/>
        <v>4499.99919</v>
      </c>
      <c r="Z93" s="52">
        <f t="shared" si="9"/>
        <v>4500</v>
      </c>
      <c r="AA93" s="47">
        <v>11286690</v>
      </c>
      <c r="AB93" s="47">
        <v>1359691</v>
      </c>
    </row>
    <row r="94" s="47" customFormat="1" spans="1:28">
      <c r="A94" s="47" t="s">
        <v>202</v>
      </c>
      <c r="B94" s="47">
        <v>193</v>
      </c>
      <c r="C94" s="47">
        <v>250</v>
      </c>
      <c r="D94" s="47">
        <v>96</v>
      </c>
      <c r="E94" s="47">
        <v>924118.66</v>
      </c>
      <c r="F94" s="47" t="s">
        <v>203</v>
      </c>
      <c r="G94" s="57" t="s">
        <v>533</v>
      </c>
      <c r="H94" s="47">
        <v>2</v>
      </c>
      <c r="I94" s="49">
        <v>43339</v>
      </c>
      <c r="J94" s="47" t="s">
        <v>203</v>
      </c>
      <c r="K94" s="49">
        <v>43341</v>
      </c>
      <c r="L94" s="47">
        <v>2</v>
      </c>
      <c r="M94" s="47">
        <v>1</v>
      </c>
      <c r="N94" s="47" t="s">
        <v>44</v>
      </c>
      <c r="O94" s="47" t="s">
        <v>203</v>
      </c>
      <c r="P94" s="47" t="s">
        <v>202</v>
      </c>
      <c r="Q94" s="47" t="s">
        <v>203</v>
      </c>
      <c r="R94" s="47" t="s">
        <v>19</v>
      </c>
      <c r="S94" s="47" t="s">
        <v>203</v>
      </c>
      <c r="T94" s="47">
        <v>3200</v>
      </c>
      <c r="U94" s="47">
        <v>4587.94</v>
      </c>
      <c r="V94" s="48">
        <f t="shared" si="6"/>
        <v>5400.00538</v>
      </c>
      <c r="W94" s="48">
        <f t="shared" si="10"/>
        <v>4</v>
      </c>
      <c r="X94" s="48">
        <f t="shared" si="7"/>
        <v>1000</v>
      </c>
      <c r="Y94" s="48">
        <f t="shared" si="8"/>
        <v>6400.00538</v>
      </c>
      <c r="Z94" s="52">
        <f t="shared" si="9"/>
        <v>6400</v>
      </c>
      <c r="AA94" s="47">
        <v>9043922</v>
      </c>
      <c r="AB94" s="47">
        <v>1343198</v>
      </c>
    </row>
    <row r="95" s="47" customFormat="1" spans="1:28">
      <c r="A95" s="47" t="s">
        <v>202</v>
      </c>
      <c r="B95" s="47">
        <v>193</v>
      </c>
      <c r="C95" s="47">
        <v>250</v>
      </c>
      <c r="D95" s="47">
        <v>96</v>
      </c>
      <c r="E95" s="47">
        <v>924118.66</v>
      </c>
      <c r="F95" s="47" t="s">
        <v>203</v>
      </c>
      <c r="G95" s="57" t="s">
        <v>534</v>
      </c>
      <c r="H95" s="47">
        <v>2</v>
      </c>
      <c r="I95" s="49">
        <v>43339</v>
      </c>
      <c r="J95" s="47" t="s">
        <v>203</v>
      </c>
      <c r="K95" s="49">
        <v>43341</v>
      </c>
      <c r="L95" s="47">
        <v>2</v>
      </c>
      <c r="M95" s="47">
        <v>1</v>
      </c>
      <c r="N95" s="47" t="s">
        <v>44</v>
      </c>
      <c r="O95" s="47" t="s">
        <v>203</v>
      </c>
      <c r="P95" s="47" t="s">
        <v>202</v>
      </c>
      <c r="Q95" s="47" t="s">
        <v>203</v>
      </c>
      <c r="R95" s="47" t="s">
        <v>19</v>
      </c>
      <c r="S95" s="47" t="s">
        <v>203</v>
      </c>
      <c r="T95" s="47">
        <v>3200</v>
      </c>
      <c r="U95" s="47">
        <v>4587.94</v>
      </c>
      <c r="V95" s="48">
        <f t="shared" si="6"/>
        <v>5400.00538</v>
      </c>
      <c r="W95" s="48">
        <f t="shared" si="10"/>
        <v>4</v>
      </c>
      <c r="X95" s="48">
        <f t="shared" si="7"/>
        <v>1000</v>
      </c>
      <c r="Y95" s="48">
        <f t="shared" si="8"/>
        <v>6400.00538</v>
      </c>
      <c r="Z95" s="52">
        <f t="shared" si="9"/>
        <v>6400</v>
      </c>
      <c r="AA95" s="47">
        <v>9043922</v>
      </c>
      <c r="AB95" s="47">
        <v>1343198</v>
      </c>
    </row>
    <row r="96" s="47" customFormat="1" spans="1:28">
      <c r="A96" s="47" t="s">
        <v>202</v>
      </c>
      <c r="B96" s="47">
        <v>193</v>
      </c>
      <c r="C96" s="47">
        <v>250</v>
      </c>
      <c r="D96" s="47">
        <v>96</v>
      </c>
      <c r="E96" s="47">
        <v>924118.66</v>
      </c>
      <c r="F96" s="47" t="s">
        <v>203</v>
      </c>
      <c r="G96" s="57" t="s">
        <v>535</v>
      </c>
      <c r="H96" s="47">
        <v>3</v>
      </c>
      <c r="I96" s="49">
        <v>43339</v>
      </c>
      <c r="J96" s="47" t="s">
        <v>203</v>
      </c>
      <c r="K96" s="49">
        <v>43341</v>
      </c>
      <c r="L96" s="47">
        <v>2</v>
      </c>
      <c r="M96" s="47">
        <v>1</v>
      </c>
      <c r="N96" s="47" t="s">
        <v>23</v>
      </c>
      <c r="O96" s="47" t="s">
        <v>203</v>
      </c>
      <c r="P96" s="47" t="s">
        <v>202</v>
      </c>
      <c r="Q96" s="47" t="s">
        <v>203</v>
      </c>
      <c r="R96" s="47" t="s">
        <v>19</v>
      </c>
      <c r="S96" s="47" t="s">
        <v>203</v>
      </c>
      <c r="T96" s="47">
        <v>7250</v>
      </c>
      <c r="U96" s="47">
        <v>11045.03</v>
      </c>
      <c r="V96" s="48">
        <f t="shared" si="6"/>
        <v>13000.00031</v>
      </c>
      <c r="W96" s="48">
        <f t="shared" si="10"/>
        <v>6</v>
      </c>
      <c r="X96" s="48">
        <f t="shared" si="7"/>
        <v>1500</v>
      </c>
      <c r="Y96" s="48">
        <f t="shared" si="8"/>
        <v>14500.00031</v>
      </c>
      <c r="Z96" s="52">
        <f t="shared" si="9"/>
        <v>14500</v>
      </c>
      <c r="AA96" s="47">
        <v>7898629</v>
      </c>
      <c r="AB96" s="47">
        <v>1335786</v>
      </c>
    </row>
    <row r="97" s="47" customFormat="1" spans="1:28">
      <c r="A97" s="47" t="s">
        <v>202</v>
      </c>
      <c r="B97" s="47">
        <v>193</v>
      </c>
      <c r="C97" s="47">
        <v>250</v>
      </c>
      <c r="D97" s="47">
        <v>96</v>
      </c>
      <c r="E97" s="47">
        <v>924118.66</v>
      </c>
      <c r="F97" s="47" t="s">
        <v>203</v>
      </c>
      <c r="G97" s="57" t="s">
        <v>535</v>
      </c>
      <c r="H97" s="47">
        <v>3</v>
      </c>
      <c r="I97" s="49">
        <v>43339</v>
      </c>
      <c r="J97" s="47" t="s">
        <v>203</v>
      </c>
      <c r="K97" s="49">
        <v>43341</v>
      </c>
      <c r="L97" s="47">
        <v>2</v>
      </c>
      <c r="M97" s="47">
        <v>1</v>
      </c>
      <c r="N97" s="47" t="s">
        <v>25</v>
      </c>
      <c r="O97" s="47" t="s">
        <v>203</v>
      </c>
      <c r="P97" s="47" t="s">
        <v>202</v>
      </c>
      <c r="Q97" s="47" t="s">
        <v>203</v>
      </c>
      <c r="R97" s="47" t="s">
        <v>19</v>
      </c>
      <c r="S97" s="47" t="s">
        <v>203</v>
      </c>
      <c r="T97" s="47">
        <v>7250</v>
      </c>
      <c r="U97" s="47">
        <v>11045.03</v>
      </c>
      <c r="V97" s="48">
        <f t="shared" si="6"/>
        <v>13000.00031</v>
      </c>
      <c r="W97" s="48">
        <f t="shared" si="10"/>
        <v>6</v>
      </c>
      <c r="X97" s="48">
        <f t="shared" si="7"/>
        <v>1500</v>
      </c>
      <c r="Y97" s="48">
        <f t="shared" si="8"/>
        <v>14500.00031</v>
      </c>
      <c r="Z97" s="52">
        <f t="shared" si="9"/>
        <v>14500</v>
      </c>
      <c r="AA97" s="47">
        <v>7898629</v>
      </c>
      <c r="AB97" s="47">
        <v>1335786</v>
      </c>
    </row>
    <row r="98" s="47" customFormat="1" spans="1:28">
      <c r="A98" s="47" t="s">
        <v>202</v>
      </c>
      <c r="B98" s="47">
        <v>193</v>
      </c>
      <c r="C98" s="47">
        <v>250</v>
      </c>
      <c r="D98" s="47">
        <v>96</v>
      </c>
      <c r="E98" s="47">
        <v>924118.66</v>
      </c>
      <c r="F98" s="47" t="s">
        <v>203</v>
      </c>
      <c r="G98" s="57" t="s">
        <v>536</v>
      </c>
      <c r="H98" s="47">
        <v>2</v>
      </c>
      <c r="I98" s="49">
        <v>43339</v>
      </c>
      <c r="J98" s="47" t="s">
        <v>203</v>
      </c>
      <c r="K98" s="49">
        <v>43342</v>
      </c>
      <c r="L98" s="47">
        <v>3</v>
      </c>
      <c r="M98" s="47">
        <v>1</v>
      </c>
      <c r="N98" s="47" t="s">
        <v>44</v>
      </c>
      <c r="O98" s="47" t="s">
        <v>203</v>
      </c>
      <c r="P98" s="47" t="s">
        <v>202</v>
      </c>
      <c r="Q98" s="47" t="s">
        <v>203</v>
      </c>
      <c r="R98" s="47" t="s">
        <v>19</v>
      </c>
      <c r="S98" s="47" t="s">
        <v>203</v>
      </c>
      <c r="T98" s="47">
        <v>3200</v>
      </c>
      <c r="U98" s="47">
        <v>6881.91</v>
      </c>
      <c r="V98" s="48">
        <f t="shared" si="6"/>
        <v>8100.00807</v>
      </c>
      <c r="W98" s="48">
        <f t="shared" si="10"/>
        <v>6</v>
      </c>
      <c r="X98" s="48">
        <f t="shared" si="7"/>
        <v>1500</v>
      </c>
      <c r="Y98" s="48">
        <f t="shared" si="8"/>
        <v>9600.00807</v>
      </c>
      <c r="Z98" s="52">
        <f t="shared" si="9"/>
        <v>9600</v>
      </c>
      <c r="AA98" s="47">
        <v>9126213</v>
      </c>
      <c r="AB98" s="47">
        <v>1343551</v>
      </c>
    </row>
    <row r="99" s="47" customFormat="1" spans="1:28">
      <c r="A99" s="47" t="s">
        <v>202</v>
      </c>
      <c r="B99" s="47">
        <v>193</v>
      </c>
      <c r="C99" s="47">
        <v>250</v>
      </c>
      <c r="D99" s="47">
        <v>96</v>
      </c>
      <c r="E99" s="47">
        <v>924118.66</v>
      </c>
      <c r="F99" s="47" t="s">
        <v>203</v>
      </c>
      <c r="G99" s="57" t="s">
        <v>537</v>
      </c>
      <c r="H99" s="47">
        <v>2</v>
      </c>
      <c r="I99" s="49">
        <v>43339</v>
      </c>
      <c r="J99" s="47" t="s">
        <v>203</v>
      </c>
      <c r="K99" s="49">
        <v>43341</v>
      </c>
      <c r="L99" s="47">
        <v>2</v>
      </c>
      <c r="M99" s="47">
        <v>1</v>
      </c>
      <c r="N99" s="47" t="s">
        <v>48</v>
      </c>
      <c r="O99" s="47" t="s">
        <v>203</v>
      </c>
      <c r="P99" s="47" t="s">
        <v>202</v>
      </c>
      <c r="Q99" s="47" t="s">
        <v>203</v>
      </c>
      <c r="R99" s="47" t="s">
        <v>19</v>
      </c>
      <c r="S99" s="47" t="s">
        <v>203</v>
      </c>
      <c r="T99" s="47">
        <v>3200</v>
      </c>
      <c r="U99" s="47">
        <v>4672.9</v>
      </c>
      <c r="V99" s="48">
        <f t="shared" si="6"/>
        <v>5500.0033</v>
      </c>
      <c r="W99" s="48">
        <f t="shared" si="10"/>
        <v>4</v>
      </c>
      <c r="X99" s="48">
        <f t="shared" si="7"/>
        <v>1000</v>
      </c>
      <c r="Y99" s="48">
        <f t="shared" si="8"/>
        <v>6500.0033</v>
      </c>
      <c r="Z99" s="52">
        <f t="shared" si="9"/>
        <v>6500</v>
      </c>
      <c r="AA99" s="47">
        <v>11100766</v>
      </c>
      <c r="AB99" s="47">
        <v>1358566</v>
      </c>
    </row>
    <row r="100" s="47" customFormat="1" spans="1:28">
      <c r="A100" s="47" t="s">
        <v>202</v>
      </c>
      <c r="B100" s="47">
        <v>193</v>
      </c>
      <c r="C100" s="47">
        <v>250</v>
      </c>
      <c r="D100" s="47">
        <v>96</v>
      </c>
      <c r="E100" s="47">
        <v>924118.66</v>
      </c>
      <c r="F100" s="47" t="s">
        <v>203</v>
      </c>
      <c r="G100" s="57" t="s">
        <v>538</v>
      </c>
      <c r="H100" s="47">
        <v>2</v>
      </c>
      <c r="I100" s="49">
        <v>43339</v>
      </c>
      <c r="J100" s="47" t="s">
        <v>203</v>
      </c>
      <c r="K100" s="49">
        <v>43341</v>
      </c>
      <c r="L100" s="47">
        <v>2</v>
      </c>
      <c r="M100" s="47">
        <v>1</v>
      </c>
      <c r="N100" s="47" t="s">
        <v>48</v>
      </c>
      <c r="O100" s="47" t="s">
        <v>203</v>
      </c>
      <c r="P100" s="47" t="s">
        <v>202</v>
      </c>
      <c r="Q100" s="47" t="s">
        <v>203</v>
      </c>
      <c r="R100" s="47" t="s">
        <v>19</v>
      </c>
      <c r="S100" s="47" t="s">
        <v>203</v>
      </c>
      <c r="T100" s="47">
        <v>3200</v>
      </c>
      <c r="U100" s="47">
        <v>4672.9</v>
      </c>
      <c r="V100" s="48">
        <f t="shared" si="6"/>
        <v>5500.0033</v>
      </c>
      <c r="W100" s="48">
        <f t="shared" si="10"/>
        <v>4</v>
      </c>
      <c r="X100" s="48">
        <f t="shared" si="7"/>
        <v>1000</v>
      </c>
      <c r="Y100" s="48">
        <f t="shared" si="8"/>
        <v>6500.0033</v>
      </c>
      <c r="Z100" s="52">
        <f t="shared" si="9"/>
        <v>6500</v>
      </c>
      <c r="AA100" s="47">
        <v>11100766</v>
      </c>
      <c r="AB100" s="47">
        <v>1358566</v>
      </c>
    </row>
    <row r="101" s="47" customFormat="1" spans="1:28">
      <c r="A101" s="47" t="s">
        <v>202</v>
      </c>
      <c r="B101" s="47">
        <v>193</v>
      </c>
      <c r="C101" s="47">
        <v>250</v>
      </c>
      <c r="D101" s="47">
        <v>96</v>
      </c>
      <c r="E101" s="47">
        <v>924118.66</v>
      </c>
      <c r="F101" s="47" t="s">
        <v>203</v>
      </c>
      <c r="G101" s="58" t="s">
        <v>539</v>
      </c>
      <c r="H101" s="47">
        <v>2</v>
      </c>
      <c r="I101" s="49">
        <v>43340</v>
      </c>
      <c r="J101" s="47" t="s">
        <v>203</v>
      </c>
      <c r="K101" s="49">
        <v>43341</v>
      </c>
      <c r="L101" s="47">
        <v>1</v>
      </c>
      <c r="M101" s="47">
        <v>1</v>
      </c>
      <c r="N101" s="47" t="s">
        <v>48</v>
      </c>
      <c r="O101" s="47" t="s">
        <v>203</v>
      </c>
      <c r="P101" s="47" t="s">
        <v>202</v>
      </c>
      <c r="Q101" s="47" t="s">
        <v>203</v>
      </c>
      <c r="R101" s="47" t="s">
        <v>19</v>
      </c>
      <c r="S101" s="47" t="s">
        <v>203</v>
      </c>
      <c r="T101" s="47">
        <v>3200</v>
      </c>
      <c r="U101" s="47">
        <v>2293.97</v>
      </c>
      <c r="V101" s="48">
        <f t="shared" si="6"/>
        <v>2700.00269</v>
      </c>
      <c r="W101" s="48">
        <f t="shared" si="10"/>
        <v>2</v>
      </c>
      <c r="X101" s="48">
        <f t="shared" si="7"/>
        <v>500</v>
      </c>
      <c r="Y101" s="48">
        <f t="shared" si="8"/>
        <v>3200.00269</v>
      </c>
      <c r="Z101" s="52">
        <f t="shared" si="9"/>
        <v>3200</v>
      </c>
      <c r="AA101" s="47">
        <v>9222233</v>
      </c>
      <c r="AB101" s="47">
        <v>1344355</v>
      </c>
    </row>
    <row r="102" s="47" customFormat="1" spans="1:28">
      <c r="A102" s="47" t="s">
        <v>202</v>
      </c>
      <c r="B102" s="47">
        <v>193</v>
      </c>
      <c r="C102" s="47">
        <v>250</v>
      </c>
      <c r="D102" s="47">
        <v>96</v>
      </c>
      <c r="E102" s="47">
        <v>924118.66</v>
      </c>
      <c r="F102" s="47" t="s">
        <v>203</v>
      </c>
      <c r="G102" s="59" t="s">
        <v>540</v>
      </c>
      <c r="H102" s="47">
        <v>2</v>
      </c>
      <c r="I102" s="49">
        <v>43340</v>
      </c>
      <c r="J102" s="47" t="s">
        <v>203</v>
      </c>
      <c r="K102" s="49">
        <v>43342</v>
      </c>
      <c r="L102" s="47">
        <v>2</v>
      </c>
      <c r="M102" s="47">
        <v>1</v>
      </c>
      <c r="N102" s="47" t="s">
        <v>48</v>
      </c>
      <c r="O102" s="47" t="s">
        <v>203</v>
      </c>
      <c r="P102" s="47" t="s">
        <v>202</v>
      </c>
      <c r="Q102" s="47" t="s">
        <v>203</v>
      </c>
      <c r="R102" s="47" t="s">
        <v>19</v>
      </c>
      <c r="S102" s="47" t="s">
        <v>203</v>
      </c>
      <c r="T102" s="47">
        <v>3200</v>
      </c>
      <c r="U102" s="47">
        <v>4587.94</v>
      </c>
      <c r="V102" s="47">
        <f t="shared" si="6"/>
        <v>5400.00538</v>
      </c>
      <c r="W102" s="47">
        <f t="shared" si="10"/>
        <v>4</v>
      </c>
      <c r="X102" s="47">
        <f t="shared" si="7"/>
        <v>1000</v>
      </c>
      <c r="Y102" s="47">
        <f t="shared" si="8"/>
        <v>6400.00538</v>
      </c>
      <c r="Z102" s="53">
        <f t="shared" si="9"/>
        <v>6400</v>
      </c>
      <c r="AA102" s="47">
        <v>10732934</v>
      </c>
      <c r="AB102" s="47">
        <v>1356018</v>
      </c>
    </row>
    <row r="103" s="47" customFormat="1" spans="1:28">
      <c r="A103" s="47" t="s">
        <v>202</v>
      </c>
      <c r="B103" s="47">
        <v>193</v>
      </c>
      <c r="C103" s="47">
        <v>250</v>
      </c>
      <c r="D103" s="47">
        <v>96</v>
      </c>
      <c r="E103" s="47">
        <v>924118.66</v>
      </c>
      <c r="F103" s="47" t="s">
        <v>203</v>
      </c>
      <c r="G103" s="54" t="s">
        <v>541</v>
      </c>
      <c r="H103" s="54">
        <v>2</v>
      </c>
      <c r="I103" s="62">
        <v>43340</v>
      </c>
      <c r="J103" s="54" t="s">
        <v>203</v>
      </c>
      <c r="K103" s="62">
        <v>43342</v>
      </c>
      <c r="L103" s="54">
        <v>2</v>
      </c>
      <c r="M103" s="54">
        <v>1</v>
      </c>
      <c r="N103" s="54" t="s">
        <v>48</v>
      </c>
      <c r="O103" s="54" t="s">
        <v>203</v>
      </c>
      <c r="P103" s="54" t="s">
        <v>202</v>
      </c>
      <c r="Q103" s="54" t="s">
        <v>203</v>
      </c>
      <c r="R103" s="54" t="s">
        <v>19</v>
      </c>
      <c r="S103" s="54" t="s">
        <v>203</v>
      </c>
      <c r="T103" s="54">
        <v>3200</v>
      </c>
      <c r="U103" s="54">
        <v>4587.94</v>
      </c>
      <c r="V103" s="48">
        <f t="shared" si="6"/>
        <v>5400.00538</v>
      </c>
      <c r="W103" s="48">
        <f t="shared" si="10"/>
        <v>4</v>
      </c>
      <c r="X103" s="48">
        <f t="shared" si="7"/>
        <v>1000</v>
      </c>
      <c r="Y103" s="48">
        <f t="shared" si="8"/>
        <v>6400.00538</v>
      </c>
      <c r="Z103" s="52">
        <f t="shared" si="9"/>
        <v>6400</v>
      </c>
      <c r="AA103" s="47">
        <v>10644604</v>
      </c>
      <c r="AB103" s="47">
        <v>1355383</v>
      </c>
    </row>
    <row r="104" s="47" customFormat="1" spans="1:28">
      <c r="A104" s="47" t="s">
        <v>12</v>
      </c>
      <c r="G104" s="54" t="s">
        <v>542</v>
      </c>
      <c r="H104" s="54">
        <v>2</v>
      </c>
      <c r="I104" s="62">
        <v>43341</v>
      </c>
      <c r="J104" s="54"/>
      <c r="K104" s="62">
        <v>43343</v>
      </c>
      <c r="L104" s="54">
        <v>2</v>
      </c>
      <c r="M104" s="54">
        <v>1</v>
      </c>
      <c r="N104" s="54" t="s">
        <v>48</v>
      </c>
      <c r="O104" s="54"/>
      <c r="P104" s="54"/>
      <c r="Q104" s="54"/>
      <c r="R104" s="54" t="s">
        <v>19</v>
      </c>
      <c r="S104" s="54"/>
      <c r="T104" s="54">
        <v>3200</v>
      </c>
      <c r="U104" s="54">
        <v>4587.94</v>
      </c>
      <c r="V104" s="48">
        <f t="shared" si="6"/>
        <v>5400.00538</v>
      </c>
      <c r="W104" s="48">
        <f t="shared" si="10"/>
        <v>4</v>
      </c>
      <c r="X104" s="48">
        <f t="shared" si="7"/>
        <v>1000</v>
      </c>
      <c r="Y104" s="48">
        <f t="shared" si="8"/>
        <v>6400.00538</v>
      </c>
      <c r="Z104" s="52">
        <f t="shared" si="9"/>
        <v>6400</v>
      </c>
      <c r="AA104" s="47">
        <v>11365519</v>
      </c>
      <c r="AB104" s="47">
        <v>1360147</v>
      </c>
    </row>
    <row r="105" s="47" customFormat="1" spans="1:28">
      <c r="A105" s="47" t="s">
        <v>202</v>
      </c>
      <c r="B105" s="47">
        <v>193</v>
      </c>
      <c r="C105" s="47">
        <v>250</v>
      </c>
      <c r="D105" s="47">
        <v>96</v>
      </c>
      <c r="E105" s="47">
        <v>924118.66</v>
      </c>
      <c r="F105" s="47" t="s">
        <v>203</v>
      </c>
      <c r="G105" s="47" t="s">
        <v>543</v>
      </c>
      <c r="H105" s="47">
        <v>2</v>
      </c>
      <c r="I105" s="49">
        <v>43342</v>
      </c>
      <c r="J105" s="47" t="s">
        <v>203</v>
      </c>
      <c r="K105" s="49">
        <v>43348</v>
      </c>
      <c r="L105" s="47">
        <v>6</v>
      </c>
      <c r="M105" s="47">
        <v>1</v>
      </c>
      <c r="N105" s="47" t="s">
        <v>48</v>
      </c>
      <c r="O105" s="47" t="s">
        <v>203</v>
      </c>
      <c r="P105" s="47" t="s">
        <v>202</v>
      </c>
      <c r="Q105" s="47" t="s">
        <v>203</v>
      </c>
      <c r="R105" s="47" t="s">
        <v>19</v>
      </c>
      <c r="S105" s="47" t="s">
        <v>203</v>
      </c>
      <c r="T105" s="47">
        <v>3200</v>
      </c>
      <c r="U105" s="47">
        <v>14273.58</v>
      </c>
      <c r="V105" s="48">
        <f t="shared" si="6"/>
        <v>16800.00366</v>
      </c>
      <c r="W105" s="48">
        <f t="shared" si="10"/>
        <v>12</v>
      </c>
      <c r="X105" s="48">
        <f t="shared" si="7"/>
        <v>3000</v>
      </c>
      <c r="Y105" s="48">
        <f t="shared" si="8"/>
        <v>19800.00366</v>
      </c>
      <c r="Z105" s="52">
        <f t="shared" si="9"/>
        <v>19800</v>
      </c>
      <c r="AA105" s="47">
        <v>9805634</v>
      </c>
      <c r="AB105" s="47">
        <v>1348797</v>
      </c>
    </row>
    <row r="106" s="47" customFormat="1" spans="1:28">
      <c r="A106" s="47" t="s">
        <v>202</v>
      </c>
      <c r="B106" s="47">
        <v>193</v>
      </c>
      <c r="C106" s="47">
        <v>250</v>
      </c>
      <c r="D106" s="47">
        <v>96</v>
      </c>
      <c r="E106" s="47">
        <v>924118.66</v>
      </c>
      <c r="F106" s="47" t="s">
        <v>203</v>
      </c>
      <c r="G106" s="47" t="s">
        <v>544</v>
      </c>
      <c r="H106" s="47">
        <v>2</v>
      </c>
      <c r="I106" s="49">
        <v>43343</v>
      </c>
      <c r="J106" s="47" t="s">
        <v>203</v>
      </c>
      <c r="K106" s="49">
        <v>43346</v>
      </c>
      <c r="L106" s="47">
        <v>3</v>
      </c>
      <c r="M106" s="47">
        <v>1</v>
      </c>
      <c r="N106" s="47" t="s">
        <v>48</v>
      </c>
      <c r="O106" s="47" t="s">
        <v>203</v>
      </c>
      <c r="P106" s="47" t="s">
        <v>202</v>
      </c>
      <c r="Q106" s="47" t="s">
        <v>203</v>
      </c>
      <c r="R106" s="47" t="s">
        <v>19</v>
      </c>
      <c r="S106" s="47" t="s">
        <v>203</v>
      </c>
      <c r="T106" s="47">
        <v>3500</v>
      </c>
      <c r="U106" s="47">
        <v>7391.67</v>
      </c>
      <c r="V106" s="48">
        <f t="shared" si="6"/>
        <v>8699.99559</v>
      </c>
      <c r="W106" s="48">
        <f t="shared" si="10"/>
        <v>6</v>
      </c>
      <c r="X106" s="48">
        <f t="shared" si="7"/>
        <v>1500</v>
      </c>
      <c r="Y106" s="48">
        <f t="shared" si="8"/>
        <v>10199.99559</v>
      </c>
      <c r="Z106" s="52">
        <f t="shared" si="9"/>
        <v>10200</v>
      </c>
      <c r="AA106" s="47">
        <v>9044695</v>
      </c>
      <c r="AB106" s="47">
        <v>1343219</v>
      </c>
    </row>
    <row r="107" s="47" customFormat="1" spans="1:28">
      <c r="A107" s="47" t="s">
        <v>202</v>
      </c>
      <c r="B107" s="47">
        <v>193</v>
      </c>
      <c r="C107" s="47">
        <v>250</v>
      </c>
      <c r="D107" s="47">
        <v>96</v>
      </c>
      <c r="E107" s="47">
        <v>924118.66</v>
      </c>
      <c r="F107" s="47" t="s">
        <v>203</v>
      </c>
      <c r="G107" s="47" t="s">
        <v>545</v>
      </c>
      <c r="H107" s="47">
        <v>2</v>
      </c>
      <c r="I107" s="49">
        <v>43343</v>
      </c>
      <c r="J107" s="47" t="s">
        <v>203</v>
      </c>
      <c r="K107" s="49">
        <v>43345</v>
      </c>
      <c r="L107" s="47">
        <v>2</v>
      </c>
      <c r="M107" s="47">
        <v>1</v>
      </c>
      <c r="N107" s="47" t="s">
        <v>48</v>
      </c>
      <c r="O107" s="47" t="s">
        <v>203</v>
      </c>
      <c r="P107" s="47" t="s">
        <v>202</v>
      </c>
      <c r="Q107" s="47" t="s">
        <v>203</v>
      </c>
      <c r="R107" s="47" t="s">
        <v>19</v>
      </c>
      <c r="S107" s="47" t="s">
        <v>203</v>
      </c>
      <c r="T107" s="47">
        <v>3500</v>
      </c>
      <c r="U107" s="47">
        <v>5097.7</v>
      </c>
      <c r="V107" s="48">
        <f t="shared" si="6"/>
        <v>5999.9929</v>
      </c>
      <c r="W107" s="48">
        <f t="shared" si="10"/>
        <v>4</v>
      </c>
      <c r="X107" s="48">
        <f t="shared" si="7"/>
        <v>1000</v>
      </c>
      <c r="Y107" s="48">
        <f t="shared" si="8"/>
        <v>6999.9929</v>
      </c>
      <c r="Z107" s="52">
        <f t="shared" si="9"/>
        <v>7000</v>
      </c>
      <c r="AA107" s="47">
        <v>11106860</v>
      </c>
      <c r="AB107" s="47">
        <v>1358637</v>
      </c>
    </row>
    <row r="108" s="47" customFormat="1" ht="15" customHeight="1" spans="9:26">
      <c r="I108" s="49"/>
      <c r="K108" s="49"/>
      <c r="V108" s="48"/>
      <c r="W108" s="48"/>
      <c r="X108" s="48"/>
      <c r="Y108" s="48"/>
      <c r="Z108" s="52"/>
    </row>
    <row r="109" s="47" customFormat="1" ht="15" customHeight="1" spans="1:28">
      <c r="A109" s="60"/>
      <c r="B109" s="60" t="s">
        <v>315</v>
      </c>
      <c r="C109" s="60" t="s">
        <v>316</v>
      </c>
      <c r="D109" s="60" t="s">
        <v>317</v>
      </c>
      <c r="E109" s="60" t="s">
        <v>318</v>
      </c>
      <c r="F109" s="60" t="s">
        <v>319</v>
      </c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48"/>
      <c r="W109" s="48"/>
      <c r="X109" s="48"/>
      <c r="Y109" s="48"/>
      <c r="Z109" s="60">
        <f>SUM(Z2:Z108)</f>
        <v>1282300</v>
      </c>
      <c r="AA109" s="47" t="s">
        <v>546</v>
      </c>
      <c r="AB109" s="66"/>
    </row>
    <row r="110" s="47" customFormat="1" ht="14.25" spans="1:26">
      <c r="A110" s="61"/>
      <c r="B110" s="61"/>
      <c r="C110" s="61"/>
      <c r="D110" s="61"/>
      <c r="E110" s="61"/>
      <c r="F110" s="61"/>
      <c r="G110" s="61"/>
      <c r="H110" s="61"/>
      <c r="I110" s="63"/>
      <c r="J110" s="61"/>
      <c r="K110" s="63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4"/>
      <c r="W110" s="64"/>
      <c r="X110" s="64"/>
      <c r="Y110" s="64"/>
      <c r="Z110" s="67"/>
    </row>
    <row r="111" spans="21:26">
      <c r="U111" s="47" t="s">
        <v>547</v>
      </c>
      <c r="Z111" s="47">
        <v>1200000</v>
      </c>
    </row>
    <row r="112" spans="21:26">
      <c r="U112" s="47" t="s">
        <v>548</v>
      </c>
      <c r="Z112" s="47">
        <v>82300</v>
      </c>
    </row>
    <row r="113" spans="21:26">
      <c r="U113" s="47" t="s">
        <v>549</v>
      </c>
      <c r="Z113" s="47">
        <f>-'7月'!V112</f>
        <v>70450</v>
      </c>
    </row>
    <row r="114" spans="21:26">
      <c r="U114" s="65" t="s">
        <v>550</v>
      </c>
      <c r="V114" s="65" t="s">
        <v>551</v>
      </c>
      <c r="W114" s="65"/>
      <c r="X114" s="65"/>
      <c r="Y114" s="65"/>
      <c r="Z114" s="65">
        <f>Z112+Z113</f>
        <v>152750</v>
      </c>
    </row>
    <row r="115" spans="22:22">
      <c r="V115" s="47" t="e">
        <f>Q115-#REF!</f>
        <v>#REF!</v>
      </c>
    </row>
    <row r="116" spans="22:22">
      <c r="V116" s="47" t="e">
        <f>Q116-#REF!</f>
        <v>#REF!</v>
      </c>
    </row>
    <row r="117" spans="22:22">
      <c r="V117" s="47" t="e">
        <f>Q117-#REF!</f>
        <v>#REF!</v>
      </c>
    </row>
    <row r="118" spans="22:22">
      <c r="V118" s="47" t="e">
        <f>SUM(V115:V117)</f>
        <v>#REF!</v>
      </c>
    </row>
    <row r="119" spans="22:22">
      <c r="V119" s="47"/>
    </row>
  </sheetData>
  <mergeCells count="2">
    <mergeCell ref="M1:N1"/>
    <mergeCell ref="R1:T1"/>
  </mergeCells>
  <conditionalFormatting sqref="AB$1:AB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0"/>
  <sheetViews>
    <sheetView topLeftCell="A61" workbookViewId="0">
      <selection activeCell="AC89" sqref="AC89"/>
    </sheetView>
  </sheetViews>
  <sheetFormatPr defaultColWidth="10.2857142857143" defaultRowHeight="13.5"/>
  <cols>
    <col min="1" max="1" width="24.3809523809524" style="29" customWidth="1"/>
    <col min="2" max="6" width="10.4095238095238" style="29" hidden="1" customWidth="1"/>
    <col min="7" max="7" width="21.5809523809524" style="29" customWidth="1"/>
    <col min="8" max="8" width="10.2857142857143" style="29"/>
    <col min="9" max="9" width="10.9238095238095" style="29" customWidth="1"/>
    <col min="10" max="10" width="10.2857142857143" style="29" hidden="1" customWidth="1"/>
    <col min="11" max="11" width="13.3333333333333" style="29" customWidth="1"/>
    <col min="12" max="12" width="10.2857142857143" style="29"/>
    <col min="13" max="13" width="7.86666666666667" style="29" customWidth="1"/>
    <col min="14" max="14" width="10.2857142857143" style="29"/>
    <col min="15" max="17" width="10.2857142857143" style="29" hidden="1" customWidth="1"/>
    <col min="18" max="18" width="10.2857142857143" style="29"/>
    <col min="19" max="19" width="10.2857142857143" style="29" hidden="1" customWidth="1"/>
    <col min="20" max="20" width="10.2857142857143" style="29"/>
    <col min="21" max="21" width="10.4095238095238" style="29" customWidth="1"/>
    <col min="22" max="25" width="10.4095238095238" style="31" hidden="1" customWidth="1"/>
    <col min="26" max="26" width="18.7904761904762" style="29" customWidth="1"/>
    <col min="27" max="27" width="12.8190476190476" style="32" customWidth="1"/>
    <col min="28" max="28" width="12.6952380952381" style="32" customWidth="1"/>
    <col min="29" max="16384" width="10.2857142857143" style="29"/>
  </cols>
  <sheetData>
    <row r="1" s="29" customFormat="1" spans="1:28">
      <c r="A1" s="33" t="s">
        <v>0</v>
      </c>
      <c r="B1" s="29" t="s">
        <v>185</v>
      </c>
      <c r="C1" s="29" t="s">
        <v>186</v>
      </c>
      <c r="D1" s="29" t="s">
        <v>187</v>
      </c>
      <c r="E1" s="29" t="s">
        <v>188</v>
      </c>
      <c r="F1" s="29" t="s">
        <v>189</v>
      </c>
      <c r="G1" s="33" t="s">
        <v>1</v>
      </c>
      <c r="H1" s="33" t="s">
        <v>190</v>
      </c>
      <c r="I1" s="33" t="s">
        <v>3</v>
      </c>
      <c r="J1" s="33" t="s">
        <v>191</v>
      </c>
      <c r="K1" s="33" t="s">
        <v>192</v>
      </c>
      <c r="L1" s="33" t="s">
        <v>71</v>
      </c>
      <c r="M1" s="33" t="s">
        <v>6</v>
      </c>
      <c r="N1" s="33"/>
      <c r="O1" s="33" t="s">
        <v>193</v>
      </c>
      <c r="P1" s="33" t="s">
        <v>194</v>
      </c>
      <c r="Q1" s="33" t="s">
        <v>195</v>
      </c>
      <c r="R1" s="33" t="s">
        <v>196</v>
      </c>
      <c r="S1" s="33"/>
      <c r="T1" s="33"/>
      <c r="U1" s="33" t="s">
        <v>197</v>
      </c>
      <c r="V1" s="38" t="s">
        <v>198</v>
      </c>
      <c r="W1" s="38" t="s">
        <v>199</v>
      </c>
      <c r="X1" s="38" t="s">
        <v>200</v>
      </c>
      <c r="Y1" s="39"/>
      <c r="Z1" s="33" t="s">
        <v>9</v>
      </c>
      <c r="AA1" s="38" t="s">
        <v>552</v>
      </c>
      <c r="AB1" s="38" t="s">
        <v>553</v>
      </c>
    </row>
    <row r="2" s="29" customFormat="1" spans="1:28">
      <c r="A2" s="29" t="s">
        <v>202</v>
      </c>
      <c r="B2" s="29">
        <v>169</v>
      </c>
      <c r="C2" s="29">
        <v>183</v>
      </c>
      <c r="D2" s="29">
        <v>84</v>
      </c>
      <c r="E2" s="29">
        <v>464740.95</v>
      </c>
      <c r="F2" s="29" t="s">
        <v>203</v>
      </c>
      <c r="G2" s="29" t="s">
        <v>554</v>
      </c>
      <c r="H2" s="29">
        <v>2</v>
      </c>
      <c r="I2" s="35">
        <v>43344</v>
      </c>
      <c r="J2" s="29" t="s">
        <v>203</v>
      </c>
      <c r="K2" s="35">
        <v>43346</v>
      </c>
      <c r="L2" s="29">
        <v>2</v>
      </c>
      <c r="M2" s="29">
        <v>1</v>
      </c>
      <c r="N2" s="29" t="s">
        <v>48</v>
      </c>
      <c r="O2" s="29" t="s">
        <v>203</v>
      </c>
      <c r="P2" s="29" t="s">
        <v>202</v>
      </c>
      <c r="Q2" s="29" t="s">
        <v>203</v>
      </c>
      <c r="R2" s="29" t="s">
        <v>19</v>
      </c>
      <c r="S2" s="29" t="s">
        <v>203</v>
      </c>
      <c r="T2" s="29">
        <v>3200</v>
      </c>
      <c r="U2" s="29">
        <v>4842.82</v>
      </c>
      <c r="V2" s="31">
        <f t="shared" ref="V2:V65" si="0">U2*1.177</f>
        <v>5699.99914</v>
      </c>
      <c r="W2" s="31">
        <f t="shared" ref="W2:W66" si="1">H2*L2</f>
        <v>4</v>
      </c>
      <c r="X2" s="31">
        <f t="shared" ref="X2:X65" si="2">W2*250</f>
        <v>1000</v>
      </c>
      <c r="Y2" s="31">
        <f t="shared" ref="Y2:Y65" si="3">X2+V2</f>
        <v>6699.99914</v>
      </c>
      <c r="Z2" s="40">
        <f t="shared" ref="Z2:Z31" si="4">ROUND(Y2,0)</f>
        <v>6700</v>
      </c>
      <c r="AA2" s="32">
        <v>10247893</v>
      </c>
      <c r="AB2" s="32">
        <v>1352369</v>
      </c>
    </row>
    <row r="3" s="29" customFormat="1" spans="1:28">
      <c r="A3" s="29" t="s">
        <v>202</v>
      </c>
      <c r="B3" s="29">
        <v>169</v>
      </c>
      <c r="C3" s="29">
        <v>183</v>
      </c>
      <c r="D3" s="29">
        <v>84</v>
      </c>
      <c r="E3" s="29">
        <v>464740.95</v>
      </c>
      <c r="F3" s="29" t="s">
        <v>203</v>
      </c>
      <c r="G3" s="29" t="s">
        <v>555</v>
      </c>
      <c r="H3" s="29">
        <v>2</v>
      </c>
      <c r="I3" s="35">
        <v>43344</v>
      </c>
      <c r="J3" s="29" t="s">
        <v>203</v>
      </c>
      <c r="K3" s="35">
        <v>43347</v>
      </c>
      <c r="L3" s="29">
        <v>3</v>
      </c>
      <c r="M3" s="29">
        <v>1</v>
      </c>
      <c r="N3" s="29" t="s">
        <v>18</v>
      </c>
      <c r="O3" s="29" t="s">
        <v>203</v>
      </c>
      <c r="P3" s="29" t="s">
        <v>202</v>
      </c>
      <c r="Q3" s="29" t="s">
        <v>203</v>
      </c>
      <c r="R3" s="29" t="s">
        <v>19</v>
      </c>
      <c r="S3" s="29" t="s">
        <v>203</v>
      </c>
      <c r="T3" s="29">
        <v>4200</v>
      </c>
      <c r="U3" s="29">
        <v>8836.03</v>
      </c>
      <c r="V3" s="31">
        <f t="shared" si="0"/>
        <v>10400.00731</v>
      </c>
      <c r="W3" s="31">
        <f t="shared" si="1"/>
        <v>6</v>
      </c>
      <c r="X3" s="31">
        <f t="shared" si="2"/>
        <v>1500</v>
      </c>
      <c r="Y3" s="31">
        <f t="shared" si="3"/>
        <v>11900.00731</v>
      </c>
      <c r="Z3" s="40">
        <f t="shared" si="4"/>
        <v>11900</v>
      </c>
      <c r="AA3" s="32">
        <v>11461083</v>
      </c>
      <c r="AB3" s="32">
        <v>1360988</v>
      </c>
    </row>
    <row r="4" s="29" customFormat="1" spans="1:28">
      <c r="A4" s="29" t="s">
        <v>202</v>
      </c>
      <c r="B4" s="29">
        <v>169</v>
      </c>
      <c r="C4" s="29">
        <v>183</v>
      </c>
      <c r="D4" s="29">
        <v>84</v>
      </c>
      <c r="E4" s="29">
        <v>464740.95</v>
      </c>
      <c r="F4" s="29" t="s">
        <v>203</v>
      </c>
      <c r="G4" s="29" t="s">
        <v>556</v>
      </c>
      <c r="H4" s="29">
        <v>2</v>
      </c>
      <c r="I4" s="35">
        <v>43345</v>
      </c>
      <c r="J4" s="29" t="s">
        <v>203</v>
      </c>
      <c r="K4" s="35">
        <v>43347</v>
      </c>
      <c r="L4" s="29">
        <v>2</v>
      </c>
      <c r="M4" s="29">
        <v>1</v>
      </c>
      <c r="N4" s="29" t="s">
        <v>18</v>
      </c>
      <c r="O4" s="29" t="s">
        <v>203</v>
      </c>
      <c r="P4" s="29" t="s">
        <v>202</v>
      </c>
      <c r="Q4" s="29" t="s">
        <v>203</v>
      </c>
      <c r="R4" s="29" t="s">
        <v>19</v>
      </c>
      <c r="S4" s="29" t="s">
        <v>203</v>
      </c>
      <c r="T4" s="29">
        <v>3150</v>
      </c>
      <c r="U4" s="29">
        <v>4502.98</v>
      </c>
      <c r="V4" s="31">
        <f t="shared" si="0"/>
        <v>5300.00746</v>
      </c>
      <c r="W4" s="31">
        <f t="shared" si="1"/>
        <v>4</v>
      </c>
      <c r="X4" s="31">
        <f t="shared" si="2"/>
        <v>1000</v>
      </c>
      <c r="Y4" s="31">
        <f t="shared" si="3"/>
        <v>6300.00746</v>
      </c>
      <c r="Z4" s="40">
        <f t="shared" si="4"/>
        <v>6300</v>
      </c>
      <c r="AA4" s="32">
        <v>7534174</v>
      </c>
      <c r="AB4" s="32">
        <v>1333852</v>
      </c>
    </row>
    <row r="5" s="29" customFormat="1" spans="1:28">
      <c r="A5" s="29" t="s">
        <v>202</v>
      </c>
      <c r="B5" s="29">
        <v>169</v>
      </c>
      <c r="C5" s="29">
        <v>183</v>
      </c>
      <c r="D5" s="29">
        <v>84</v>
      </c>
      <c r="E5" s="29">
        <v>464740.95</v>
      </c>
      <c r="F5" s="29" t="s">
        <v>203</v>
      </c>
      <c r="G5" s="29" t="s">
        <v>557</v>
      </c>
      <c r="H5" s="29">
        <v>2</v>
      </c>
      <c r="I5" s="35">
        <v>43345</v>
      </c>
      <c r="J5" s="29" t="s">
        <v>203</v>
      </c>
      <c r="K5" s="35">
        <v>43347</v>
      </c>
      <c r="L5" s="29">
        <v>2</v>
      </c>
      <c r="M5" s="29">
        <v>1</v>
      </c>
      <c r="N5" s="29" t="s">
        <v>18</v>
      </c>
      <c r="O5" s="29" t="s">
        <v>203</v>
      </c>
      <c r="P5" s="29" t="s">
        <v>202</v>
      </c>
      <c r="Q5" s="29" t="s">
        <v>203</v>
      </c>
      <c r="R5" s="29" t="s">
        <v>19</v>
      </c>
      <c r="S5" s="29" t="s">
        <v>203</v>
      </c>
      <c r="T5" s="29">
        <v>3150</v>
      </c>
      <c r="U5" s="29">
        <v>4502.98</v>
      </c>
      <c r="V5" s="31">
        <f t="shared" si="0"/>
        <v>5300.00746</v>
      </c>
      <c r="W5" s="31">
        <f t="shared" si="1"/>
        <v>4</v>
      </c>
      <c r="X5" s="31">
        <f t="shared" si="2"/>
        <v>1000</v>
      </c>
      <c r="Y5" s="31">
        <f t="shared" si="3"/>
        <v>6300.00746</v>
      </c>
      <c r="Z5" s="40">
        <f t="shared" si="4"/>
        <v>6300</v>
      </c>
      <c r="AA5" s="32">
        <v>7534075</v>
      </c>
      <c r="AB5" s="32">
        <v>1333851</v>
      </c>
    </row>
    <row r="6" s="29" customFormat="1" spans="1:28">
      <c r="A6" s="29" t="s">
        <v>202</v>
      </c>
      <c r="B6" s="29">
        <v>169</v>
      </c>
      <c r="C6" s="29">
        <v>183</v>
      </c>
      <c r="D6" s="29">
        <v>84</v>
      </c>
      <c r="E6" s="29">
        <v>464740.95</v>
      </c>
      <c r="F6" s="29" t="s">
        <v>203</v>
      </c>
      <c r="G6" s="29" t="s">
        <v>558</v>
      </c>
      <c r="H6" s="29">
        <v>2</v>
      </c>
      <c r="I6" s="35">
        <v>43346</v>
      </c>
      <c r="J6" s="29" t="s">
        <v>203</v>
      </c>
      <c r="K6" s="35">
        <v>43349</v>
      </c>
      <c r="L6" s="29">
        <v>3</v>
      </c>
      <c r="M6" s="29">
        <v>1</v>
      </c>
      <c r="N6" s="29" t="s">
        <v>25</v>
      </c>
      <c r="O6" s="29" t="s">
        <v>203</v>
      </c>
      <c r="P6" s="29" t="s">
        <v>202</v>
      </c>
      <c r="Q6" s="29" t="s">
        <v>203</v>
      </c>
      <c r="R6" s="29" t="s">
        <v>19</v>
      </c>
      <c r="S6" s="29" t="s">
        <v>203</v>
      </c>
      <c r="T6" s="29">
        <v>3150</v>
      </c>
      <c r="U6" s="29">
        <v>6754.46</v>
      </c>
      <c r="V6" s="31">
        <f t="shared" si="0"/>
        <v>7949.99942</v>
      </c>
      <c r="W6" s="31">
        <v>6</v>
      </c>
      <c r="X6" s="31">
        <f t="shared" si="2"/>
        <v>1500</v>
      </c>
      <c r="Y6" s="31">
        <f t="shared" si="3"/>
        <v>9449.99942</v>
      </c>
      <c r="Z6" s="40">
        <f t="shared" si="4"/>
        <v>9450</v>
      </c>
      <c r="AA6" s="32">
        <v>7813343</v>
      </c>
      <c r="AB6" s="32">
        <v>1334859</v>
      </c>
    </row>
    <row r="7" s="29" customFormat="1" spans="1:28">
      <c r="A7" s="29" t="s">
        <v>202</v>
      </c>
      <c r="B7" s="29">
        <v>169</v>
      </c>
      <c r="C7" s="29">
        <v>183</v>
      </c>
      <c r="D7" s="29">
        <v>84</v>
      </c>
      <c r="E7" s="29">
        <v>464740.95</v>
      </c>
      <c r="F7" s="29" t="s">
        <v>203</v>
      </c>
      <c r="G7" s="29" t="s">
        <v>559</v>
      </c>
      <c r="H7" s="29">
        <v>2</v>
      </c>
      <c r="I7" s="35">
        <v>43347</v>
      </c>
      <c r="J7" s="29" t="s">
        <v>203</v>
      </c>
      <c r="K7" s="35">
        <v>43350</v>
      </c>
      <c r="L7" s="29">
        <v>3</v>
      </c>
      <c r="M7" s="29">
        <v>1</v>
      </c>
      <c r="N7" s="29" t="s">
        <v>25</v>
      </c>
      <c r="O7" s="29" t="s">
        <v>203</v>
      </c>
      <c r="P7" s="29" t="s">
        <v>202</v>
      </c>
      <c r="Q7" s="29" t="s">
        <v>203</v>
      </c>
      <c r="R7" s="29" t="s">
        <v>19</v>
      </c>
      <c r="S7" s="29" t="s">
        <v>203</v>
      </c>
      <c r="T7" s="29">
        <v>3300</v>
      </c>
      <c r="U7" s="29">
        <v>7051.83</v>
      </c>
      <c r="V7" s="31">
        <f t="shared" si="0"/>
        <v>8300.00391</v>
      </c>
      <c r="W7" s="31">
        <f t="shared" si="1"/>
        <v>6</v>
      </c>
      <c r="X7" s="31">
        <f t="shared" si="2"/>
        <v>1500</v>
      </c>
      <c r="Y7" s="31">
        <f t="shared" si="3"/>
        <v>9800.00391</v>
      </c>
      <c r="Z7" s="40">
        <f t="shared" si="4"/>
        <v>9800</v>
      </c>
      <c r="AA7" s="32">
        <v>11986611</v>
      </c>
      <c r="AB7" s="32">
        <v>1364254</v>
      </c>
    </row>
    <row r="8" s="29" customFormat="1" spans="1:28">
      <c r="A8" s="29" t="s">
        <v>202</v>
      </c>
      <c r="B8" s="29">
        <v>169</v>
      </c>
      <c r="C8" s="29">
        <v>183</v>
      </c>
      <c r="D8" s="29">
        <v>84</v>
      </c>
      <c r="E8" s="29">
        <v>464740.95</v>
      </c>
      <c r="F8" s="29" t="s">
        <v>203</v>
      </c>
      <c r="G8" s="29" t="s">
        <v>560</v>
      </c>
      <c r="H8" s="29">
        <v>2</v>
      </c>
      <c r="I8" s="35">
        <v>43347</v>
      </c>
      <c r="J8" s="29" t="s">
        <v>203</v>
      </c>
      <c r="K8" s="35">
        <v>43349</v>
      </c>
      <c r="L8" s="29">
        <v>2</v>
      </c>
      <c r="M8" s="29">
        <v>1</v>
      </c>
      <c r="N8" s="29" t="s">
        <v>18</v>
      </c>
      <c r="O8" s="29" t="s">
        <v>203</v>
      </c>
      <c r="P8" s="29" t="s">
        <v>202</v>
      </c>
      <c r="Q8" s="29" t="s">
        <v>203</v>
      </c>
      <c r="R8" s="29" t="s">
        <v>19</v>
      </c>
      <c r="S8" s="29" t="s">
        <v>203</v>
      </c>
      <c r="T8" s="29">
        <v>3200</v>
      </c>
      <c r="U8" s="29">
        <v>4587.94</v>
      </c>
      <c r="V8" s="31">
        <f t="shared" si="0"/>
        <v>5400.00538</v>
      </c>
      <c r="W8" s="31">
        <f t="shared" si="1"/>
        <v>4</v>
      </c>
      <c r="X8" s="31">
        <f t="shared" si="2"/>
        <v>1000</v>
      </c>
      <c r="Y8" s="31">
        <f t="shared" si="3"/>
        <v>6400.00538</v>
      </c>
      <c r="Z8" s="40">
        <f t="shared" si="4"/>
        <v>6400</v>
      </c>
      <c r="AA8" s="32">
        <v>10066857</v>
      </c>
      <c r="AB8" s="32">
        <v>1350555</v>
      </c>
    </row>
    <row r="9" s="29" customFormat="1" spans="1:28">
      <c r="A9" s="29" t="s">
        <v>202</v>
      </c>
      <c r="B9" s="29">
        <v>169</v>
      </c>
      <c r="C9" s="29">
        <v>183</v>
      </c>
      <c r="D9" s="29">
        <v>84</v>
      </c>
      <c r="E9" s="29">
        <v>464740.95</v>
      </c>
      <c r="F9" s="29" t="s">
        <v>203</v>
      </c>
      <c r="G9" s="29" t="s">
        <v>561</v>
      </c>
      <c r="H9" s="29">
        <v>2</v>
      </c>
      <c r="I9" s="35">
        <v>43347</v>
      </c>
      <c r="J9" s="29" t="s">
        <v>203</v>
      </c>
      <c r="K9" s="35">
        <v>43349</v>
      </c>
      <c r="L9" s="29">
        <v>2</v>
      </c>
      <c r="M9" s="29">
        <v>1</v>
      </c>
      <c r="N9" s="29" t="s">
        <v>32</v>
      </c>
      <c r="O9" s="29" t="s">
        <v>203</v>
      </c>
      <c r="P9" s="29" t="s">
        <v>202</v>
      </c>
      <c r="Q9" s="29" t="s">
        <v>203</v>
      </c>
      <c r="R9" s="29" t="s">
        <v>19</v>
      </c>
      <c r="S9" s="29" t="s">
        <v>203</v>
      </c>
      <c r="T9" s="29">
        <v>3300</v>
      </c>
      <c r="U9" s="29">
        <v>4672.9</v>
      </c>
      <c r="V9" s="31">
        <f t="shared" si="0"/>
        <v>5500.0033</v>
      </c>
      <c r="W9" s="31">
        <f t="shared" si="1"/>
        <v>4</v>
      </c>
      <c r="X9" s="31">
        <f t="shared" si="2"/>
        <v>1000</v>
      </c>
      <c r="Y9" s="31">
        <f t="shared" si="3"/>
        <v>6500.0033</v>
      </c>
      <c r="Z9" s="40">
        <f t="shared" si="4"/>
        <v>6500</v>
      </c>
      <c r="AA9" s="32">
        <v>11994893</v>
      </c>
      <c r="AB9" s="32">
        <v>1364365</v>
      </c>
    </row>
    <row r="10" s="29" customFormat="1" spans="1:28">
      <c r="A10" s="29" t="s">
        <v>202</v>
      </c>
      <c r="B10" s="29">
        <v>169</v>
      </c>
      <c r="C10" s="29">
        <v>183</v>
      </c>
      <c r="D10" s="29">
        <v>84</v>
      </c>
      <c r="E10" s="29">
        <v>464740.95</v>
      </c>
      <c r="F10" s="29" t="s">
        <v>203</v>
      </c>
      <c r="G10" s="29" t="s">
        <v>562</v>
      </c>
      <c r="H10" s="29">
        <v>2</v>
      </c>
      <c r="I10" s="35">
        <v>43348</v>
      </c>
      <c r="J10" s="29" t="s">
        <v>203</v>
      </c>
      <c r="K10" s="35">
        <v>43350</v>
      </c>
      <c r="L10" s="29">
        <v>2</v>
      </c>
      <c r="M10" s="29">
        <v>1</v>
      </c>
      <c r="N10" s="29" t="s">
        <v>23</v>
      </c>
      <c r="O10" s="29" t="s">
        <v>203</v>
      </c>
      <c r="P10" s="29" t="s">
        <v>202</v>
      </c>
      <c r="Q10" s="29" t="s">
        <v>203</v>
      </c>
      <c r="R10" s="29" t="s">
        <v>19</v>
      </c>
      <c r="S10" s="29" t="s">
        <v>203</v>
      </c>
      <c r="T10" s="29">
        <v>3300</v>
      </c>
      <c r="U10" s="29">
        <v>4757.86</v>
      </c>
      <c r="V10" s="31">
        <f t="shared" si="0"/>
        <v>5600.00122</v>
      </c>
      <c r="W10" s="31">
        <f t="shared" si="1"/>
        <v>4</v>
      </c>
      <c r="X10" s="31">
        <f t="shared" si="2"/>
        <v>1000</v>
      </c>
      <c r="Y10" s="31">
        <f t="shared" si="3"/>
        <v>6600.00122</v>
      </c>
      <c r="Z10" s="40">
        <f t="shared" si="4"/>
        <v>6600</v>
      </c>
      <c r="AA10" s="32">
        <v>11581753</v>
      </c>
      <c r="AB10" s="32">
        <v>1361530</v>
      </c>
    </row>
    <row r="11" s="29" customFormat="1" spans="1:28">
      <c r="A11" s="29" t="s">
        <v>202</v>
      </c>
      <c r="B11" s="29">
        <v>169</v>
      </c>
      <c r="C11" s="29">
        <v>183</v>
      </c>
      <c r="D11" s="29">
        <v>84</v>
      </c>
      <c r="E11" s="29">
        <v>464740.95</v>
      </c>
      <c r="F11" s="29" t="s">
        <v>203</v>
      </c>
      <c r="G11" s="29" t="s">
        <v>563</v>
      </c>
      <c r="H11" s="29">
        <v>2</v>
      </c>
      <c r="I11" s="35">
        <v>43348</v>
      </c>
      <c r="J11" s="29" t="s">
        <v>203</v>
      </c>
      <c r="K11" s="35">
        <v>43350</v>
      </c>
      <c r="L11" s="29">
        <v>2</v>
      </c>
      <c r="M11" s="29">
        <v>1</v>
      </c>
      <c r="N11" s="29" t="s">
        <v>42</v>
      </c>
      <c r="O11" s="29" t="s">
        <v>203</v>
      </c>
      <c r="P11" s="29" t="s">
        <v>202</v>
      </c>
      <c r="Q11" s="29" t="s">
        <v>203</v>
      </c>
      <c r="R11" s="29" t="s">
        <v>19</v>
      </c>
      <c r="S11" s="29" t="s">
        <v>203</v>
      </c>
      <c r="T11" s="29">
        <v>3150</v>
      </c>
      <c r="U11" s="29">
        <v>4502.98</v>
      </c>
      <c r="V11" s="31">
        <f t="shared" si="0"/>
        <v>5300.00746</v>
      </c>
      <c r="W11" s="31">
        <f t="shared" si="1"/>
        <v>4</v>
      </c>
      <c r="X11" s="31">
        <f t="shared" si="2"/>
        <v>1000</v>
      </c>
      <c r="Y11" s="31">
        <f t="shared" si="3"/>
        <v>6300.00746</v>
      </c>
      <c r="Z11" s="40">
        <f t="shared" si="4"/>
        <v>6300</v>
      </c>
      <c r="AA11" s="32">
        <v>4912229</v>
      </c>
      <c r="AB11" s="32">
        <v>1316773</v>
      </c>
    </row>
    <row r="12" s="29" customFormat="1" spans="1:28">
      <c r="A12" s="29" t="s">
        <v>202</v>
      </c>
      <c r="B12" s="29">
        <v>169</v>
      </c>
      <c r="C12" s="29">
        <v>183</v>
      </c>
      <c r="D12" s="29">
        <v>84</v>
      </c>
      <c r="E12" s="29">
        <v>464740.95</v>
      </c>
      <c r="F12" s="29" t="s">
        <v>203</v>
      </c>
      <c r="G12" s="29" t="s">
        <v>564</v>
      </c>
      <c r="H12" s="29">
        <v>2</v>
      </c>
      <c r="I12" s="35">
        <v>43348</v>
      </c>
      <c r="J12" s="29" t="s">
        <v>203</v>
      </c>
      <c r="K12" s="35">
        <v>43350</v>
      </c>
      <c r="L12" s="29">
        <v>2</v>
      </c>
      <c r="M12" s="29">
        <v>1</v>
      </c>
      <c r="N12" s="29" t="s">
        <v>23</v>
      </c>
      <c r="O12" s="29" t="s">
        <v>203</v>
      </c>
      <c r="P12" s="29" t="s">
        <v>202</v>
      </c>
      <c r="Q12" s="29" t="s">
        <v>203</v>
      </c>
      <c r="R12" s="29" t="s">
        <v>19</v>
      </c>
      <c r="S12" s="29" t="s">
        <v>203</v>
      </c>
      <c r="T12" s="29">
        <v>3300</v>
      </c>
      <c r="U12" s="29">
        <v>4757.86</v>
      </c>
      <c r="V12" s="31">
        <f t="shared" si="0"/>
        <v>5600.00122</v>
      </c>
      <c r="W12" s="31">
        <f t="shared" si="1"/>
        <v>4</v>
      </c>
      <c r="X12" s="31">
        <f t="shared" si="2"/>
        <v>1000</v>
      </c>
      <c r="Y12" s="31">
        <f t="shared" si="3"/>
        <v>6600.00122</v>
      </c>
      <c r="Z12" s="40">
        <f t="shared" si="4"/>
        <v>6600</v>
      </c>
      <c r="AA12" s="32">
        <v>11581753</v>
      </c>
      <c r="AB12" s="32">
        <v>1361530</v>
      </c>
    </row>
    <row r="13" s="29" customFormat="1" spans="1:28">
      <c r="A13" s="29" t="s">
        <v>202</v>
      </c>
      <c r="B13" s="29">
        <v>169</v>
      </c>
      <c r="C13" s="29">
        <v>183</v>
      </c>
      <c r="D13" s="29">
        <v>84</v>
      </c>
      <c r="E13" s="29">
        <v>464740.95</v>
      </c>
      <c r="F13" s="29" t="s">
        <v>203</v>
      </c>
      <c r="G13" s="29" t="s">
        <v>565</v>
      </c>
      <c r="H13" s="29">
        <v>2</v>
      </c>
      <c r="I13" s="35">
        <v>43348</v>
      </c>
      <c r="J13" s="29" t="s">
        <v>203</v>
      </c>
      <c r="K13" s="35">
        <v>43350</v>
      </c>
      <c r="L13" s="29">
        <v>2</v>
      </c>
      <c r="M13" s="29">
        <v>1</v>
      </c>
      <c r="N13" s="29" t="s">
        <v>23</v>
      </c>
      <c r="O13" s="29" t="s">
        <v>203</v>
      </c>
      <c r="P13" s="29" t="s">
        <v>202</v>
      </c>
      <c r="Q13" s="29" t="s">
        <v>203</v>
      </c>
      <c r="R13" s="29" t="s">
        <v>19</v>
      </c>
      <c r="S13" s="29" t="s">
        <v>203</v>
      </c>
      <c r="T13" s="29">
        <v>3300</v>
      </c>
      <c r="U13" s="29">
        <v>4757.86</v>
      </c>
      <c r="V13" s="31">
        <f t="shared" si="0"/>
        <v>5600.00122</v>
      </c>
      <c r="W13" s="31">
        <f t="shared" si="1"/>
        <v>4</v>
      </c>
      <c r="X13" s="31">
        <f t="shared" si="2"/>
        <v>1000</v>
      </c>
      <c r="Y13" s="31">
        <f t="shared" si="3"/>
        <v>6600.00122</v>
      </c>
      <c r="Z13" s="40">
        <f t="shared" si="4"/>
        <v>6600</v>
      </c>
      <c r="AA13" s="32">
        <v>11581753</v>
      </c>
      <c r="AB13" s="32">
        <v>1361530</v>
      </c>
    </row>
    <row r="14" s="29" customFormat="1" spans="1:28">
      <c r="A14" s="29" t="s">
        <v>202</v>
      </c>
      <c r="B14" s="29">
        <v>169</v>
      </c>
      <c r="C14" s="29">
        <v>183</v>
      </c>
      <c r="D14" s="29">
        <v>84</v>
      </c>
      <c r="E14" s="29">
        <v>464740.95</v>
      </c>
      <c r="F14" s="29" t="s">
        <v>203</v>
      </c>
      <c r="G14" s="29" t="s">
        <v>566</v>
      </c>
      <c r="H14" s="29">
        <v>2</v>
      </c>
      <c r="I14" s="35">
        <v>43348</v>
      </c>
      <c r="J14" s="29" t="s">
        <v>203</v>
      </c>
      <c r="K14" s="35">
        <v>43350</v>
      </c>
      <c r="L14" s="29">
        <v>2</v>
      </c>
      <c r="M14" s="29">
        <v>1</v>
      </c>
      <c r="N14" s="29" t="s">
        <v>23</v>
      </c>
      <c r="O14" s="29" t="s">
        <v>203</v>
      </c>
      <c r="P14" s="29" t="s">
        <v>202</v>
      </c>
      <c r="Q14" s="29" t="s">
        <v>203</v>
      </c>
      <c r="R14" s="29" t="s">
        <v>19</v>
      </c>
      <c r="S14" s="29" t="s">
        <v>203</v>
      </c>
      <c r="T14" s="29">
        <v>3300</v>
      </c>
      <c r="U14" s="29">
        <v>4757.86</v>
      </c>
      <c r="V14" s="31">
        <f t="shared" si="0"/>
        <v>5600.00122</v>
      </c>
      <c r="W14" s="31">
        <f t="shared" si="1"/>
        <v>4</v>
      </c>
      <c r="X14" s="31">
        <f t="shared" si="2"/>
        <v>1000</v>
      </c>
      <c r="Y14" s="31">
        <f t="shared" si="3"/>
        <v>6600.00122</v>
      </c>
      <c r="Z14" s="40">
        <f t="shared" si="4"/>
        <v>6600</v>
      </c>
      <c r="AA14" s="32">
        <v>11581753</v>
      </c>
      <c r="AB14" s="32">
        <v>1361530</v>
      </c>
    </row>
    <row r="15" s="29" customFormat="1" spans="1:28">
      <c r="A15" s="29" t="s">
        <v>202</v>
      </c>
      <c r="B15" s="29">
        <v>169</v>
      </c>
      <c r="C15" s="29">
        <v>183</v>
      </c>
      <c r="D15" s="29">
        <v>84</v>
      </c>
      <c r="E15" s="29">
        <v>464740.95</v>
      </c>
      <c r="F15" s="29" t="s">
        <v>203</v>
      </c>
      <c r="G15" s="29" t="s">
        <v>567</v>
      </c>
      <c r="H15" s="29">
        <v>2</v>
      </c>
      <c r="I15" s="35">
        <v>43348</v>
      </c>
      <c r="J15" s="29" t="s">
        <v>203</v>
      </c>
      <c r="K15" s="35">
        <v>43350</v>
      </c>
      <c r="L15" s="29">
        <v>2</v>
      </c>
      <c r="M15" s="29">
        <v>1</v>
      </c>
      <c r="N15" s="29" t="s">
        <v>32</v>
      </c>
      <c r="O15" s="29" t="s">
        <v>203</v>
      </c>
      <c r="P15" s="29" t="s">
        <v>202</v>
      </c>
      <c r="Q15" s="29" t="s">
        <v>203</v>
      </c>
      <c r="R15" s="29" t="s">
        <v>19</v>
      </c>
      <c r="S15" s="29" t="s">
        <v>203</v>
      </c>
      <c r="T15" s="29">
        <v>3150</v>
      </c>
      <c r="U15" s="29">
        <v>4502.98</v>
      </c>
      <c r="V15" s="31">
        <f t="shared" si="0"/>
        <v>5300.00746</v>
      </c>
      <c r="W15" s="31">
        <f t="shared" si="1"/>
        <v>4</v>
      </c>
      <c r="X15" s="31">
        <f t="shared" si="2"/>
        <v>1000</v>
      </c>
      <c r="Y15" s="31">
        <f t="shared" si="3"/>
        <v>6300.00746</v>
      </c>
      <c r="Z15" s="40">
        <f t="shared" si="4"/>
        <v>6300</v>
      </c>
      <c r="AA15" s="32">
        <v>4912229</v>
      </c>
      <c r="AB15" s="32">
        <v>1316773</v>
      </c>
    </row>
    <row r="16" s="29" customFormat="1" spans="1:28">
      <c r="A16" s="29" t="s">
        <v>202</v>
      </c>
      <c r="B16" s="29">
        <v>169</v>
      </c>
      <c r="C16" s="29">
        <v>183</v>
      </c>
      <c r="D16" s="29">
        <v>84</v>
      </c>
      <c r="E16" s="29">
        <v>464740.95</v>
      </c>
      <c r="F16" s="29" t="s">
        <v>203</v>
      </c>
      <c r="G16" s="29" t="s">
        <v>568</v>
      </c>
      <c r="H16" s="29">
        <v>2</v>
      </c>
      <c r="I16" s="35">
        <v>43348</v>
      </c>
      <c r="J16" s="29" t="s">
        <v>203</v>
      </c>
      <c r="K16" s="35">
        <v>43350</v>
      </c>
      <c r="L16" s="29">
        <v>2</v>
      </c>
      <c r="M16" s="29">
        <v>1</v>
      </c>
      <c r="N16" s="29" t="s">
        <v>42</v>
      </c>
      <c r="O16" s="29" t="s">
        <v>203</v>
      </c>
      <c r="P16" s="29" t="s">
        <v>202</v>
      </c>
      <c r="Q16" s="29" t="s">
        <v>203</v>
      </c>
      <c r="R16" s="29" t="s">
        <v>19</v>
      </c>
      <c r="S16" s="29" t="s">
        <v>203</v>
      </c>
      <c r="T16" s="29">
        <v>3150</v>
      </c>
      <c r="U16" s="29">
        <v>4502.98</v>
      </c>
      <c r="V16" s="31">
        <f t="shared" si="0"/>
        <v>5300.00746</v>
      </c>
      <c r="W16" s="31">
        <f t="shared" si="1"/>
        <v>4</v>
      </c>
      <c r="X16" s="31">
        <f t="shared" si="2"/>
        <v>1000</v>
      </c>
      <c r="Y16" s="31">
        <f t="shared" si="3"/>
        <v>6300.00746</v>
      </c>
      <c r="Z16" s="40">
        <f t="shared" si="4"/>
        <v>6300</v>
      </c>
      <c r="AA16" s="32">
        <v>4912229</v>
      </c>
      <c r="AB16" s="32">
        <v>1316773</v>
      </c>
    </row>
    <row r="17" s="29" customFormat="1" spans="1:28">
      <c r="A17" s="29" t="s">
        <v>202</v>
      </c>
      <c r="B17" s="29">
        <v>169</v>
      </c>
      <c r="C17" s="29">
        <v>183</v>
      </c>
      <c r="D17" s="29">
        <v>84</v>
      </c>
      <c r="E17" s="29">
        <v>464740.95</v>
      </c>
      <c r="F17" s="29" t="s">
        <v>203</v>
      </c>
      <c r="G17" s="29" t="s">
        <v>569</v>
      </c>
      <c r="H17" s="29">
        <v>2</v>
      </c>
      <c r="I17" s="35">
        <v>43349</v>
      </c>
      <c r="J17" s="29" t="s">
        <v>203</v>
      </c>
      <c r="K17" s="35">
        <v>43351</v>
      </c>
      <c r="L17" s="29">
        <v>2</v>
      </c>
      <c r="M17" s="29">
        <v>1</v>
      </c>
      <c r="N17" s="29" t="s">
        <v>44</v>
      </c>
      <c r="O17" s="29" t="s">
        <v>203</v>
      </c>
      <c r="P17" s="29" t="s">
        <v>202</v>
      </c>
      <c r="Q17" s="29" t="s">
        <v>203</v>
      </c>
      <c r="R17" s="29" t="s">
        <v>19</v>
      </c>
      <c r="S17" s="29" t="s">
        <v>203</v>
      </c>
      <c r="T17" s="29">
        <v>3500</v>
      </c>
      <c r="U17" s="29">
        <v>4842.82</v>
      </c>
      <c r="V17" s="31">
        <f t="shared" si="0"/>
        <v>5699.99914</v>
      </c>
      <c r="W17" s="31">
        <f t="shared" si="1"/>
        <v>4</v>
      </c>
      <c r="X17" s="31">
        <f t="shared" si="2"/>
        <v>1000</v>
      </c>
      <c r="Y17" s="31">
        <f t="shared" si="3"/>
        <v>6699.99914</v>
      </c>
      <c r="Z17" s="40">
        <f t="shared" si="4"/>
        <v>6700</v>
      </c>
      <c r="AA17" s="32">
        <v>11279011</v>
      </c>
      <c r="AB17" s="32">
        <v>1359581</v>
      </c>
    </row>
    <row r="18" s="29" customFormat="1" ht="15.6" customHeight="1" spans="1:28">
      <c r="A18" s="29" t="s">
        <v>202</v>
      </c>
      <c r="B18" s="29">
        <v>169</v>
      </c>
      <c r="C18" s="29">
        <v>183</v>
      </c>
      <c r="D18" s="29">
        <v>84</v>
      </c>
      <c r="E18" s="29">
        <v>464740.95</v>
      </c>
      <c r="F18" s="29" t="s">
        <v>203</v>
      </c>
      <c r="G18" s="29" t="s">
        <v>570</v>
      </c>
      <c r="H18" s="29">
        <v>2</v>
      </c>
      <c r="I18" s="35">
        <v>43349</v>
      </c>
      <c r="J18" s="29" t="s">
        <v>203</v>
      </c>
      <c r="K18" s="35">
        <v>43351</v>
      </c>
      <c r="L18" s="29">
        <v>2</v>
      </c>
      <c r="M18" s="29">
        <v>1</v>
      </c>
      <c r="N18" s="29" t="s">
        <v>44</v>
      </c>
      <c r="O18" s="29" t="s">
        <v>203</v>
      </c>
      <c r="P18" s="29" t="s">
        <v>202</v>
      </c>
      <c r="Q18" s="29" t="s">
        <v>203</v>
      </c>
      <c r="R18" s="29" t="s">
        <v>19</v>
      </c>
      <c r="S18" s="29" t="s">
        <v>203</v>
      </c>
      <c r="T18" s="29">
        <v>3500</v>
      </c>
      <c r="U18" s="29">
        <v>4842.82</v>
      </c>
      <c r="V18" s="31">
        <f t="shared" si="0"/>
        <v>5699.99914</v>
      </c>
      <c r="W18" s="31">
        <f t="shared" si="1"/>
        <v>4</v>
      </c>
      <c r="X18" s="31">
        <f t="shared" si="2"/>
        <v>1000</v>
      </c>
      <c r="Y18" s="31">
        <f t="shared" si="3"/>
        <v>6699.99914</v>
      </c>
      <c r="Z18" s="40">
        <f t="shared" si="4"/>
        <v>6700</v>
      </c>
      <c r="AA18" s="32">
        <v>11279011</v>
      </c>
      <c r="AB18" s="32">
        <v>1359581</v>
      </c>
    </row>
    <row r="19" s="29" customFormat="1" spans="1:28">
      <c r="A19" s="29" t="s">
        <v>202</v>
      </c>
      <c r="B19" s="29">
        <v>169</v>
      </c>
      <c r="C19" s="29">
        <v>183</v>
      </c>
      <c r="D19" s="29">
        <v>84</v>
      </c>
      <c r="E19" s="29">
        <v>464740.95</v>
      </c>
      <c r="F19" s="29" t="s">
        <v>203</v>
      </c>
      <c r="G19" s="29" t="s">
        <v>571</v>
      </c>
      <c r="H19" s="29">
        <v>2</v>
      </c>
      <c r="I19" s="35">
        <v>43351</v>
      </c>
      <c r="J19" s="29" t="s">
        <v>203</v>
      </c>
      <c r="K19" s="35">
        <v>43353</v>
      </c>
      <c r="L19" s="29">
        <v>2</v>
      </c>
      <c r="M19" s="29">
        <v>1</v>
      </c>
      <c r="N19" s="29" t="s">
        <v>32</v>
      </c>
      <c r="O19" s="29" t="s">
        <v>203</v>
      </c>
      <c r="P19" s="29" t="s">
        <v>202</v>
      </c>
      <c r="Q19" s="29" t="s">
        <v>203</v>
      </c>
      <c r="R19" s="29" t="s">
        <v>19</v>
      </c>
      <c r="S19" s="29" t="s">
        <v>203</v>
      </c>
      <c r="T19" s="29">
        <v>3200</v>
      </c>
      <c r="U19" s="29">
        <v>4842.82</v>
      </c>
      <c r="V19" s="31">
        <f t="shared" si="0"/>
        <v>5699.99914</v>
      </c>
      <c r="W19" s="31">
        <f t="shared" si="1"/>
        <v>4</v>
      </c>
      <c r="X19" s="31">
        <f t="shared" si="2"/>
        <v>1000</v>
      </c>
      <c r="Y19" s="31">
        <f t="shared" si="3"/>
        <v>6699.99914</v>
      </c>
      <c r="Z19" s="40">
        <f t="shared" si="4"/>
        <v>6700</v>
      </c>
      <c r="AA19" s="32">
        <v>11568223</v>
      </c>
      <c r="AB19" s="32">
        <v>1361513</v>
      </c>
    </row>
    <row r="20" s="29" customFormat="1" spans="1:28">
      <c r="A20" s="29" t="s">
        <v>202</v>
      </c>
      <c r="B20" s="29">
        <v>169</v>
      </c>
      <c r="C20" s="29">
        <v>183</v>
      </c>
      <c r="D20" s="29">
        <v>84</v>
      </c>
      <c r="E20" s="29">
        <v>464740.95</v>
      </c>
      <c r="F20" s="29" t="s">
        <v>203</v>
      </c>
      <c r="G20" s="29" t="s">
        <v>572</v>
      </c>
      <c r="H20" s="29">
        <v>2</v>
      </c>
      <c r="I20" s="35">
        <v>43351</v>
      </c>
      <c r="J20" s="29" t="s">
        <v>203</v>
      </c>
      <c r="K20" s="35">
        <v>43352</v>
      </c>
      <c r="L20" s="29">
        <v>1</v>
      </c>
      <c r="M20" s="29">
        <v>1</v>
      </c>
      <c r="N20" s="29" t="s">
        <v>44</v>
      </c>
      <c r="O20" s="29" t="s">
        <v>203</v>
      </c>
      <c r="P20" s="29" t="s">
        <v>202</v>
      </c>
      <c r="Q20" s="29" t="s">
        <v>203</v>
      </c>
      <c r="R20" s="29" t="s">
        <v>19</v>
      </c>
      <c r="S20" s="29" t="s">
        <v>203</v>
      </c>
      <c r="T20" s="29">
        <v>3500</v>
      </c>
      <c r="U20" s="29">
        <v>2548.85</v>
      </c>
      <c r="V20" s="31">
        <f t="shared" si="0"/>
        <v>2999.99645</v>
      </c>
      <c r="W20" s="31">
        <f t="shared" si="1"/>
        <v>2</v>
      </c>
      <c r="X20" s="31">
        <f t="shared" si="2"/>
        <v>500</v>
      </c>
      <c r="Y20" s="31">
        <f t="shared" si="3"/>
        <v>3499.99645</v>
      </c>
      <c r="Z20" s="40">
        <f t="shared" si="4"/>
        <v>3500</v>
      </c>
      <c r="AA20" s="32">
        <v>12177863</v>
      </c>
      <c r="AB20" s="32">
        <v>1365196</v>
      </c>
    </row>
    <row r="21" s="29" customFormat="1" spans="1:28">
      <c r="A21" s="29" t="s">
        <v>202</v>
      </c>
      <c r="B21" s="29">
        <v>169</v>
      </c>
      <c r="C21" s="29">
        <v>183</v>
      </c>
      <c r="D21" s="29">
        <v>84</v>
      </c>
      <c r="E21" s="29">
        <v>464740.95</v>
      </c>
      <c r="F21" s="29" t="s">
        <v>203</v>
      </c>
      <c r="G21" s="29" t="s">
        <v>573</v>
      </c>
      <c r="H21" s="29">
        <v>2</v>
      </c>
      <c r="I21" s="35">
        <v>43351</v>
      </c>
      <c r="J21" s="29" t="s">
        <v>203</v>
      </c>
      <c r="K21" s="35">
        <v>43353</v>
      </c>
      <c r="L21" s="29">
        <v>2</v>
      </c>
      <c r="M21" s="29">
        <v>1</v>
      </c>
      <c r="N21" s="29" t="s">
        <v>48</v>
      </c>
      <c r="O21" s="29" t="s">
        <v>203</v>
      </c>
      <c r="P21" s="29" t="s">
        <v>202</v>
      </c>
      <c r="Q21" s="29" t="s">
        <v>203</v>
      </c>
      <c r="R21" s="29" t="s">
        <v>19</v>
      </c>
      <c r="S21" s="29" t="s">
        <v>203</v>
      </c>
      <c r="T21" s="29">
        <v>3200</v>
      </c>
      <c r="U21" s="29">
        <v>4842.82</v>
      </c>
      <c r="V21" s="31">
        <f t="shared" si="0"/>
        <v>5699.99914</v>
      </c>
      <c r="W21" s="31">
        <f t="shared" si="1"/>
        <v>4</v>
      </c>
      <c r="X21" s="31">
        <f t="shared" si="2"/>
        <v>1000</v>
      </c>
      <c r="Y21" s="31">
        <f t="shared" si="3"/>
        <v>6699.99914</v>
      </c>
      <c r="Z21" s="40">
        <f t="shared" si="4"/>
        <v>6700</v>
      </c>
      <c r="AA21" s="32">
        <v>11284301</v>
      </c>
      <c r="AB21" s="32">
        <v>1359633</v>
      </c>
    </row>
    <row r="22" s="29" customFormat="1" spans="1:28">
      <c r="A22" s="29" t="s">
        <v>202</v>
      </c>
      <c r="B22" s="29">
        <v>169</v>
      </c>
      <c r="C22" s="29">
        <v>183</v>
      </c>
      <c r="D22" s="29">
        <v>84</v>
      </c>
      <c r="E22" s="29">
        <v>464740.95</v>
      </c>
      <c r="F22" s="29" t="s">
        <v>203</v>
      </c>
      <c r="G22" s="29" t="s">
        <v>574</v>
      </c>
      <c r="H22" s="29">
        <v>2</v>
      </c>
      <c r="I22" s="35">
        <v>43351</v>
      </c>
      <c r="J22" s="29" t="s">
        <v>203</v>
      </c>
      <c r="K22" s="35">
        <v>43353</v>
      </c>
      <c r="L22" s="29">
        <v>2</v>
      </c>
      <c r="M22" s="29">
        <v>1</v>
      </c>
      <c r="N22" s="29" t="s">
        <v>48</v>
      </c>
      <c r="O22" s="29" t="s">
        <v>203</v>
      </c>
      <c r="P22" s="29" t="s">
        <v>202</v>
      </c>
      <c r="Q22" s="29" t="s">
        <v>203</v>
      </c>
      <c r="R22" s="29" t="s">
        <v>19</v>
      </c>
      <c r="S22" s="29" t="s">
        <v>203</v>
      </c>
      <c r="T22" s="29">
        <v>3200</v>
      </c>
      <c r="U22" s="29">
        <v>4842.82</v>
      </c>
      <c r="V22" s="31">
        <f t="shared" si="0"/>
        <v>5699.99914</v>
      </c>
      <c r="W22" s="31">
        <f t="shared" si="1"/>
        <v>4</v>
      </c>
      <c r="X22" s="31">
        <f t="shared" si="2"/>
        <v>1000</v>
      </c>
      <c r="Y22" s="31">
        <f t="shared" si="3"/>
        <v>6699.99914</v>
      </c>
      <c r="Z22" s="40">
        <f t="shared" si="4"/>
        <v>6700</v>
      </c>
      <c r="AA22" s="32">
        <v>11568223</v>
      </c>
      <c r="AB22" s="32">
        <v>1361513</v>
      </c>
    </row>
    <row r="23" s="29" customFormat="1" spans="1:28">
      <c r="A23" s="29" t="s">
        <v>202</v>
      </c>
      <c r="B23" s="29">
        <v>169</v>
      </c>
      <c r="C23" s="29">
        <v>183</v>
      </c>
      <c r="D23" s="29">
        <v>84</v>
      </c>
      <c r="E23" s="29">
        <v>464740.95</v>
      </c>
      <c r="F23" s="29" t="s">
        <v>203</v>
      </c>
      <c r="G23" s="29" t="s">
        <v>575</v>
      </c>
      <c r="H23" s="29">
        <v>2</v>
      </c>
      <c r="I23" s="35">
        <v>43351</v>
      </c>
      <c r="J23" s="29" t="s">
        <v>203</v>
      </c>
      <c r="K23" s="35">
        <v>43353</v>
      </c>
      <c r="L23" s="29">
        <v>2</v>
      </c>
      <c r="M23" s="29">
        <v>1</v>
      </c>
      <c r="N23" s="29" t="s">
        <v>32</v>
      </c>
      <c r="O23" s="29" t="s">
        <v>203</v>
      </c>
      <c r="P23" s="29" t="s">
        <v>202</v>
      </c>
      <c r="Q23" s="29" t="s">
        <v>203</v>
      </c>
      <c r="R23" s="29" t="s">
        <v>19</v>
      </c>
      <c r="S23" s="29" t="s">
        <v>203</v>
      </c>
      <c r="T23" s="29">
        <v>3300</v>
      </c>
      <c r="U23" s="29">
        <v>4927.78</v>
      </c>
      <c r="V23" s="31">
        <f t="shared" si="0"/>
        <v>5799.99706</v>
      </c>
      <c r="W23" s="31">
        <f t="shared" si="1"/>
        <v>4</v>
      </c>
      <c r="X23" s="31">
        <f t="shared" si="2"/>
        <v>1000</v>
      </c>
      <c r="Y23" s="31">
        <f t="shared" si="3"/>
        <v>6799.99706</v>
      </c>
      <c r="Z23" s="40">
        <f t="shared" si="4"/>
        <v>6800</v>
      </c>
      <c r="AA23" s="32">
        <v>12278863</v>
      </c>
      <c r="AB23" s="32">
        <v>1365932</v>
      </c>
    </row>
    <row r="24" s="29" customFormat="1" spans="1:28">
      <c r="A24" s="29" t="s">
        <v>202</v>
      </c>
      <c r="B24" s="29">
        <v>169</v>
      </c>
      <c r="C24" s="29">
        <v>183</v>
      </c>
      <c r="D24" s="29">
        <v>84</v>
      </c>
      <c r="E24" s="29">
        <v>464740.95</v>
      </c>
      <c r="F24" s="29" t="s">
        <v>203</v>
      </c>
      <c r="G24" s="29" t="s">
        <v>576</v>
      </c>
      <c r="H24" s="29">
        <v>2</v>
      </c>
      <c r="I24" s="35">
        <v>43351</v>
      </c>
      <c r="J24" s="29" t="s">
        <v>203</v>
      </c>
      <c r="K24" s="35">
        <v>43352</v>
      </c>
      <c r="L24" s="29">
        <v>1</v>
      </c>
      <c r="M24" s="29">
        <v>1</v>
      </c>
      <c r="N24" s="29" t="s">
        <v>48</v>
      </c>
      <c r="O24" s="29" t="s">
        <v>203</v>
      </c>
      <c r="P24" s="29" t="s">
        <v>202</v>
      </c>
      <c r="Q24" s="29" t="s">
        <v>203</v>
      </c>
      <c r="R24" s="29" t="s">
        <v>19</v>
      </c>
      <c r="S24" s="29" t="s">
        <v>203</v>
      </c>
      <c r="T24" s="29">
        <v>3500</v>
      </c>
      <c r="U24" s="29">
        <v>2548.85</v>
      </c>
      <c r="V24" s="31">
        <f t="shared" si="0"/>
        <v>2999.99645</v>
      </c>
      <c r="W24" s="31">
        <f t="shared" si="1"/>
        <v>2</v>
      </c>
      <c r="X24" s="31">
        <f t="shared" si="2"/>
        <v>500</v>
      </c>
      <c r="Y24" s="31">
        <f t="shared" si="3"/>
        <v>3499.99645</v>
      </c>
      <c r="Z24" s="40">
        <f t="shared" si="4"/>
        <v>3500</v>
      </c>
      <c r="AA24" s="32">
        <v>12177863</v>
      </c>
      <c r="AB24" s="32">
        <v>1365196</v>
      </c>
    </row>
    <row r="25" s="29" customFormat="1" spans="1:28">
      <c r="A25" s="29" t="s">
        <v>202</v>
      </c>
      <c r="B25" s="29">
        <v>169</v>
      </c>
      <c r="C25" s="29">
        <v>183</v>
      </c>
      <c r="D25" s="29">
        <v>84</v>
      </c>
      <c r="E25" s="29">
        <v>464740.95</v>
      </c>
      <c r="F25" s="29" t="s">
        <v>203</v>
      </c>
      <c r="G25" s="29" t="s">
        <v>577</v>
      </c>
      <c r="H25" s="29">
        <v>2</v>
      </c>
      <c r="I25" s="35">
        <v>43352</v>
      </c>
      <c r="J25" s="29" t="s">
        <v>203</v>
      </c>
      <c r="K25" s="35">
        <v>43353</v>
      </c>
      <c r="L25" s="29">
        <v>1</v>
      </c>
      <c r="M25" s="29">
        <v>1</v>
      </c>
      <c r="N25" s="29" t="s">
        <v>48</v>
      </c>
      <c r="O25" s="29" t="s">
        <v>203</v>
      </c>
      <c r="P25" s="29" t="s">
        <v>202</v>
      </c>
      <c r="Q25" s="29" t="s">
        <v>203</v>
      </c>
      <c r="R25" s="29" t="s">
        <v>19</v>
      </c>
      <c r="S25" s="29" t="s">
        <v>203</v>
      </c>
      <c r="T25" s="29">
        <v>3300</v>
      </c>
      <c r="U25" s="29">
        <v>2378.93</v>
      </c>
      <c r="V25" s="31">
        <f t="shared" si="0"/>
        <v>2800.00061</v>
      </c>
      <c r="W25" s="31">
        <f t="shared" si="1"/>
        <v>2</v>
      </c>
      <c r="X25" s="31">
        <f t="shared" si="2"/>
        <v>500</v>
      </c>
      <c r="Y25" s="31">
        <f t="shared" si="3"/>
        <v>3300.00061</v>
      </c>
      <c r="Z25" s="40">
        <f t="shared" si="4"/>
        <v>3300</v>
      </c>
      <c r="AA25" s="32">
        <v>11883114</v>
      </c>
      <c r="AB25" s="32">
        <v>1363184</v>
      </c>
    </row>
    <row r="26" s="29" customFormat="1" spans="1:28">
      <c r="A26" s="29" t="s">
        <v>202</v>
      </c>
      <c r="B26" s="29">
        <v>169</v>
      </c>
      <c r="C26" s="29">
        <v>183</v>
      </c>
      <c r="D26" s="29">
        <v>84</v>
      </c>
      <c r="E26" s="29">
        <v>464740.95</v>
      </c>
      <c r="F26" s="29" t="s">
        <v>203</v>
      </c>
      <c r="G26" s="29" t="s">
        <v>578</v>
      </c>
      <c r="H26" s="29">
        <v>2</v>
      </c>
      <c r="I26" s="35">
        <v>43352</v>
      </c>
      <c r="J26" s="29" t="s">
        <v>203</v>
      </c>
      <c r="K26" s="35">
        <v>43353</v>
      </c>
      <c r="L26" s="29">
        <v>1</v>
      </c>
      <c r="M26" s="29">
        <v>1</v>
      </c>
      <c r="N26" s="29" t="s">
        <v>44</v>
      </c>
      <c r="O26" s="29" t="s">
        <v>203</v>
      </c>
      <c r="P26" s="29" t="s">
        <v>202</v>
      </c>
      <c r="Q26" s="29" t="s">
        <v>203</v>
      </c>
      <c r="R26" s="29" t="s">
        <v>19</v>
      </c>
      <c r="S26" s="29" t="s">
        <v>203</v>
      </c>
      <c r="T26" s="29">
        <v>3300</v>
      </c>
      <c r="U26" s="29">
        <v>2378.93</v>
      </c>
      <c r="V26" s="31">
        <f t="shared" si="0"/>
        <v>2800.00061</v>
      </c>
      <c r="W26" s="31">
        <f t="shared" si="1"/>
        <v>2</v>
      </c>
      <c r="X26" s="31">
        <f t="shared" si="2"/>
        <v>500</v>
      </c>
      <c r="Y26" s="31">
        <f t="shared" si="3"/>
        <v>3300.00061</v>
      </c>
      <c r="Z26" s="40">
        <f t="shared" si="4"/>
        <v>3300</v>
      </c>
      <c r="AA26" s="32">
        <v>11883114</v>
      </c>
      <c r="AB26" s="32">
        <v>1363184</v>
      </c>
    </row>
    <row r="27" s="29" customFormat="1" spans="1:28">
      <c r="A27" s="29" t="s">
        <v>202</v>
      </c>
      <c r="B27" s="29">
        <v>169</v>
      </c>
      <c r="C27" s="29">
        <v>183</v>
      </c>
      <c r="D27" s="29">
        <v>84</v>
      </c>
      <c r="E27" s="29">
        <v>464740.95</v>
      </c>
      <c r="F27" s="29" t="s">
        <v>203</v>
      </c>
      <c r="G27" s="29" t="s">
        <v>579</v>
      </c>
      <c r="H27" s="29">
        <v>2</v>
      </c>
      <c r="I27" s="35">
        <v>43352</v>
      </c>
      <c r="J27" s="29" t="s">
        <v>203</v>
      </c>
      <c r="K27" s="35">
        <v>43355</v>
      </c>
      <c r="L27" s="29">
        <v>3</v>
      </c>
      <c r="M27" s="29">
        <v>1</v>
      </c>
      <c r="N27" s="29" t="s">
        <v>44</v>
      </c>
      <c r="O27" s="29" t="s">
        <v>203</v>
      </c>
      <c r="P27" s="29" t="s">
        <v>202</v>
      </c>
      <c r="Q27" s="29" t="s">
        <v>203</v>
      </c>
      <c r="R27" s="29" t="s">
        <v>19</v>
      </c>
      <c r="S27" s="29" t="s">
        <v>203</v>
      </c>
      <c r="T27" s="29">
        <v>3200</v>
      </c>
      <c r="U27" s="29">
        <v>6881.91</v>
      </c>
      <c r="V27" s="31">
        <f t="shared" si="0"/>
        <v>8100.00807</v>
      </c>
      <c r="W27" s="31">
        <f t="shared" si="1"/>
        <v>6</v>
      </c>
      <c r="X27" s="31">
        <f t="shared" si="2"/>
        <v>1500</v>
      </c>
      <c r="Y27" s="31">
        <f t="shared" si="3"/>
        <v>9600.00807</v>
      </c>
      <c r="Z27" s="40">
        <f t="shared" si="4"/>
        <v>9600</v>
      </c>
      <c r="AA27" s="32">
        <v>10550942</v>
      </c>
      <c r="AB27" s="32">
        <v>1354600</v>
      </c>
    </row>
    <row r="28" s="29" customFormat="1" spans="1:28">
      <c r="A28" s="29" t="s">
        <v>202</v>
      </c>
      <c r="B28" s="29">
        <v>169</v>
      </c>
      <c r="C28" s="29">
        <v>183</v>
      </c>
      <c r="D28" s="29">
        <v>84</v>
      </c>
      <c r="E28" s="29">
        <v>464740.95</v>
      </c>
      <c r="F28" s="29" t="s">
        <v>203</v>
      </c>
      <c r="G28" s="29" t="s">
        <v>580</v>
      </c>
      <c r="H28" s="29">
        <v>2</v>
      </c>
      <c r="I28" s="35">
        <v>43352</v>
      </c>
      <c r="J28" s="29" t="s">
        <v>203</v>
      </c>
      <c r="K28" s="35">
        <v>43355</v>
      </c>
      <c r="L28" s="29">
        <v>3</v>
      </c>
      <c r="M28" s="29">
        <v>1</v>
      </c>
      <c r="N28" s="29" t="s">
        <v>44</v>
      </c>
      <c r="O28" s="29" t="s">
        <v>203</v>
      </c>
      <c r="P28" s="29" t="s">
        <v>202</v>
      </c>
      <c r="Q28" s="29" t="s">
        <v>203</v>
      </c>
      <c r="R28" s="29" t="s">
        <v>19</v>
      </c>
      <c r="S28" s="29" t="s">
        <v>203</v>
      </c>
      <c r="T28" s="29">
        <v>3200</v>
      </c>
      <c r="U28" s="29">
        <v>6881.91</v>
      </c>
      <c r="V28" s="31">
        <f t="shared" si="0"/>
        <v>8100.00807</v>
      </c>
      <c r="W28" s="31">
        <f t="shared" si="1"/>
        <v>6</v>
      </c>
      <c r="X28" s="31">
        <f t="shared" si="2"/>
        <v>1500</v>
      </c>
      <c r="Y28" s="31">
        <f t="shared" si="3"/>
        <v>9600.00807</v>
      </c>
      <c r="Z28" s="40">
        <f t="shared" si="4"/>
        <v>9600</v>
      </c>
      <c r="AA28" s="32">
        <v>10550942</v>
      </c>
      <c r="AB28" s="32">
        <v>1354600</v>
      </c>
    </row>
    <row r="29" s="29" customFormat="1" spans="1:28">
      <c r="A29" s="29" t="s">
        <v>202</v>
      </c>
      <c r="B29" s="29">
        <v>169</v>
      </c>
      <c r="C29" s="29">
        <v>183</v>
      </c>
      <c r="D29" s="29">
        <v>84</v>
      </c>
      <c r="E29" s="29">
        <v>464740.95</v>
      </c>
      <c r="F29" s="29" t="s">
        <v>203</v>
      </c>
      <c r="G29" s="29" t="s">
        <v>581</v>
      </c>
      <c r="H29" s="29">
        <v>2</v>
      </c>
      <c r="I29" s="35">
        <v>43352</v>
      </c>
      <c r="J29" s="29" t="s">
        <v>203</v>
      </c>
      <c r="K29" s="35">
        <v>43353</v>
      </c>
      <c r="L29" s="29">
        <v>1</v>
      </c>
      <c r="M29" s="29">
        <v>1</v>
      </c>
      <c r="N29" s="29" t="s">
        <v>42</v>
      </c>
      <c r="O29" s="29" t="s">
        <v>203</v>
      </c>
      <c r="P29" s="29" t="s">
        <v>202</v>
      </c>
      <c r="Q29" s="29" t="s">
        <v>203</v>
      </c>
      <c r="R29" s="29" t="s">
        <v>19</v>
      </c>
      <c r="S29" s="29" t="s">
        <v>203</v>
      </c>
      <c r="T29" s="29">
        <v>3300</v>
      </c>
      <c r="U29" s="29">
        <v>2378.93</v>
      </c>
      <c r="V29" s="31">
        <f t="shared" si="0"/>
        <v>2800.00061</v>
      </c>
      <c r="W29" s="31">
        <f t="shared" si="1"/>
        <v>2</v>
      </c>
      <c r="X29" s="31">
        <f t="shared" si="2"/>
        <v>500</v>
      </c>
      <c r="Y29" s="31">
        <f t="shared" si="3"/>
        <v>3300.00061</v>
      </c>
      <c r="Z29" s="40">
        <f t="shared" si="4"/>
        <v>3300</v>
      </c>
      <c r="AA29" s="32">
        <v>12181117</v>
      </c>
      <c r="AB29" s="32">
        <v>1365284</v>
      </c>
    </row>
    <row r="30" s="29" customFormat="1" spans="1:28">
      <c r="A30" s="29" t="s">
        <v>202</v>
      </c>
      <c r="B30" s="29">
        <v>169</v>
      </c>
      <c r="C30" s="29">
        <v>183</v>
      </c>
      <c r="D30" s="29">
        <v>84</v>
      </c>
      <c r="E30" s="29">
        <v>464740.95</v>
      </c>
      <c r="F30" s="29" t="s">
        <v>203</v>
      </c>
      <c r="G30" s="29" t="s">
        <v>582</v>
      </c>
      <c r="H30" s="29">
        <v>2</v>
      </c>
      <c r="I30" s="35">
        <v>43352</v>
      </c>
      <c r="J30" s="29" t="s">
        <v>203</v>
      </c>
      <c r="K30" s="35">
        <v>43355</v>
      </c>
      <c r="L30" s="29">
        <v>3</v>
      </c>
      <c r="M30" s="29">
        <v>1</v>
      </c>
      <c r="N30" s="29" t="s">
        <v>44</v>
      </c>
      <c r="O30" s="29" t="s">
        <v>203</v>
      </c>
      <c r="P30" s="29" t="s">
        <v>202</v>
      </c>
      <c r="Q30" s="29" t="s">
        <v>203</v>
      </c>
      <c r="R30" s="29" t="s">
        <v>19</v>
      </c>
      <c r="S30" s="29" t="s">
        <v>203</v>
      </c>
      <c r="T30" s="29">
        <v>3200</v>
      </c>
      <c r="U30" s="29">
        <v>6881.91</v>
      </c>
      <c r="V30" s="31">
        <f t="shared" si="0"/>
        <v>8100.00807</v>
      </c>
      <c r="W30" s="31">
        <f t="shared" si="1"/>
        <v>6</v>
      </c>
      <c r="X30" s="31">
        <f t="shared" si="2"/>
        <v>1500</v>
      </c>
      <c r="Y30" s="31">
        <f t="shared" si="3"/>
        <v>9600.00807</v>
      </c>
      <c r="Z30" s="40">
        <f t="shared" si="4"/>
        <v>9600</v>
      </c>
      <c r="AA30" s="32">
        <v>10550942</v>
      </c>
      <c r="AB30" s="32">
        <v>1354600</v>
      </c>
    </row>
    <row r="31" s="29" customFormat="1" spans="1:28">
      <c r="A31" s="29" t="s">
        <v>202</v>
      </c>
      <c r="B31" s="29">
        <v>169</v>
      </c>
      <c r="C31" s="29">
        <v>183</v>
      </c>
      <c r="D31" s="29">
        <v>84</v>
      </c>
      <c r="E31" s="29">
        <v>464740.95</v>
      </c>
      <c r="F31" s="29" t="s">
        <v>203</v>
      </c>
      <c r="G31" s="29" t="s">
        <v>583</v>
      </c>
      <c r="H31" s="29">
        <v>2</v>
      </c>
      <c r="I31" s="35">
        <v>43352</v>
      </c>
      <c r="J31" s="29" t="s">
        <v>203</v>
      </c>
      <c r="K31" s="35">
        <v>43355</v>
      </c>
      <c r="L31" s="29">
        <v>3</v>
      </c>
      <c r="M31" s="29">
        <v>1</v>
      </c>
      <c r="N31" s="29" t="s">
        <v>44</v>
      </c>
      <c r="O31" s="29" t="s">
        <v>203</v>
      </c>
      <c r="P31" s="29" t="s">
        <v>202</v>
      </c>
      <c r="Q31" s="29" t="s">
        <v>203</v>
      </c>
      <c r="R31" s="29" t="s">
        <v>19</v>
      </c>
      <c r="S31" s="29" t="s">
        <v>203</v>
      </c>
      <c r="T31" s="29">
        <v>3200</v>
      </c>
      <c r="U31" s="29">
        <v>6881.91</v>
      </c>
      <c r="V31" s="31">
        <f t="shared" si="0"/>
        <v>8100.00807</v>
      </c>
      <c r="W31" s="31">
        <f t="shared" si="1"/>
        <v>6</v>
      </c>
      <c r="X31" s="31">
        <f t="shared" si="2"/>
        <v>1500</v>
      </c>
      <c r="Y31" s="31">
        <f t="shared" si="3"/>
        <v>9600.00807</v>
      </c>
      <c r="Z31" s="40">
        <f t="shared" si="4"/>
        <v>9600</v>
      </c>
      <c r="AA31" s="32">
        <v>10550942</v>
      </c>
      <c r="AB31" s="32">
        <v>1354600</v>
      </c>
    </row>
    <row r="32" s="30" customFormat="1" spans="1:28">
      <c r="A32" s="30" t="s">
        <v>202</v>
      </c>
      <c r="B32" s="30">
        <v>169</v>
      </c>
      <c r="C32" s="30">
        <v>183</v>
      </c>
      <c r="D32" s="30">
        <v>84</v>
      </c>
      <c r="E32" s="30">
        <v>464740.95</v>
      </c>
      <c r="F32" s="30" t="s">
        <v>203</v>
      </c>
      <c r="G32" s="30" t="s">
        <v>584</v>
      </c>
      <c r="H32" s="30">
        <v>2</v>
      </c>
      <c r="I32" s="36">
        <v>43354</v>
      </c>
      <c r="J32" s="30" t="s">
        <v>203</v>
      </c>
      <c r="K32" s="36">
        <v>43356</v>
      </c>
      <c r="L32" s="30">
        <v>2</v>
      </c>
      <c r="M32" s="30">
        <v>1</v>
      </c>
      <c r="N32" s="30" t="s">
        <v>42</v>
      </c>
      <c r="O32" s="30" t="s">
        <v>203</v>
      </c>
      <c r="P32" s="30" t="s">
        <v>202</v>
      </c>
      <c r="Q32" s="30" t="s">
        <v>203</v>
      </c>
      <c r="R32" s="30" t="s">
        <v>19</v>
      </c>
      <c r="S32" s="30" t="s">
        <v>203</v>
      </c>
      <c r="T32" s="30">
        <v>3300</v>
      </c>
      <c r="U32" s="30">
        <v>4672.9</v>
      </c>
      <c r="V32" s="30">
        <f t="shared" si="0"/>
        <v>5500.0033</v>
      </c>
      <c r="W32" s="30">
        <f t="shared" si="1"/>
        <v>4</v>
      </c>
      <c r="X32" s="30">
        <f t="shared" si="2"/>
        <v>1000</v>
      </c>
      <c r="Y32" s="30">
        <f t="shared" si="3"/>
        <v>6500.0033</v>
      </c>
      <c r="Z32" s="41">
        <v>6500</v>
      </c>
      <c r="AA32" s="42">
        <v>12366154</v>
      </c>
      <c r="AB32" s="42">
        <v>1366410</v>
      </c>
    </row>
    <row r="33" s="29" customFormat="1" spans="1:28">
      <c r="A33" s="29" t="s">
        <v>202</v>
      </c>
      <c r="B33" s="29">
        <v>169</v>
      </c>
      <c r="C33" s="29">
        <v>183</v>
      </c>
      <c r="D33" s="29">
        <v>84</v>
      </c>
      <c r="E33" s="29">
        <v>464740.95</v>
      </c>
      <c r="F33" s="29" t="s">
        <v>203</v>
      </c>
      <c r="G33" s="29" t="s">
        <v>585</v>
      </c>
      <c r="H33" s="29">
        <v>2</v>
      </c>
      <c r="I33" s="35">
        <v>43354</v>
      </c>
      <c r="J33" s="29" t="s">
        <v>203</v>
      </c>
      <c r="K33" s="35">
        <v>43356</v>
      </c>
      <c r="L33" s="29">
        <v>2</v>
      </c>
      <c r="M33" s="29">
        <v>1</v>
      </c>
      <c r="N33" s="29" t="s">
        <v>32</v>
      </c>
      <c r="O33" s="29" t="s">
        <v>203</v>
      </c>
      <c r="P33" s="29" t="s">
        <v>202</v>
      </c>
      <c r="Q33" s="29" t="s">
        <v>203</v>
      </c>
      <c r="R33" s="29" t="s">
        <v>19</v>
      </c>
      <c r="S33" s="29" t="s">
        <v>203</v>
      </c>
      <c r="T33" s="29">
        <v>3200</v>
      </c>
      <c r="U33" s="29">
        <v>4587.94</v>
      </c>
      <c r="V33" s="31">
        <f t="shared" si="0"/>
        <v>5400.00538</v>
      </c>
      <c r="W33" s="31">
        <f t="shared" si="1"/>
        <v>4</v>
      </c>
      <c r="X33" s="31">
        <f t="shared" si="2"/>
        <v>1000</v>
      </c>
      <c r="Y33" s="31">
        <f t="shared" si="3"/>
        <v>6400.00538</v>
      </c>
      <c r="Z33" s="40">
        <f t="shared" ref="Z33:Z86" si="5">ROUND(Y33,0)</f>
        <v>6400</v>
      </c>
      <c r="AA33" s="32">
        <v>12366154</v>
      </c>
      <c r="AB33" s="32">
        <v>1366410</v>
      </c>
    </row>
    <row r="34" s="29" customFormat="1" spans="1:28">
      <c r="A34" s="29" t="s">
        <v>202</v>
      </c>
      <c r="B34" s="29">
        <v>169</v>
      </c>
      <c r="C34" s="29">
        <v>183</v>
      </c>
      <c r="D34" s="29">
        <v>84</v>
      </c>
      <c r="E34" s="29">
        <v>464740.95</v>
      </c>
      <c r="F34" s="29" t="s">
        <v>203</v>
      </c>
      <c r="G34" s="29" t="s">
        <v>586</v>
      </c>
      <c r="H34" s="29">
        <v>2</v>
      </c>
      <c r="I34" s="35">
        <v>43354</v>
      </c>
      <c r="J34" s="29" t="s">
        <v>203</v>
      </c>
      <c r="K34" s="35">
        <v>43356</v>
      </c>
      <c r="L34" s="29">
        <v>2</v>
      </c>
      <c r="M34" s="29">
        <v>1</v>
      </c>
      <c r="N34" s="29" t="s">
        <v>42</v>
      </c>
      <c r="O34" s="29" t="s">
        <v>203</v>
      </c>
      <c r="P34" s="29" t="s">
        <v>202</v>
      </c>
      <c r="Q34" s="29" t="s">
        <v>203</v>
      </c>
      <c r="R34" s="29" t="s">
        <v>19</v>
      </c>
      <c r="S34" s="29" t="s">
        <v>203</v>
      </c>
      <c r="T34" s="29">
        <v>3200</v>
      </c>
      <c r="U34" s="29">
        <v>4672.9</v>
      </c>
      <c r="V34" s="31">
        <f t="shared" si="0"/>
        <v>5500.0033</v>
      </c>
      <c r="W34" s="31">
        <f t="shared" si="1"/>
        <v>4</v>
      </c>
      <c r="X34" s="31">
        <f t="shared" si="2"/>
        <v>1000</v>
      </c>
      <c r="Y34" s="31">
        <f t="shared" si="3"/>
        <v>6500.0033</v>
      </c>
      <c r="Z34" s="40">
        <f t="shared" si="5"/>
        <v>6500</v>
      </c>
      <c r="AA34" s="32">
        <v>12371430</v>
      </c>
      <c r="AB34" s="32">
        <v>1366572</v>
      </c>
    </row>
    <row r="35" s="29" customFormat="1" spans="1:28">
      <c r="A35" s="29" t="s">
        <v>202</v>
      </c>
      <c r="B35" s="29">
        <v>169</v>
      </c>
      <c r="C35" s="29">
        <v>183</v>
      </c>
      <c r="D35" s="29">
        <v>84</v>
      </c>
      <c r="E35" s="29">
        <v>464740.95</v>
      </c>
      <c r="F35" s="29" t="s">
        <v>203</v>
      </c>
      <c r="G35" s="29" t="s">
        <v>587</v>
      </c>
      <c r="H35" s="29">
        <v>2</v>
      </c>
      <c r="I35" s="35">
        <v>43355</v>
      </c>
      <c r="J35" s="29" t="s">
        <v>203</v>
      </c>
      <c r="K35" s="35">
        <v>43358</v>
      </c>
      <c r="L35" s="29">
        <v>3</v>
      </c>
      <c r="M35" s="29">
        <v>1</v>
      </c>
      <c r="N35" s="29" t="s">
        <v>48</v>
      </c>
      <c r="O35" s="29" t="s">
        <v>203</v>
      </c>
      <c r="P35" s="29" t="s">
        <v>202</v>
      </c>
      <c r="Q35" s="29" t="s">
        <v>203</v>
      </c>
      <c r="R35" s="29" t="s">
        <v>19</v>
      </c>
      <c r="S35" s="29" t="s">
        <v>203</v>
      </c>
      <c r="T35" s="29">
        <v>3500</v>
      </c>
      <c r="U35" s="29">
        <v>7136.79</v>
      </c>
      <c r="V35" s="31">
        <f t="shared" si="0"/>
        <v>8400.00183</v>
      </c>
      <c r="W35" s="31">
        <f t="shared" si="1"/>
        <v>6</v>
      </c>
      <c r="X35" s="31">
        <f t="shared" si="2"/>
        <v>1500</v>
      </c>
      <c r="Y35" s="31">
        <f t="shared" si="3"/>
        <v>9900.00183</v>
      </c>
      <c r="Z35" s="40">
        <f t="shared" si="5"/>
        <v>9900</v>
      </c>
      <c r="AA35" s="32">
        <v>12560421</v>
      </c>
      <c r="AB35" s="32">
        <v>1368428</v>
      </c>
    </row>
    <row r="36" s="29" customFormat="1" spans="1:28">
      <c r="A36" s="29" t="s">
        <v>202</v>
      </c>
      <c r="B36" s="29">
        <v>169</v>
      </c>
      <c r="C36" s="29">
        <v>183</v>
      </c>
      <c r="D36" s="29">
        <v>84</v>
      </c>
      <c r="E36" s="29">
        <v>464740.95</v>
      </c>
      <c r="F36" s="29" t="s">
        <v>203</v>
      </c>
      <c r="G36" s="29" t="s">
        <v>588</v>
      </c>
      <c r="H36" s="29">
        <v>2</v>
      </c>
      <c r="I36" s="35">
        <v>43355</v>
      </c>
      <c r="J36" s="29" t="s">
        <v>203</v>
      </c>
      <c r="K36" s="35">
        <v>43357</v>
      </c>
      <c r="L36" s="29">
        <v>2</v>
      </c>
      <c r="M36" s="29">
        <v>1</v>
      </c>
      <c r="N36" s="29" t="s">
        <v>48</v>
      </c>
      <c r="O36" s="29" t="s">
        <v>203</v>
      </c>
      <c r="P36" s="29" t="s">
        <v>202</v>
      </c>
      <c r="Q36" s="29" t="s">
        <v>203</v>
      </c>
      <c r="R36" s="29" t="s">
        <v>19</v>
      </c>
      <c r="S36" s="29" t="s">
        <v>203</v>
      </c>
      <c r="T36" s="29">
        <v>3200</v>
      </c>
      <c r="U36" s="29">
        <v>4587.94</v>
      </c>
      <c r="V36" s="31">
        <f t="shared" si="0"/>
        <v>5400.00538</v>
      </c>
      <c r="W36" s="31">
        <f t="shared" si="1"/>
        <v>4</v>
      </c>
      <c r="X36" s="31">
        <f t="shared" si="2"/>
        <v>1000</v>
      </c>
      <c r="Y36" s="31">
        <f t="shared" si="3"/>
        <v>6400.00538</v>
      </c>
      <c r="Z36" s="40">
        <f t="shared" si="5"/>
        <v>6400</v>
      </c>
      <c r="AA36" s="32">
        <v>12372615</v>
      </c>
      <c r="AB36" s="32">
        <v>1366569</v>
      </c>
    </row>
    <row r="37" s="29" customFormat="1" spans="1:28">
      <c r="A37" s="29" t="s">
        <v>202</v>
      </c>
      <c r="B37" s="29">
        <v>169</v>
      </c>
      <c r="C37" s="29">
        <v>183</v>
      </c>
      <c r="D37" s="29">
        <v>84</v>
      </c>
      <c r="E37" s="29">
        <v>464740.95</v>
      </c>
      <c r="F37" s="29" t="s">
        <v>203</v>
      </c>
      <c r="G37" s="29" t="s">
        <v>589</v>
      </c>
      <c r="H37" s="29">
        <v>2</v>
      </c>
      <c r="I37" s="35">
        <v>43355</v>
      </c>
      <c r="J37" s="29" t="s">
        <v>203</v>
      </c>
      <c r="K37" s="35">
        <v>43358</v>
      </c>
      <c r="L37" s="29">
        <v>3</v>
      </c>
      <c r="M37" s="29">
        <v>1</v>
      </c>
      <c r="N37" s="29" t="s">
        <v>48</v>
      </c>
      <c r="O37" s="29" t="s">
        <v>203</v>
      </c>
      <c r="P37" s="29" t="s">
        <v>202</v>
      </c>
      <c r="Q37" s="29" t="s">
        <v>203</v>
      </c>
      <c r="R37" s="29" t="s">
        <v>19</v>
      </c>
      <c r="S37" s="29" t="s">
        <v>203</v>
      </c>
      <c r="T37" s="29">
        <v>3500</v>
      </c>
      <c r="U37" s="29">
        <v>7136.79</v>
      </c>
      <c r="V37" s="31">
        <f t="shared" si="0"/>
        <v>8400.00183</v>
      </c>
      <c r="W37" s="31">
        <f t="shared" si="1"/>
        <v>6</v>
      </c>
      <c r="X37" s="31">
        <f t="shared" si="2"/>
        <v>1500</v>
      </c>
      <c r="Y37" s="31">
        <f t="shared" si="3"/>
        <v>9900.00183</v>
      </c>
      <c r="Z37" s="40">
        <f t="shared" si="5"/>
        <v>9900</v>
      </c>
      <c r="AA37" s="32">
        <v>12562690</v>
      </c>
      <c r="AB37" s="32">
        <v>1368461</v>
      </c>
    </row>
    <row r="38" s="29" customFormat="1" spans="1:28">
      <c r="A38" s="29" t="s">
        <v>202</v>
      </c>
      <c r="B38" s="29">
        <v>169</v>
      </c>
      <c r="C38" s="29">
        <v>183</v>
      </c>
      <c r="D38" s="29">
        <v>84</v>
      </c>
      <c r="E38" s="29">
        <v>464740.95</v>
      </c>
      <c r="F38" s="29" t="s">
        <v>203</v>
      </c>
      <c r="G38" s="29" t="s">
        <v>590</v>
      </c>
      <c r="H38" s="29">
        <v>2</v>
      </c>
      <c r="I38" s="35">
        <v>43355</v>
      </c>
      <c r="J38" s="29" t="s">
        <v>203</v>
      </c>
      <c r="K38" s="35">
        <v>43358</v>
      </c>
      <c r="L38" s="29">
        <v>3</v>
      </c>
      <c r="M38" s="29">
        <v>1</v>
      </c>
      <c r="N38" s="29" t="s">
        <v>48</v>
      </c>
      <c r="O38" s="29" t="s">
        <v>203</v>
      </c>
      <c r="P38" s="29" t="s">
        <v>202</v>
      </c>
      <c r="Q38" s="29" t="s">
        <v>203</v>
      </c>
      <c r="R38" s="29" t="s">
        <v>19</v>
      </c>
      <c r="S38" s="29" t="s">
        <v>203</v>
      </c>
      <c r="T38" s="29">
        <v>3500</v>
      </c>
      <c r="U38" s="29">
        <v>7136.79</v>
      </c>
      <c r="V38" s="31">
        <f t="shared" si="0"/>
        <v>8400.00183</v>
      </c>
      <c r="W38" s="31">
        <f t="shared" si="1"/>
        <v>6</v>
      </c>
      <c r="X38" s="31">
        <f t="shared" si="2"/>
        <v>1500</v>
      </c>
      <c r="Y38" s="31">
        <f t="shared" si="3"/>
        <v>9900.00183</v>
      </c>
      <c r="Z38" s="40">
        <f t="shared" si="5"/>
        <v>9900</v>
      </c>
      <c r="AA38" s="32">
        <v>12560421</v>
      </c>
      <c r="AB38" s="32">
        <v>1368428</v>
      </c>
    </row>
    <row r="39" s="29" customFormat="1" spans="1:28">
      <c r="A39" s="29" t="s">
        <v>591</v>
      </c>
      <c r="B39" s="29"/>
      <c r="C39" s="29"/>
      <c r="D39" s="29"/>
      <c r="E39" s="29"/>
      <c r="F39" s="29"/>
      <c r="G39" s="29" t="s">
        <v>592</v>
      </c>
      <c r="H39" s="29">
        <v>2</v>
      </c>
      <c r="I39" s="35">
        <v>43356</v>
      </c>
      <c r="J39" s="29"/>
      <c r="K39" s="35">
        <v>43357</v>
      </c>
      <c r="L39" s="29">
        <v>1</v>
      </c>
      <c r="M39" s="29">
        <v>1</v>
      </c>
      <c r="N39" s="29" t="s">
        <v>48</v>
      </c>
      <c r="O39" s="29"/>
      <c r="P39" s="29"/>
      <c r="Q39" s="29"/>
      <c r="R39" s="29" t="s">
        <v>593</v>
      </c>
      <c r="S39" s="29"/>
      <c r="T39" s="29">
        <v>3200</v>
      </c>
      <c r="U39" s="29">
        <v>2293.97</v>
      </c>
      <c r="V39" s="31">
        <f t="shared" si="0"/>
        <v>2700.00269</v>
      </c>
      <c r="W39" s="31">
        <f t="shared" si="1"/>
        <v>2</v>
      </c>
      <c r="X39" s="31">
        <f t="shared" si="2"/>
        <v>500</v>
      </c>
      <c r="Y39" s="31">
        <f t="shared" si="3"/>
        <v>3200.00269</v>
      </c>
      <c r="Z39" s="40">
        <f t="shared" si="5"/>
        <v>3200</v>
      </c>
      <c r="AA39" s="32">
        <v>12452413</v>
      </c>
      <c r="AB39" s="32">
        <v>1367274</v>
      </c>
    </row>
    <row r="40" s="29" customFormat="1" spans="1:28">
      <c r="A40" s="29" t="s">
        <v>202</v>
      </c>
      <c r="B40" s="29">
        <v>169</v>
      </c>
      <c r="C40" s="29">
        <v>183</v>
      </c>
      <c r="D40" s="29">
        <v>84</v>
      </c>
      <c r="E40" s="29">
        <v>464740.95</v>
      </c>
      <c r="F40" s="29" t="s">
        <v>203</v>
      </c>
      <c r="G40" s="29" t="s">
        <v>594</v>
      </c>
      <c r="H40" s="29">
        <v>2</v>
      </c>
      <c r="I40" s="35">
        <v>43356</v>
      </c>
      <c r="J40" s="29" t="s">
        <v>203</v>
      </c>
      <c r="K40" s="35">
        <v>43359</v>
      </c>
      <c r="L40" s="29">
        <v>3</v>
      </c>
      <c r="M40" s="29">
        <v>1</v>
      </c>
      <c r="N40" s="29" t="s">
        <v>32</v>
      </c>
      <c r="O40" s="29" t="s">
        <v>203</v>
      </c>
      <c r="P40" s="29" t="s">
        <v>202</v>
      </c>
      <c r="Q40" s="29" t="s">
        <v>203</v>
      </c>
      <c r="R40" s="29" t="s">
        <v>19</v>
      </c>
      <c r="S40" s="29" t="s">
        <v>203</v>
      </c>
      <c r="T40" s="29">
        <v>3600</v>
      </c>
      <c r="U40" s="29">
        <v>7476.63</v>
      </c>
      <c r="V40" s="31">
        <f t="shared" si="0"/>
        <v>8799.99351</v>
      </c>
      <c r="W40" s="31">
        <f t="shared" si="1"/>
        <v>6</v>
      </c>
      <c r="X40" s="31">
        <f t="shared" si="2"/>
        <v>1500</v>
      </c>
      <c r="Y40" s="31">
        <f t="shared" si="3"/>
        <v>10299.99351</v>
      </c>
      <c r="Z40" s="40">
        <f t="shared" si="5"/>
        <v>10300</v>
      </c>
      <c r="AA40" s="32">
        <v>12273761</v>
      </c>
      <c r="AB40" s="32">
        <v>1365838</v>
      </c>
    </row>
    <row r="41" s="29" customFormat="1" spans="1:28">
      <c r="A41" s="29" t="s">
        <v>202</v>
      </c>
      <c r="B41" s="29">
        <v>169</v>
      </c>
      <c r="C41" s="29">
        <v>183</v>
      </c>
      <c r="D41" s="29">
        <v>84</v>
      </c>
      <c r="E41" s="29">
        <v>464740.95</v>
      </c>
      <c r="F41" s="29" t="s">
        <v>203</v>
      </c>
      <c r="G41" s="29" t="s">
        <v>595</v>
      </c>
      <c r="H41" s="29">
        <v>2</v>
      </c>
      <c r="I41" s="35">
        <v>43356</v>
      </c>
      <c r="J41" s="29" t="s">
        <v>203</v>
      </c>
      <c r="K41" s="35">
        <v>43359</v>
      </c>
      <c r="L41" s="29">
        <v>3</v>
      </c>
      <c r="M41" s="29">
        <v>1</v>
      </c>
      <c r="N41" s="29" t="s">
        <v>32</v>
      </c>
      <c r="O41" s="29" t="s">
        <v>203</v>
      </c>
      <c r="P41" s="29" t="s">
        <v>202</v>
      </c>
      <c r="Q41" s="29" t="s">
        <v>203</v>
      </c>
      <c r="R41" s="29" t="s">
        <v>19</v>
      </c>
      <c r="S41" s="29" t="s">
        <v>203</v>
      </c>
      <c r="T41" s="29">
        <v>3600</v>
      </c>
      <c r="U41" s="29">
        <v>7476.63</v>
      </c>
      <c r="V41" s="31">
        <f t="shared" si="0"/>
        <v>8799.99351</v>
      </c>
      <c r="W41" s="31">
        <f t="shared" si="1"/>
        <v>6</v>
      </c>
      <c r="X41" s="31">
        <f t="shared" si="2"/>
        <v>1500</v>
      </c>
      <c r="Y41" s="31">
        <f t="shared" si="3"/>
        <v>10299.99351</v>
      </c>
      <c r="Z41" s="40">
        <f t="shared" si="5"/>
        <v>10300</v>
      </c>
      <c r="AA41" s="32">
        <v>12079158</v>
      </c>
      <c r="AB41" s="32">
        <v>1364684</v>
      </c>
    </row>
    <row r="42" s="29" customFormat="1" spans="1:28">
      <c r="A42" s="29" t="s">
        <v>202</v>
      </c>
      <c r="B42" s="29">
        <v>169</v>
      </c>
      <c r="C42" s="29">
        <v>183</v>
      </c>
      <c r="D42" s="29">
        <v>84</v>
      </c>
      <c r="E42" s="29">
        <v>464740.95</v>
      </c>
      <c r="F42" s="29" t="s">
        <v>203</v>
      </c>
      <c r="G42" s="34" t="s">
        <v>596</v>
      </c>
      <c r="H42" s="34">
        <v>2</v>
      </c>
      <c r="I42" s="37">
        <v>43356</v>
      </c>
      <c r="J42" s="34" t="s">
        <v>203</v>
      </c>
      <c r="K42" s="37">
        <v>43360</v>
      </c>
      <c r="L42" s="34">
        <v>4</v>
      </c>
      <c r="M42" s="34">
        <v>1</v>
      </c>
      <c r="N42" s="34" t="s">
        <v>42</v>
      </c>
      <c r="O42" s="34" t="s">
        <v>203</v>
      </c>
      <c r="P42" s="34" t="s">
        <v>202</v>
      </c>
      <c r="Q42" s="34" t="s">
        <v>203</v>
      </c>
      <c r="R42" s="34" t="s">
        <v>19</v>
      </c>
      <c r="S42" s="34" t="s">
        <v>203</v>
      </c>
      <c r="T42" s="34">
        <v>3300</v>
      </c>
      <c r="U42" s="34">
        <v>9855.56</v>
      </c>
      <c r="V42" s="31">
        <f t="shared" si="0"/>
        <v>11599.99412</v>
      </c>
      <c r="W42" s="31">
        <f t="shared" si="1"/>
        <v>8</v>
      </c>
      <c r="X42" s="31">
        <f t="shared" si="2"/>
        <v>2000</v>
      </c>
      <c r="Y42" s="31">
        <f t="shared" si="3"/>
        <v>13599.99412</v>
      </c>
      <c r="Z42" s="40">
        <f t="shared" si="5"/>
        <v>13600</v>
      </c>
      <c r="AA42" s="32">
        <v>12199566</v>
      </c>
      <c r="AB42" s="32">
        <v>1365534</v>
      </c>
    </row>
    <row r="43" s="29" customFormat="1" spans="1:28">
      <c r="A43" s="29" t="s">
        <v>202</v>
      </c>
      <c r="B43" s="29">
        <v>169</v>
      </c>
      <c r="C43" s="29">
        <v>183</v>
      </c>
      <c r="D43" s="29">
        <v>84</v>
      </c>
      <c r="E43" s="29">
        <v>464740.95</v>
      </c>
      <c r="F43" s="29" t="s">
        <v>203</v>
      </c>
      <c r="G43" s="29" t="s">
        <v>597</v>
      </c>
      <c r="H43" s="29">
        <v>2</v>
      </c>
      <c r="I43" s="35">
        <v>43357</v>
      </c>
      <c r="J43" s="29" t="s">
        <v>203</v>
      </c>
      <c r="K43" s="35">
        <v>43359</v>
      </c>
      <c r="L43" s="29">
        <v>2</v>
      </c>
      <c r="M43" s="29">
        <v>1</v>
      </c>
      <c r="N43" s="29" t="s">
        <v>18</v>
      </c>
      <c r="O43" s="29" t="s">
        <v>203</v>
      </c>
      <c r="P43" s="29" t="s">
        <v>202</v>
      </c>
      <c r="Q43" s="29" t="s">
        <v>203</v>
      </c>
      <c r="R43" s="29" t="s">
        <v>19</v>
      </c>
      <c r="S43" s="29" t="s">
        <v>203</v>
      </c>
      <c r="T43" s="29">
        <v>3600</v>
      </c>
      <c r="U43" s="29">
        <v>5182.66</v>
      </c>
      <c r="V43" s="31">
        <f t="shared" si="0"/>
        <v>6099.99082</v>
      </c>
      <c r="W43" s="31">
        <f t="shared" si="1"/>
        <v>4</v>
      </c>
      <c r="X43" s="31">
        <f t="shared" si="2"/>
        <v>1000</v>
      </c>
      <c r="Y43" s="31">
        <f t="shared" si="3"/>
        <v>7099.99082</v>
      </c>
      <c r="Z43" s="40">
        <f t="shared" si="5"/>
        <v>7100</v>
      </c>
      <c r="AA43" s="32">
        <v>11930476</v>
      </c>
      <c r="AB43" s="32">
        <v>1363724</v>
      </c>
    </row>
    <row r="44" s="29" customFormat="1" spans="1:28">
      <c r="A44" s="29" t="s">
        <v>202</v>
      </c>
      <c r="B44" s="29">
        <v>169</v>
      </c>
      <c r="C44" s="29">
        <v>183</v>
      </c>
      <c r="D44" s="29">
        <v>84</v>
      </c>
      <c r="E44" s="29">
        <v>464740.95</v>
      </c>
      <c r="F44" s="29" t="s">
        <v>203</v>
      </c>
      <c r="G44" s="29" t="s">
        <v>598</v>
      </c>
      <c r="H44" s="29">
        <v>2</v>
      </c>
      <c r="I44" s="35">
        <v>43357</v>
      </c>
      <c r="J44" s="29" t="s">
        <v>203</v>
      </c>
      <c r="K44" s="35">
        <v>43358</v>
      </c>
      <c r="L44" s="29">
        <v>1</v>
      </c>
      <c r="M44" s="29">
        <v>1</v>
      </c>
      <c r="N44" s="29" t="s">
        <v>48</v>
      </c>
      <c r="O44" s="29" t="s">
        <v>203</v>
      </c>
      <c r="P44" s="29" t="s">
        <v>202</v>
      </c>
      <c r="Q44" s="29" t="s">
        <v>203</v>
      </c>
      <c r="R44" s="29" t="s">
        <v>19</v>
      </c>
      <c r="S44" s="29" t="s">
        <v>203</v>
      </c>
      <c r="T44" s="29">
        <v>3500</v>
      </c>
      <c r="U44" s="29">
        <v>2548.85</v>
      </c>
      <c r="V44" s="31">
        <f t="shared" si="0"/>
        <v>2999.99645</v>
      </c>
      <c r="W44" s="31">
        <f t="shared" si="1"/>
        <v>2</v>
      </c>
      <c r="X44" s="31">
        <f t="shared" si="2"/>
        <v>500</v>
      </c>
      <c r="Y44" s="31">
        <f t="shared" si="3"/>
        <v>3499.99645</v>
      </c>
      <c r="Z44" s="40">
        <f t="shared" si="5"/>
        <v>3500</v>
      </c>
      <c r="AA44" s="32">
        <v>12741060</v>
      </c>
      <c r="AB44" s="32">
        <v>1369545</v>
      </c>
    </row>
    <row r="45" s="29" customFormat="1" spans="1:28">
      <c r="A45" s="29" t="s">
        <v>202</v>
      </c>
      <c r="B45" s="29">
        <v>169</v>
      </c>
      <c r="C45" s="29">
        <v>183</v>
      </c>
      <c r="D45" s="29">
        <v>84</v>
      </c>
      <c r="E45" s="29">
        <v>464740.95</v>
      </c>
      <c r="F45" s="29" t="s">
        <v>203</v>
      </c>
      <c r="G45" s="29" t="s">
        <v>599</v>
      </c>
      <c r="H45" s="29">
        <v>2</v>
      </c>
      <c r="I45" s="35">
        <v>43358</v>
      </c>
      <c r="J45" s="29" t="s">
        <v>203</v>
      </c>
      <c r="K45" s="35">
        <v>43361</v>
      </c>
      <c r="L45" s="29">
        <v>3</v>
      </c>
      <c r="M45" s="29">
        <v>1</v>
      </c>
      <c r="N45" s="29" t="s">
        <v>18</v>
      </c>
      <c r="O45" s="29" t="s">
        <v>203</v>
      </c>
      <c r="P45" s="29" t="s">
        <v>202</v>
      </c>
      <c r="Q45" s="29" t="s">
        <v>203</v>
      </c>
      <c r="R45" s="29" t="s">
        <v>19</v>
      </c>
      <c r="S45" s="29" t="s">
        <v>203</v>
      </c>
      <c r="T45" s="29">
        <v>3200</v>
      </c>
      <c r="U45" s="29">
        <v>7136.79</v>
      </c>
      <c r="V45" s="31">
        <f t="shared" si="0"/>
        <v>8400.00183</v>
      </c>
      <c r="W45" s="31">
        <f t="shared" si="1"/>
        <v>6</v>
      </c>
      <c r="X45" s="31">
        <f t="shared" si="2"/>
        <v>1500</v>
      </c>
      <c r="Y45" s="31">
        <f t="shared" si="3"/>
        <v>9900.00183</v>
      </c>
      <c r="Z45" s="40">
        <f t="shared" si="5"/>
        <v>9900</v>
      </c>
      <c r="AA45" s="32">
        <v>8873065</v>
      </c>
      <c r="AB45" s="32">
        <v>1341974</v>
      </c>
    </row>
    <row r="46" s="29" customFormat="1" spans="1:28">
      <c r="A46" s="29" t="s">
        <v>202</v>
      </c>
      <c r="B46" s="29">
        <v>169</v>
      </c>
      <c r="C46" s="29">
        <v>183</v>
      </c>
      <c r="D46" s="29">
        <v>84</v>
      </c>
      <c r="E46" s="29">
        <v>464740.95</v>
      </c>
      <c r="F46" s="29" t="s">
        <v>203</v>
      </c>
      <c r="G46" s="29" t="s">
        <v>600</v>
      </c>
      <c r="H46" s="29">
        <v>2</v>
      </c>
      <c r="I46" s="35">
        <v>43358</v>
      </c>
      <c r="J46" s="29" t="s">
        <v>203</v>
      </c>
      <c r="K46" s="35">
        <v>43360</v>
      </c>
      <c r="L46" s="29">
        <v>2</v>
      </c>
      <c r="M46" s="29">
        <v>1</v>
      </c>
      <c r="N46" s="29" t="s">
        <v>18</v>
      </c>
      <c r="O46" s="29" t="s">
        <v>203</v>
      </c>
      <c r="P46" s="29" t="s">
        <v>202</v>
      </c>
      <c r="Q46" s="29" t="s">
        <v>203</v>
      </c>
      <c r="R46" s="29" t="s">
        <v>19</v>
      </c>
      <c r="S46" s="29" t="s">
        <v>203</v>
      </c>
      <c r="T46" s="29">
        <v>3200</v>
      </c>
      <c r="U46" s="29">
        <v>4842.82</v>
      </c>
      <c r="V46" s="31">
        <f t="shared" si="0"/>
        <v>5699.99914</v>
      </c>
      <c r="W46" s="31">
        <f t="shared" si="1"/>
        <v>4</v>
      </c>
      <c r="X46" s="31">
        <f t="shared" si="2"/>
        <v>1000</v>
      </c>
      <c r="Y46" s="31">
        <f t="shared" si="3"/>
        <v>6699.99914</v>
      </c>
      <c r="Z46" s="40">
        <f t="shared" si="5"/>
        <v>6700</v>
      </c>
      <c r="AA46" s="32">
        <v>8086501</v>
      </c>
      <c r="AB46" s="32">
        <v>1337134</v>
      </c>
    </row>
    <row r="47" s="29" customFormat="1" spans="1:28">
      <c r="A47" s="29" t="s">
        <v>202</v>
      </c>
      <c r="B47" s="29">
        <v>169</v>
      </c>
      <c r="C47" s="29">
        <v>183</v>
      </c>
      <c r="D47" s="29">
        <v>84</v>
      </c>
      <c r="E47" s="29">
        <v>464740.95</v>
      </c>
      <c r="F47" s="29" t="s">
        <v>203</v>
      </c>
      <c r="G47" s="29" t="s">
        <v>601</v>
      </c>
      <c r="H47" s="29">
        <v>2</v>
      </c>
      <c r="I47" s="35">
        <v>43358</v>
      </c>
      <c r="J47" s="29" t="s">
        <v>203</v>
      </c>
      <c r="K47" s="35">
        <v>43361</v>
      </c>
      <c r="L47" s="29">
        <v>3</v>
      </c>
      <c r="M47" s="29">
        <v>1</v>
      </c>
      <c r="N47" s="29" t="s">
        <v>18</v>
      </c>
      <c r="O47" s="29" t="s">
        <v>203</v>
      </c>
      <c r="P47" s="29" t="s">
        <v>202</v>
      </c>
      <c r="Q47" s="29" t="s">
        <v>203</v>
      </c>
      <c r="R47" s="29" t="s">
        <v>19</v>
      </c>
      <c r="S47" s="29" t="s">
        <v>203</v>
      </c>
      <c r="T47" s="29">
        <v>3200</v>
      </c>
      <c r="U47" s="29">
        <v>7136.79</v>
      </c>
      <c r="V47" s="31">
        <f t="shared" si="0"/>
        <v>8400.00183</v>
      </c>
      <c r="W47" s="31">
        <f t="shared" si="1"/>
        <v>6</v>
      </c>
      <c r="X47" s="31">
        <f t="shared" si="2"/>
        <v>1500</v>
      </c>
      <c r="Y47" s="31">
        <f t="shared" si="3"/>
        <v>9900.00183</v>
      </c>
      <c r="Z47" s="40">
        <f t="shared" si="5"/>
        <v>9900</v>
      </c>
      <c r="AA47" s="32">
        <v>8873065</v>
      </c>
      <c r="AB47" s="32">
        <v>1341974</v>
      </c>
    </row>
    <row r="48" s="29" customFormat="1" spans="1:28">
      <c r="A48" s="29" t="s">
        <v>202</v>
      </c>
      <c r="B48" s="29">
        <v>169</v>
      </c>
      <c r="C48" s="29">
        <v>183</v>
      </c>
      <c r="D48" s="29">
        <v>84</v>
      </c>
      <c r="E48" s="29">
        <v>464740.95</v>
      </c>
      <c r="F48" s="29" t="s">
        <v>203</v>
      </c>
      <c r="G48" s="29" t="s">
        <v>602</v>
      </c>
      <c r="H48" s="29">
        <v>2</v>
      </c>
      <c r="I48" s="35">
        <v>43358</v>
      </c>
      <c r="J48" s="29" t="s">
        <v>203</v>
      </c>
      <c r="K48" s="35">
        <v>43363</v>
      </c>
      <c r="L48" s="29">
        <v>5</v>
      </c>
      <c r="M48" s="29">
        <v>1</v>
      </c>
      <c r="N48" s="29" t="s">
        <v>18</v>
      </c>
      <c r="O48" s="29" t="s">
        <v>203</v>
      </c>
      <c r="P48" s="29" t="s">
        <v>202</v>
      </c>
      <c r="Q48" s="29" t="s">
        <v>203</v>
      </c>
      <c r="R48" s="29" t="s">
        <v>19</v>
      </c>
      <c r="S48" s="29" t="s">
        <v>203</v>
      </c>
      <c r="T48" s="29">
        <v>3150</v>
      </c>
      <c r="U48" s="29">
        <v>11512.33</v>
      </c>
      <c r="V48" s="31">
        <f t="shared" si="0"/>
        <v>13550.01241</v>
      </c>
      <c r="W48" s="31">
        <f t="shared" si="1"/>
        <v>10</v>
      </c>
      <c r="X48" s="31">
        <f t="shared" si="2"/>
        <v>2500</v>
      </c>
      <c r="Y48" s="31">
        <f t="shared" si="3"/>
        <v>16050.01241</v>
      </c>
      <c r="Z48" s="40">
        <f t="shared" si="5"/>
        <v>16050</v>
      </c>
      <c r="AA48" s="32">
        <v>7350119</v>
      </c>
      <c r="AB48" s="32">
        <v>1332352</v>
      </c>
    </row>
    <row r="49" s="29" customFormat="1" spans="1:28">
      <c r="A49" s="29" t="s">
        <v>202</v>
      </c>
      <c r="B49" s="29">
        <v>169</v>
      </c>
      <c r="C49" s="29">
        <v>183</v>
      </c>
      <c r="D49" s="29">
        <v>84</v>
      </c>
      <c r="E49" s="29">
        <v>464740.95</v>
      </c>
      <c r="F49" s="29" t="s">
        <v>203</v>
      </c>
      <c r="G49" s="29" t="s">
        <v>603</v>
      </c>
      <c r="H49" s="29">
        <v>2</v>
      </c>
      <c r="I49" s="35">
        <v>43358</v>
      </c>
      <c r="J49" s="29" t="s">
        <v>203</v>
      </c>
      <c r="K49" s="35">
        <v>43360</v>
      </c>
      <c r="L49" s="29">
        <v>2</v>
      </c>
      <c r="M49" s="29">
        <v>1</v>
      </c>
      <c r="N49" s="29" t="s">
        <v>27</v>
      </c>
      <c r="O49" s="29" t="s">
        <v>203</v>
      </c>
      <c r="P49" s="29" t="s">
        <v>202</v>
      </c>
      <c r="Q49" s="29" t="s">
        <v>203</v>
      </c>
      <c r="R49" s="29" t="s">
        <v>19</v>
      </c>
      <c r="S49" s="29" t="s">
        <v>203</v>
      </c>
      <c r="T49" s="29">
        <v>3300</v>
      </c>
      <c r="U49" s="29">
        <v>5012.74</v>
      </c>
      <c r="V49" s="31">
        <f t="shared" si="0"/>
        <v>5899.99498</v>
      </c>
      <c r="W49" s="31">
        <f t="shared" si="1"/>
        <v>4</v>
      </c>
      <c r="X49" s="31">
        <f t="shared" si="2"/>
        <v>1000</v>
      </c>
      <c r="Y49" s="31">
        <f t="shared" si="3"/>
        <v>6899.99498</v>
      </c>
      <c r="Z49" s="40">
        <f t="shared" si="5"/>
        <v>6900</v>
      </c>
      <c r="AA49" s="32">
        <v>12195406</v>
      </c>
      <c r="AB49" s="32">
        <v>1365460</v>
      </c>
    </row>
    <row r="50" s="29" customFormat="1" spans="1:28">
      <c r="A50" s="29" t="s">
        <v>202</v>
      </c>
      <c r="B50" s="29">
        <v>169</v>
      </c>
      <c r="C50" s="29">
        <v>183</v>
      </c>
      <c r="D50" s="29">
        <v>84</v>
      </c>
      <c r="E50" s="29">
        <v>464740.95</v>
      </c>
      <c r="F50" s="29" t="s">
        <v>203</v>
      </c>
      <c r="G50" s="34" t="s">
        <v>604</v>
      </c>
      <c r="H50" s="34">
        <v>2</v>
      </c>
      <c r="I50" s="37">
        <v>43358</v>
      </c>
      <c r="J50" s="34" t="s">
        <v>203</v>
      </c>
      <c r="K50" s="37">
        <v>43360</v>
      </c>
      <c r="L50" s="34">
        <v>2</v>
      </c>
      <c r="M50" s="34">
        <v>1</v>
      </c>
      <c r="N50" s="34" t="s">
        <v>18</v>
      </c>
      <c r="O50" s="34" t="s">
        <v>203</v>
      </c>
      <c r="P50" s="34" t="s">
        <v>202</v>
      </c>
      <c r="Q50" s="34" t="s">
        <v>203</v>
      </c>
      <c r="R50" s="34" t="s">
        <v>19</v>
      </c>
      <c r="S50" s="34" t="s">
        <v>203</v>
      </c>
      <c r="T50" s="34">
        <v>3200</v>
      </c>
      <c r="U50" s="34">
        <v>4842.82</v>
      </c>
      <c r="V50" s="31">
        <f t="shared" si="0"/>
        <v>5699.99914</v>
      </c>
      <c r="W50" s="31">
        <f t="shared" si="1"/>
        <v>4</v>
      </c>
      <c r="X50" s="31">
        <f t="shared" si="2"/>
        <v>1000</v>
      </c>
      <c r="Y50" s="31">
        <f t="shared" si="3"/>
        <v>6699.99914</v>
      </c>
      <c r="Z50" s="40">
        <f t="shared" si="5"/>
        <v>6700</v>
      </c>
      <c r="AA50" s="32">
        <v>8086253</v>
      </c>
      <c r="AB50" s="32">
        <v>1337133</v>
      </c>
    </row>
    <row r="51" s="29" customFormat="1" spans="1:28">
      <c r="A51" s="29" t="s">
        <v>202</v>
      </c>
      <c r="B51" s="29">
        <v>169</v>
      </c>
      <c r="C51" s="29">
        <v>183</v>
      </c>
      <c r="D51" s="29">
        <v>84</v>
      </c>
      <c r="E51" s="29">
        <v>464740.95</v>
      </c>
      <c r="F51" s="29" t="s">
        <v>203</v>
      </c>
      <c r="G51" s="34" t="s">
        <v>605</v>
      </c>
      <c r="H51" s="34">
        <v>2</v>
      </c>
      <c r="I51" s="37">
        <v>43359</v>
      </c>
      <c r="J51" s="34" t="s">
        <v>203</v>
      </c>
      <c r="K51" s="37">
        <v>43361</v>
      </c>
      <c r="L51" s="34">
        <v>2</v>
      </c>
      <c r="M51" s="34">
        <v>1</v>
      </c>
      <c r="N51" s="34" t="s">
        <v>48</v>
      </c>
      <c r="O51" s="34" t="s">
        <v>203</v>
      </c>
      <c r="P51" s="34" t="s">
        <v>202</v>
      </c>
      <c r="Q51" s="34" t="s">
        <v>203</v>
      </c>
      <c r="R51" s="34" t="s">
        <v>19</v>
      </c>
      <c r="S51" s="34" t="s">
        <v>203</v>
      </c>
      <c r="T51" s="34">
        <v>3300</v>
      </c>
      <c r="U51" s="34">
        <v>4757.86</v>
      </c>
      <c r="V51" s="31">
        <f t="shared" si="0"/>
        <v>5600.00122</v>
      </c>
      <c r="W51" s="31">
        <f t="shared" si="1"/>
        <v>4</v>
      </c>
      <c r="X51" s="31">
        <f t="shared" si="2"/>
        <v>1000</v>
      </c>
      <c r="Y51" s="31">
        <f t="shared" si="3"/>
        <v>6600.00122</v>
      </c>
      <c r="Z51" s="40">
        <f t="shared" si="5"/>
        <v>6600</v>
      </c>
      <c r="AA51" s="32">
        <v>12195580</v>
      </c>
      <c r="AB51" s="32">
        <v>1365476</v>
      </c>
    </row>
    <row r="52" s="29" customFormat="1" spans="1:28">
      <c r="A52" s="29" t="s">
        <v>202</v>
      </c>
      <c r="B52" s="29">
        <v>169</v>
      </c>
      <c r="C52" s="29">
        <v>183</v>
      </c>
      <c r="D52" s="29">
        <v>84</v>
      </c>
      <c r="E52" s="29">
        <v>464740.95</v>
      </c>
      <c r="F52" s="29" t="s">
        <v>203</v>
      </c>
      <c r="G52" s="29" t="s">
        <v>606</v>
      </c>
      <c r="H52" s="29">
        <v>2</v>
      </c>
      <c r="I52" s="35">
        <v>43360</v>
      </c>
      <c r="J52" s="29" t="s">
        <v>203</v>
      </c>
      <c r="K52" s="35">
        <v>43362</v>
      </c>
      <c r="L52" s="29">
        <v>2</v>
      </c>
      <c r="M52" s="29">
        <v>1</v>
      </c>
      <c r="N52" s="29" t="s">
        <v>360</v>
      </c>
      <c r="O52" s="29" t="s">
        <v>203</v>
      </c>
      <c r="P52" s="29" t="s">
        <v>202</v>
      </c>
      <c r="Q52" s="29" t="s">
        <v>203</v>
      </c>
      <c r="R52" s="29" t="s">
        <v>19</v>
      </c>
      <c r="S52" s="29" t="s">
        <v>203</v>
      </c>
      <c r="T52" s="29">
        <v>3200</v>
      </c>
      <c r="U52" s="29">
        <v>4587.94</v>
      </c>
      <c r="V52" s="31">
        <f t="shared" si="0"/>
        <v>5400.00538</v>
      </c>
      <c r="W52" s="31">
        <f t="shared" si="1"/>
        <v>4</v>
      </c>
      <c r="X52" s="31">
        <f t="shared" si="2"/>
        <v>1000</v>
      </c>
      <c r="Y52" s="31">
        <f t="shared" si="3"/>
        <v>6400.00538</v>
      </c>
      <c r="Z52" s="40">
        <f t="shared" si="5"/>
        <v>6400</v>
      </c>
      <c r="AA52" s="32">
        <v>9884498</v>
      </c>
      <c r="AB52" s="32">
        <v>1349132</v>
      </c>
    </row>
    <row r="53" s="29" customFormat="1" spans="1:28">
      <c r="A53" s="29" t="s">
        <v>202</v>
      </c>
      <c r="B53" s="29">
        <v>169</v>
      </c>
      <c r="C53" s="29">
        <v>183</v>
      </c>
      <c r="D53" s="29">
        <v>84</v>
      </c>
      <c r="E53" s="29">
        <v>464740.95</v>
      </c>
      <c r="F53" s="29" t="s">
        <v>203</v>
      </c>
      <c r="G53" s="29" t="s">
        <v>607</v>
      </c>
      <c r="H53" s="29">
        <v>2</v>
      </c>
      <c r="I53" s="35">
        <v>43360</v>
      </c>
      <c r="J53" s="29" t="s">
        <v>203</v>
      </c>
      <c r="K53" s="35">
        <v>43363</v>
      </c>
      <c r="L53" s="29">
        <v>3</v>
      </c>
      <c r="M53" s="29">
        <v>1</v>
      </c>
      <c r="N53" s="29" t="s">
        <v>23</v>
      </c>
      <c r="O53" s="29" t="s">
        <v>203</v>
      </c>
      <c r="P53" s="29" t="s">
        <v>202</v>
      </c>
      <c r="Q53" s="29" t="s">
        <v>203</v>
      </c>
      <c r="R53" s="29" t="s">
        <v>19</v>
      </c>
      <c r="S53" s="29" t="s">
        <v>203</v>
      </c>
      <c r="T53" s="29">
        <v>4200</v>
      </c>
      <c r="U53" s="29">
        <v>9430.77</v>
      </c>
      <c r="V53" s="31">
        <f t="shared" si="0"/>
        <v>11100.01629</v>
      </c>
      <c r="W53" s="31">
        <f t="shared" si="1"/>
        <v>6</v>
      </c>
      <c r="X53" s="31">
        <f t="shared" si="2"/>
        <v>1500</v>
      </c>
      <c r="Y53" s="31">
        <f t="shared" si="3"/>
        <v>12600.01629</v>
      </c>
      <c r="Z53" s="40">
        <f t="shared" si="5"/>
        <v>12600</v>
      </c>
      <c r="AA53" s="32">
        <v>8573790</v>
      </c>
      <c r="AB53" s="32">
        <v>1339856</v>
      </c>
    </row>
    <row r="54" s="29" customFormat="1" spans="1:28">
      <c r="A54" s="29" t="s">
        <v>202</v>
      </c>
      <c r="B54" s="29">
        <v>169</v>
      </c>
      <c r="C54" s="29">
        <v>183</v>
      </c>
      <c r="D54" s="29">
        <v>84</v>
      </c>
      <c r="E54" s="29">
        <v>464740.95</v>
      </c>
      <c r="F54" s="29" t="s">
        <v>203</v>
      </c>
      <c r="G54" s="29" t="s">
        <v>608</v>
      </c>
      <c r="H54" s="29">
        <v>2</v>
      </c>
      <c r="I54" s="35">
        <v>43360</v>
      </c>
      <c r="J54" s="29" t="s">
        <v>203</v>
      </c>
      <c r="K54" s="35">
        <v>43363</v>
      </c>
      <c r="L54" s="29">
        <v>3</v>
      </c>
      <c r="M54" s="29">
        <v>1</v>
      </c>
      <c r="N54" s="29" t="s">
        <v>18</v>
      </c>
      <c r="O54" s="29" t="s">
        <v>203</v>
      </c>
      <c r="P54" s="29" t="s">
        <v>202</v>
      </c>
      <c r="Q54" s="29" t="s">
        <v>203</v>
      </c>
      <c r="R54" s="29" t="s">
        <v>19</v>
      </c>
      <c r="S54" s="29" t="s">
        <v>203</v>
      </c>
      <c r="T54" s="29">
        <v>3200</v>
      </c>
      <c r="U54" s="29">
        <v>6881.91</v>
      </c>
      <c r="V54" s="31">
        <f t="shared" si="0"/>
        <v>8100.00807</v>
      </c>
      <c r="W54" s="31">
        <f t="shared" si="1"/>
        <v>6</v>
      </c>
      <c r="X54" s="31">
        <f t="shared" si="2"/>
        <v>1500</v>
      </c>
      <c r="Y54" s="31">
        <f t="shared" si="3"/>
        <v>9600.00807</v>
      </c>
      <c r="Z54" s="40">
        <f t="shared" si="5"/>
        <v>9600</v>
      </c>
      <c r="AA54" s="32">
        <v>8573385</v>
      </c>
      <c r="AB54" s="32">
        <v>1339859</v>
      </c>
    </row>
    <row r="55" s="29" customFormat="1" spans="1:28">
      <c r="A55" s="29" t="s">
        <v>202</v>
      </c>
      <c r="B55" s="29">
        <v>169</v>
      </c>
      <c r="C55" s="29">
        <v>183</v>
      </c>
      <c r="D55" s="29">
        <v>84</v>
      </c>
      <c r="E55" s="29">
        <v>464740.95</v>
      </c>
      <c r="F55" s="29" t="s">
        <v>203</v>
      </c>
      <c r="G55" s="29" t="s">
        <v>609</v>
      </c>
      <c r="H55" s="29">
        <v>2</v>
      </c>
      <c r="I55" s="35">
        <v>43362</v>
      </c>
      <c r="J55" s="29" t="s">
        <v>203</v>
      </c>
      <c r="K55" s="35">
        <v>43365</v>
      </c>
      <c r="L55" s="29">
        <v>3</v>
      </c>
      <c r="M55" s="29">
        <v>1</v>
      </c>
      <c r="N55" s="29" t="s">
        <v>23</v>
      </c>
      <c r="O55" s="29" t="s">
        <v>203</v>
      </c>
      <c r="P55" s="29" t="s">
        <v>202</v>
      </c>
      <c r="Q55" s="29" t="s">
        <v>203</v>
      </c>
      <c r="R55" s="29" t="s">
        <v>19</v>
      </c>
      <c r="S55" s="29" t="s">
        <v>203</v>
      </c>
      <c r="T55" s="29">
        <v>3500</v>
      </c>
      <c r="U55" s="29">
        <v>7136.79</v>
      </c>
      <c r="V55" s="31">
        <f t="shared" si="0"/>
        <v>8400.00183</v>
      </c>
      <c r="W55" s="31">
        <f t="shared" si="1"/>
        <v>6</v>
      </c>
      <c r="X55" s="31">
        <f t="shared" si="2"/>
        <v>1500</v>
      </c>
      <c r="Y55" s="31">
        <f t="shared" si="3"/>
        <v>9900.00183</v>
      </c>
      <c r="Z55" s="40">
        <f t="shared" si="5"/>
        <v>9900</v>
      </c>
      <c r="AA55" s="32">
        <v>11097841</v>
      </c>
      <c r="AB55" s="32">
        <v>1358499</v>
      </c>
    </row>
    <row r="56" s="29" customFormat="1" spans="1:28">
      <c r="A56" s="29" t="s">
        <v>202</v>
      </c>
      <c r="B56" s="29">
        <v>169</v>
      </c>
      <c r="C56" s="29">
        <v>183</v>
      </c>
      <c r="D56" s="29">
        <v>84</v>
      </c>
      <c r="E56" s="29">
        <v>464740.95</v>
      </c>
      <c r="F56" s="29" t="s">
        <v>203</v>
      </c>
      <c r="G56" s="29" t="s">
        <v>610</v>
      </c>
      <c r="H56" s="29">
        <v>2</v>
      </c>
      <c r="I56" s="35">
        <v>43363</v>
      </c>
      <c r="J56" s="29" t="s">
        <v>203</v>
      </c>
      <c r="K56" s="35">
        <v>43365</v>
      </c>
      <c r="L56" s="29">
        <v>2</v>
      </c>
      <c r="M56" s="29">
        <v>1</v>
      </c>
      <c r="N56" s="29" t="s">
        <v>42</v>
      </c>
      <c r="O56" s="29" t="s">
        <v>203</v>
      </c>
      <c r="P56" s="29" t="s">
        <v>202</v>
      </c>
      <c r="Q56" s="29" t="s">
        <v>203</v>
      </c>
      <c r="R56" s="29" t="s">
        <v>19</v>
      </c>
      <c r="S56" s="29" t="s">
        <v>203</v>
      </c>
      <c r="T56" s="29">
        <v>3500</v>
      </c>
      <c r="U56" s="29">
        <v>4842.82</v>
      </c>
      <c r="V56" s="31">
        <f t="shared" si="0"/>
        <v>5699.99914</v>
      </c>
      <c r="W56" s="31">
        <f t="shared" si="1"/>
        <v>4</v>
      </c>
      <c r="X56" s="31">
        <f t="shared" si="2"/>
        <v>1000</v>
      </c>
      <c r="Y56" s="31">
        <f t="shared" si="3"/>
        <v>6699.99914</v>
      </c>
      <c r="Z56" s="40">
        <f t="shared" si="5"/>
        <v>6700</v>
      </c>
      <c r="AA56" s="32">
        <v>11662115</v>
      </c>
      <c r="AB56" s="32">
        <v>1361791</v>
      </c>
    </row>
    <row r="57" s="29" customFormat="1" ht="14.25" customHeight="1" spans="1:28">
      <c r="A57" s="29" t="s">
        <v>202</v>
      </c>
      <c r="B57" s="29">
        <v>169</v>
      </c>
      <c r="C57" s="29">
        <v>183</v>
      </c>
      <c r="D57" s="29">
        <v>84</v>
      </c>
      <c r="E57" s="29">
        <v>464740.95</v>
      </c>
      <c r="F57" s="29" t="s">
        <v>203</v>
      </c>
      <c r="G57" s="29" t="s">
        <v>611</v>
      </c>
      <c r="H57" s="29">
        <v>2</v>
      </c>
      <c r="I57" s="35">
        <v>43364</v>
      </c>
      <c r="J57" s="29" t="s">
        <v>203</v>
      </c>
      <c r="K57" s="35">
        <v>43365</v>
      </c>
      <c r="L57" s="29">
        <v>1</v>
      </c>
      <c r="M57" s="29">
        <v>1</v>
      </c>
      <c r="N57" s="29" t="s">
        <v>23</v>
      </c>
      <c r="O57" s="29" t="s">
        <v>203</v>
      </c>
      <c r="P57" s="29" t="s">
        <v>202</v>
      </c>
      <c r="Q57" s="29" t="s">
        <v>203</v>
      </c>
      <c r="R57" s="29" t="s">
        <v>19</v>
      </c>
      <c r="S57" s="29" t="s">
        <v>203</v>
      </c>
      <c r="T57" s="29">
        <v>2550</v>
      </c>
      <c r="U57" s="29">
        <v>2124.04</v>
      </c>
      <c r="V57" s="31">
        <f t="shared" si="0"/>
        <v>2499.99508</v>
      </c>
      <c r="W57" s="31">
        <f t="shared" si="1"/>
        <v>2</v>
      </c>
      <c r="X57" s="31">
        <f t="shared" si="2"/>
        <v>500</v>
      </c>
      <c r="Y57" s="31">
        <f t="shared" si="3"/>
        <v>2999.99508</v>
      </c>
      <c r="Z57" s="40">
        <f t="shared" si="5"/>
        <v>3000</v>
      </c>
      <c r="AA57" s="32">
        <v>13395569</v>
      </c>
      <c r="AB57" s="32">
        <v>1372395</v>
      </c>
    </row>
    <row r="58" s="29" customFormat="1" spans="1:28">
      <c r="A58" s="29" t="s">
        <v>202</v>
      </c>
      <c r="B58" s="29">
        <v>169</v>
      </c>
      <c r="C58" s="29">
        <v>183</v>
      </c>
      <c r="D58" s="29">
        <v>84</v>
      </c>
      <c r="E58" s="29">
        <v>464740.95</v>
      </c>
      <c r="F58" s="29" t="s">
        <v>203</v>
      </c>
      <c r="G58" s="29" t="s">
        <v>533</v>
      </c>
      <c r="H58" s="29">
        <v>2</v>
      </c>
      <c r="I58" s="35">
        <v>43364</v>
      </c>
      <c r="J58" s="29" t="s">
        <v>203</v>
      </c>
      <c r="K58" s="35">
        <v>43365</v>
      </c>
      <c r="L58" s="29">
        <v>1</v>
      </c>
      <c r="M58" s="29">
        <v>1</v>
      </c>
      <c r="N58" s="29" t="s">
        <v>48</v>
      </c>
      <c r="O58" s="29" t="s">
        <v>203</v>
      </c>
      <c r="P58" s="29" t="s">
        <v>202</v>
      </c>
      <c r="Q58" s="29" t="s">
        <v>203</v>
      </c>
      <c r="R58" s="29" t="s">
        <v>19</v>
      </c>
      <c r="S58" s="29" t="s">
        <v>203</v>
      </c>
      <c r="T58" s="29">
        <v>3000</v>
      </c>
      <c r="U58" s="29">
        <v>2124.04</v>
      </c>
      <c r="V58" s="31">
        <f t="shared" si="0"/>
        <v>2499.99508</v>
      </c>
      <c r="W58" s="31">
        <f t="shared" si="1"/>
        <v>2</v>
      </c>
      <c r="X58" s="31">
        <f t="shared" si="2"/>
        <v>500</v>
      </c>
      <c r="Y58" s="31">
        <f t="shared" si="3"/>
        <v>2999.99508</v>
      </c>
      <c r="Z58" s="40">
        <f t="shared" si="5"/>
        <v>3000</v>
      </c>
      <c r="AA58" s="32">
        <v>13216400</v>
      </c>
      <c r="AB58" s="32">
        <v>1371668</v>
      </c>
    </row>
    <row r="59" s="29" customFormat="1" spans="1:28">
      <c r="A59" s="29" t="s">
        <v>202</v>
      </c>
      <c r="B59" s="29">
        <v>169</v>
      </c>
      <c r="C59" s="29">
        <v>183</v>
      </c>
      <c r="D59" s="29">
        <v>84</v>
      </c>
      <c r="E59" s="29">
        <v>464740.95</v>
      </c>
      <c r="F59" s="29" t="s">
        <v>203</v>
      </c>
      <c r="G59" s="29" t="s">
        <v>612</v>
      </c>
      <c r="H59" s="29">
        <v>2</v>
      </c>
      <c r="I59" s="35">
        <v>43364</v>
      </c>
      <c r="J59" s="29" t="s">
        <v>203</v>
      </c>
      <c r="K59" s="35">
        <v>43365</v>
      </c>
      <c r="L59" s="29">
        <v>1</v>
      </c>
      <c r="M59" s="29">
        <v>1</v>
      </c>
      <c r="N59" s="29" t="s">
        <v>25</v>
      </c>
      <c r="O59" s="29" t="s">
        <v>203</v>
      </c>
      <c r="P59" s="29" t="s">
        <v>202</v>
      </c>
      <c r="Q59" s="29" t="s">
        <v>203</v>
      </c>
      <c r="R59" s="29" t="s">
        <v>19</v>
      </c>
      <c r="S59" s="29" t="s">
        <v>203</v>
      </c>
      <c r="T59" s="29">
        <v>3000</v>
      </c>
      <c r="U59" s="29">
        <v>2124.04</v>
      </c>
      <c r="V59" s="31">
        <f t="shared" si="0"/>
        <v>2499.99508</v>
      </c>
      <c r="W59" s="31">
        <f t="shared" si="1"/>
        <v>2</v>
      </c>
      <c r="X59" s="31">
        <f t="shared" si="2"/>
        <v>500</v>
      </c>
      <c r="Y59" s="31">
        <f t="shared" si="3"/>
        <v>2999.99508</v>
      </c>
      <c r="Z59" s="40">
        <f t="shared" si="5"/>
        <v>3000</v>
      </c>
      <c r="AA59" s="32">
        <v>13395569</v>
      </c>
      <c r="AB59" s="32">
        <v>1372395</v>
      </c>
    </row>
    <row r="60" s="29" customFormat="1" spans="1:28">
      <c r="A60" s="29" t="s">
        <v>202</v>
      </c>
      <c r="B60" s="29">
        <v>169</v>
      </c>
      <c r="C60" s="29">
        <v>183</v>
      </c>
      <c r="D60" s="29">
        <v>84</v>
      </c>
      <c r="E60" s="29">
        <v>464740.95</v>
      </c>
      <c r="F60" s="29" t="s">
        <v>203</v>
      </c>
      <c r="G60" s="29" t="s">
        <v>613</v>
      </c>
      <c r="H60" s="29">
        <v>2</v>
      </c>
      <c r="I60" s="35">
        <v>43364</v>
      </c>
      <c r="J60" s="29" t="s">
        <v>203</v>
      </c>
      <c r="K60" s="35">
        <v>43367</v>
      </c>
      <c r="L60" s="29">
        <v>3</v>
      </c>
      <c r="M60" s="29">
        <v>1</v>
      </c>
      <c r="N60" s="29" t="s">
        <v>48</v>
      </c>
      <c r="O60" s="29" t="s">
        <v>203</v>
      </c>
      <c r="P60" s="29" t="s">
        <v>202</v>
      </c>
      <c r="Q60" s="29" t="s">
        <v>203</v>
      </c>
      <c r="R60" s="29" t="s">
        <v>19</v>
      </c>
      <c r="S60" s="29" t="s">
        <v>203</v>
      </c>
      <c r="T60" s="29">
        <v>3200</v>
      </c>
      <c r="U60" s="29">
        <v>6966.86</v>
      </c>
      <c r="V60" s="31">
        <f t="shared" si="0"/>
        <v>8199.99422</v>
      </c>
      <c r="W60" s="31">
        <f t="shared" si="1"/>
        <v>6</v>
      </c>
      <c r="X60" s="31">
        <f t="shared" si="2"/>
        <v>1500</v>
      </c>
      <c r="Y60" s="31">
        <f t="shared" si="3"/>
        <v>9699.99422</v>
      </c>
      <c r="Z60" s="40">
        <f t="shared" si="5"/>
        <v>9700</v>
      </c>
      <c r="AA60" s="32">
        <v>13027912</v>
      </c>
      <c r="AB60" s="32">
        <v>1371067</v>
      </c>
    </row>
    <row r="61" s="29" customFormat="1" spans="1:28">
      <c r="A61" s="29" t="s">
        <v>202</v>
      </c>
      <c r="B61" s="29">
        <v>169</v>
      </c>
      <c r="C61" s="29">
        <v>183</v>
      </c>
      <c r="D61" s="29">
        <v>84</v>
      </c>
      <c r="E61" s="29">
        <v>464740.95</v>
      </c>
      <c r="F61" s="29" t="s">
        <v>203</v>
      </c>
      <c r="G61" s="29" t="s">
        <v>614</v>
      </c>
      <c r="H61" s="29">
        <v>2</v>
      </c>
      <c r="I61" s="35">
        <v>43364</v>
      </c>
      <c r="J61" s="29" t="s">
        <v>203</v>
      </c>
      <c r="K61" s="35">
        <v>43365</v>
      </c>
      <c r="L61" s="29">
        <v>1</v>
      </c>
      <c r="M61" s="29">
        <v>1</v>
      </c>
      <c r="N61" s="29" t="s">
        <v>23</v>
      </c>
      <c r="O61" s="29" t="s">
        <v>203</v>
      </c>
      <c r="P61" s="29" t="s">
        <v>202</v>
      </c>
      <c r="Q61" s="29" t="s">
        <v>203</v>
      </c>
      <c r="R61" s="29" t="s">
        <v>19</v>
      </c>
      <c r="S61" s="29" t="s">
        <v>203</v>
      </c>
      <c r="T61" s="29">
        <v>2550</v>
      </c>
      <c r="U61" s="29">
        <v>2124.04</v>
      </c>
      <c r="V61" s="31">
        <f t="shared" si="0"/>
        <v>2499.99508</v>
      </c>
      <c r="W61" s="31">
        <f t="shared" si="1"/>
        <v>2</v>
      </c>
      <c r="X61" s="31">
        <f t="shared" si="2"/>
        <v>500</v>
      </c>
      <c r="Y61" s="31">
        <f t="shared" si="3"/>
        <v>2999.99508</v>
      </c>
      <c r="Z61" s="40">
        <f t="shared" si="5"/>
        <v>3000</v>
      </c>
      <c r="AA61" s="32">
        <v>13395569</v>
      </c>
      <c r="AB61" s="32">
        <v>1372395</v>
      </c>
    </row>
    <row r="62" s="29" customFormat="1" spans="1:28">
      <c r="A62" s="29" t="s">
        <v>202</v>
      </c>
      <c r="B62" s="29">
        <v>169</v>
      </c>
      <c r="C62" s="29">
        <v>183</v>
      </c>
      <c r="D62" s="29">
        <v>84</v>
      </c>
      <c r="E62" s="29">
        <v>464740.95</v>
      </c>
      <c r="F62" s="29" t="s">
        <v>203</v>
      </c>
      <c r="G62" s="29" t="s">
        <v>615</v>
      </c>
      <c r="H62" s="29">
        <v>2</v>
      </c>
      <c r="I62" s="35">
        <v>43364</v>
      </c>
      <c r="J62" s="29" t="s">
        <v>203</v>
      </c>
      <c r="K62" s="35">
        <v>43365</v>
      </c>
      <c r="L62" s="29">
        <v>1</v>
      </c>
      <c r="M62" s="29">
        <v>1</v>
      </c>
      <c r="N62" s="29" t="s">
        <v>23</v>
      </c>
      <c r="O62" s="29" t="s">
        <v>203</v>
      </c>
      <c r="P62" s="29" t="s">
        <v>202</v>
      </c>
      <c r="Q62" s="29" t="s">
        <v>203</v>
      </c>
      <c r="R62" s="29" t="s">
        <v>19</v>
      </c>
      <c r="S62" s="29" t="s">
        <v>203</v>
      </c>
      <c r="T62" s="29">
        <v>2550</v>
      </c>
      <c r="U62" s="29">
        <v>2124.04</v>
      </c>
      <c r="V62" s="31">
        <f t="shared" si="0"/>
        <v>2499.99508</v>
      </c>
      <c r="W62" s="31">
        <f t="shared" si="1"/>
        <v>2</v>
      </c>
      <c r="X62" s="31">
        <f t="shared" si="2"/>
        <v>500</v>
      </c>
      <c r="Y62" s="31">
        <f t="shared" si="3"/>
        <v>2999.99508</v>
      </c>
      <c r="Z62" s="40">
        <f t="shared" si="5"/>
        <v>3000</v>
      </c>
      <c r="AA62" s="32">
        <v>13395569</v>
      </c>
      <c r="AB62" s="32">
        <v>1372395</v>
      </c>
    </row>
    <row r="63" s="29" customFormat="1" spans="1:28">
      <c r="A63" s="29" t="s">
        <v>202</v>
      </c>
      <c r="B63" s="29">
        <v>169</v>
      </c>
      <c r="C63" s="29">
        <v>183</v>
      </c>
      <c r="D63" s="29">
        <v>84</v>
      </c>
      <c r="E63" s="29">
        <v>464740.95</v>
      </c>
      <c r="F63" s="29" t="s">
        <v>203</v>
      </c>
      <c r="G63" s="29" t="s">
        <v>611</v>
      </c>
      <c r="H63" s="29">
        <v>2</v>
      </c>
      <c r="I63" s="35">
        <v>43365</v>
      </c>
      <c r="J63" s="29" t="s">
        <v>203</v>
      </c>
      <c r="K63" s="35">
        <v>43366</v>
      </c>
      <c r="L63" s="29">
        <v>1</v>
      </c>
      <c r="M63" s="29">
        <v>1</v>
      </c>
      <c r="N63" s="29" t="s">
        <v>23</v>
      </c>
      <c r="O63" s="29" t="s">
        <v>203</v>
      </c>
      <c r="P63" s="29" t="s">
        <v>202</v>
      </c>
      <c r="Q63" s="29" t="s">
        <v>203</v>
      </c>
      <c r="R63" s="29" t="s">
        <v>19</v>
      </c>
      <c r="S63" s="29" t="s">
        <v>203</v>
      </c>
      <c r="T63" s="29">
        <v>3500</v>
      </c>
      <c r="U63" s="29">
        <v>2548.85</v>
      </c>
      <c r="V63" s="31">
        <f t="shared" si="0"/>
        <v>2999.99645</v>
      </c>
      <c r="W63" s="31">
        <f t="shared" si="1"/>
        <v>2</v>
      </c>
      <c r="X63" s="31">
        <f t="shared" si="2"/>
        <v>500</v>
      </c>
      <c r="Y63" s="31">
        <f t="shared" si="3"/>
        <v>3499.99645</v>
      </c>
      <c r="Z63" s="40">
        <f t="shared" si="5"/>
        <v>3500</v>
      </c>
      <c r="AA63" s="32">
        <v>13482466</v>
      </c>
      <c r="AB63" s="32">
        <v>1372784</v>
      </c>
    </row>
    <row r="64" s="29" customFormat="1" spans="1:28">
      <c r="A64" s="29" t="s">
        <v>202</v>
      </c>
      <c r="B64" s="29">
        <v>169</v>
      </c>
      <c r="C64" s="29">
        <v>183</v>
      </c>
      <c r="D64" s="29">
        <v>84</v>
      </c>
      <c r="E64" s="29">
        <v>464740.95</v>
      </c>
      <c r="F64" s="29" t="s">
        <v>203</v>
      </c>
      <c r="G64" s="29" t="s">
        <v>616</v>
      </c>
      <c r="H64" s="29">
        <v>2</v>
      </c>
      <c r="I64" s="35">
        <v>43365</v>
      </c>
      <c r="J64" s="29" t="s">
        <v>203</v>
      </c>
      <c r="K64" s="35">
        <v>43368</v>
      </c>
      <c r="L64" s="29">
        <v>3</v>
      </c>
      <c r="M64" s="29">
        <v>1</v>
      </c>
      <c r="N64" s="29" t="s">
        <v>32</v>
      </c>
      <c r="O64" s="29" t="s">
        <v>203</v>
      </c>
      <c r="P64" s="29" t="s">
        <v>202</v>
      </c>
      <c r="Q64" s="29" t="s">
        <v>203</v>
      </c>
      <c r="R64" s="29" t="s">
        <v>19</v>
      </c>
      <c r="S64" s="29" t="s">
        <v>203</v>
      </c>
      <c r="T64" s="29">
        <v>4200</v>
      </c>
      <c r="U64" s="29">
        <v>9685.65</v>
      </c>
      <c r="V64" s="31">
        <f t="shared" si="0"/>
        <v>11400.01005</v>
      </c>
      <c r="W64" s="31">
        <f t="shared" si="1"/>
        <v>6</v>
      </c>
      <c r="X64" s="31">
        <f t="shared" si="2"/>
        <v>1500</v>
      </c>
      <c r="Y64" s="31">
        <f t="shared" si="3"/>
        <v>12900.01005</v>
      </c>
      <c r="Z64" s="40">
        <f t="shared" si="5"/>
        <v>12900</v>
      </c>
      <c r="AA64" s="32">
        <v>12858252</v>
      </c>
      <c r="AB64" s="32">
        <v>1370251</v>
      </c>
    </row>
    <row r="65" s="29" customFormat="1" spans="1:28">
      <c r="A65" s="29" t="s">
        <v>202</v>
      </c>
      <c r="B65" s="29">
        <v>169</v>
      </c>
      <c r="C65" s="29">
        <v>183</v>
      </c>
      <c r="D65" s="29">
        <v>84</v>
      </c>
      <c r="E65" s="29">
        <v>464740.95</v>
      </c>
      <c r="F65" s="29" t="s">
        <v>203</v>
      </c>
      <c r="G65" s="29" t="s">
        <v>617</v>
      </c>
      <c r="H65" s="29">
        <v>2</v>
      </c>
      <c r="I65" s="35">
        <v>43365</v>
      </c>
      <c r="J65" s="29" t="s">
        <v>203</v>
      </c>
      <c r="K65" s="35">
        <v>43368</v>
      </c>
      <c r="L65" s="29">
        <v>3</v>
      </c>
      <c r="M65" s="29">
        <v>1</v>
      </c>
      <c r="N65" s="29" t="s">
        <v>411</v>
      </c>
      <c r="O65" s="29" t="s">
        <v>203</v>
      </c>
      <c r="P65" s="29" t="s">
        <v>202</v>
      </c>
      <c r="Q65" s="29" t="s">
        <v>203</v>
      </c>
      <c r="R65" s="29" t="s">
        <v>19</v>
      </c>
      <c r="S65" s="29" t="s">
        <v>203</v>
      </c>
      <c r="T65" s="29">
        <v>4200</v>
      </c>
      <c r="U65" s="29">
        <v>9685.65</v>
      </c>
      <c r="V65" s="31">
        <f t="shared" si="0"/>
        <v>11400.01005</v>
      </c>
      <c r="W65" s="31">
        <f t="shared" si="1"/>
        <v>6</v>
      </c>
      <c r="X65" s="31">
        <f t="shared" si="2"/>
        <v>1500</v>
      </c>
      <c r="Y65" s="31">
        <f t="shared" si="3"/>
        <v>12900.01005</v>
      </c>
      <c r="Z65" s="40">
        <f t="shared" si="5"/>
        <v>12900</v>
      </c>
      <c r="AA65" s="32">
        <v>12858252</v>
      </c>
      <c r="AB65" s="32">
        <v>1370251</v>
      </c>
    </row>
    <row r="66" s="29" customFormat="1" spans="1:28">
      <c r="A66" s="29" t="s">
        <v>202</v>
      </c>
      <c r="B66" s="29">
        <v>169</v>
      </c>
      <c r="C66" s="29">
        <v>183</v>
      </c>
      <c r="D66" s="29">
        <v>84</v>
      </c>
      <c r="E66" s="29">
        <v>464740.95</v>
      </c>
      <c r="F66" s="29" t="s">
        <v>203</v>
      </c>
      <c r="G66" s="29" t="s">
        <v>612</v>
      </c>
      <c r="H66" s="29">
        <v>2</v>
      </c>
      <c r="I66" s="35">
        <v>43365</v>
      </c>
      <c r="J66" s="29" t="s">
        <v>203</v>
      </c>
      <c r="K66" s="35">
        <v>43366</v>
      </c>
      <c r="L66" s="29">
        <v>1</v>
      </c>
      <c r="M66" s="29">
        <v>1</v>
      </c>
      <c r="N66" s="29" t="s">
        <v>25</v>
      </c>
      <c r="O66" s="29" t="s">
        <v>203</v>
      </c>
      <c r="P66" s="29" t="s">
        <v>202</v>
      </c>
      <c r="Q66" s="29" t="s">
        <v>203</v>
      </c>
      <c r="R66" s="29" t="s">
        <v>19</v>
      </c>
      <c r="S66" s="29" t="s">
        <v>203</v>
      </c>
      <c r="T66" s="29">
        <v>3500</v>
      </c>
      <c r="U66" s="29">
        <v>2548.85</v>
      </c>
      <c r="V66" s="31">
        <f t="shared" ref="V66:V86" si="6">U66*1.177</f>
        <v>2999.99645</v>
      </c>
      <c r="W66" s="31">
        <f t="shared" si="1"/>
        <v>2</v>
      </c>
      <c r="X66" s="31">
        <f t="shared" ref="X66:X86" si="7">W66*250</f>
        <v>500</v>
      </c>
      <c r="Y66" s="31">
        <f t="shared" ref="Y66:Y86" si="8">X66+V66</f>
        <v>3499.99645</v>
      </c>
      <c r="Z66" s="40">
        <f t="shared" si="5"/>
        <v>3500</v>
      </c>
      <c r="AA66" s="32">
        <v>1382466</v>
      </c>
      <c r="AB66" s="32">
        <v>1372784</v>
      </c>
    </row>
    <row r="67" s="29" customFormat="1" spans="1:28">
      <c r="A67" s="29" t="s">
        <v>202</v>
      </c>
      <c r="B67" s="29">
        <v>169</v>
      </c>
      <c r="C67" s="29">
        <v>183</v>
      </c>
      <c r="D67" s="29">
        <v>84</v>
      </c>
      <c r="E67" s="29">
        <v>464740.95</v>
      </c>
      <c r="F67" s="29" t="s">
        <v>203</v>
      </c>
      <c r="G67" s="29" t="s">
        <v>618</v>
      </c>
      <c r="H67" s="29">
        <v>2</v>
      </c>
      <c r="I67" s="35">
        <v>43365</v>
      </c>
      <c r="J67" s="29" t="s">
        <v>203</v>
      </c>
      <c r="K67" s="35">
        <v>43368</v>
      </c>
      <c r="L67" s="29">
        <v>3</v>
      </c>
      <c r="M67" s="29">
        <v>1</v>
      </c>
      <c r="N67" s="29" t="s">
        <v>32</v>
      </c>
      <c r="O67" s="29" t="s">
        <v>203</v>
      </c>
      <c r="P67" s="29" t="s">
        <v>202</v>
      </c>
      <c r="Q67" s="29" t="s">
        <v>203</v>
      </c>
      <c r="R67" s="29" t="s">
        <v>19</v>
      </c>
      <c r="S67" s="29" t="s">
        <v>203</v>
      </c>
      <c r="T67" s="29">
        <v>4200</v>
      </c>
      <c r="U67" s="29">
        <v>9685.65</v>
      </c>
      <c r="V67" s="31">
        <f t="shared" si="6"/>
        <v>11400.01005</v>
      </c>
      <c r="W67" s="31">
        <f t="shared" ref="W67:W86" si="9">H67*L67</f>
        <v>6</v>
      </c>
      <c r="X67" s="31">
        <f t="shared" si="7"/>
        <v>1500</v>
      </c>
      <c r="Y67" s="31">
        <f t="shared" si="8"/>
        <v>12900.01005</v>
      </c>
      <c r="Z67" s="40">
        <f t="shared" si="5"/>
        <v>12900</v>
      </c>
      <c r="AA67" s="32">
        <v>12858252</v>
      </c>
      <c r="AB67" s="32">
        <v>1370251</v>
      </c>
    </row>
    <row r="68" s="29" customFormat="1" spans="1:28">
      <c r="A68" s="29" t="s">
        <v>202</v>
      </c>
      <c r="B68" s="29">
        <v>169</v>
      </c>
      <c r="C68" s="29">
        <v>183</v>
      </c>
      <c r="D68" s="29">
        <v>84</v>
      </c>
      <c r="E68" s="29">
        <v>464740.95</v>
      </c>
      <c r="F68" s="29" t="s">
        <v>203</v>
      </c>
      <c r="G68" s="29" t="s">
        <v>619</v>
      </c>
      <c r="H68" s="29">
        <v>2</v>
      </c>
      <c r="I68" s="35">
        <v>43365</v>
      </c>
      <c r="J68" s="29" t="s">
        <v>203</v>
      </c>
      <c r="K68" s="35">
        <v>43368</v>
      </c>
      <c r="L68" s="29">
        <v>3</v>
      </c>
      <c r="M68" s="29">
        <v>1</v>
      </c>
      <c r="N68" s="29" t="s">
        <v>32</v>
      </c>
      <c r="O68" s="29" t="s">
        <v>203</v>
      </c>
      <c r="P68" s="29" t="s">
        <v>202</v>
      </c>
      <c r="Q68" s="29" t="s">
        <v>203</v>
      </c>
      <c r="R68" s="29" t="s">
        <v>19</v>
      </c>
      <c r="S68" s="29" t="s">
        <v>203</v>
      </c>
      <c r="T68" s="29">
        <v>4200</v>
      </c>
      <c r="U68" s="29">
        <v>9685.65</v>
      </c>
      <c r="V68" s="31">
        <f t="shared" si="6"/>
        <v>11400.01005</v>
      </c>
      <c r="W68" s="31">
        <f t="shared" si="9"/>
        <v>6</v>
      </c>
      <c r="X68" s="31">
        <f t="shared" si="7"/>
        <v>1500</v>
      </c>
      <c r="Y68" s="31">
        <f t="shared" si="8"/>
        <v>12900.01005</v>
      </c>
      <c r="Z68" s="40">
        <f t="shared" si="5"/>
        <v>12900</v>
      </c>
      <c r="AA68" s="32">
        <v>12858252</v>
      </c>
      <c r="AB68" s="32">
        <v>1370251</v>
      </c>
    </row>
    <row r="69" s="29" customFormat="1" spans="1:28">
      <c r="A69" s="29" t="s">
        <v>202</v>
      </c>
      <c r="B69" s="29">
        <v>169</v>
      </c>
      <c r="C69" s="29">
        <v>183</v>
      </c>
      <c r="D69" s="29">
        <v>84</v>
      </c>
      <c r="E69" s="29">
        <v>464740.95</v>
      </c>
      <c r="F69" s="29" t="s">
        <v>203</v>
      </c>
      <c r="G69" s="29" t="s">
        <v>614</v>
      </c>
      <c r="H69" s="29">
        <v>2</v>
      </c>
      <c r="I69" s="35">
        <v>43365</v>
      </c>
      <c r="J69" s="29" t="s">
        <v>203</v>
      </c>
      <c r="K69" s="35">
        <v>43366</v>
      </c>
      <c r="L69" s="29">
        <v>1</v>
      </c>
      <c r="M69" s="29">
        <v>1</v>
      </c>
      <c r="N69" s="29" t="s">
        <v>23</v>
      </c>
      <c r="O69" s="29" t="s">
        <v>203</v>
      </c>
      <c r="P69" s="29" t="s">
        <v>202</v>
      </c>
      <c r="Q69" s="29" t="s">
        <v>203</v>
      </c>
      <c r="R69" s="29" t="s">
        <v>19</v>
      </c>
      <c r="S69" s="29" t="s">
        <v>203</v>
      </c>
      <c r="T69" s="29">
        <v>3500</v>
      </c>
      <c r="U69" s="29">
        <v>2548.85</v>
      </c>
      <c r="V69" s="31">
        <f t="shared" si="6"/>
        <v>2999.99645</v>
      </c>
      <c r="W69" s="31">
        <f t="shared" si="9"/>
        <v>2</v>
      </c>
      <c r="X69" s="31">
        <f t="shared" si="7"/>
        <v>500</v>
      </c>
      <c r="Y69" s="31">
        <f t="shared" si="8"/>
        <v>3499.99645</v>
      </c>
      <c r="Z69" s="40">
        <f t="shared" si="5"/>
        <v>3500</v>
      </c>
      <c r="AA69" s="32">
        <v>1382466</v>
      </c>
      <c r="AB69" s="32">
        <v>1372784</v>
      </c>
    </row>
    <row r="70" s="29" customFormat="1" spans="1:28">
      <c r="A70" s="29" t="s">
        <v>202</v>
      </c>
      <c r="B70" s="29">
        <v>169</v>
      </c>
      <c r="C70" s="29">
        <v>183</v>
      </c>
      <c r="D70" s="29">
        <v>84</v>
      </c>
      <c r="E70" s="29">
        <v>464740.95</v>
      </c>
      <c r="F70" s="29" t="s">
        <v>203</v>
      </c>
      <c r="G70" s="29" t="s">
        <v>615</v>
      </c>
      <c r="H70" s="29">
        <v>2</v>
      </c>
      <c r="I70" s="35">
        <v>43365</v>
      </c>
      <c r="J70" s="29" t="s">
        <v>203</v>
      </c>
      <c r="K70" s="35">
        <v>43366</v>
      </c>
      <c r="L70" s="29">
        <v>1</v>
      </c>
      <c r="M70" s="29">
        <v>1</v>
      </c>
      <c r="N70" s="29" t="s">
        <v>23</v>
      </c>
      <c r="O70" s="29" t="s">
        <v>203</v>
      </c>
      <c r="P70" s="29" t="s">
        <v>202</v>
      </c>
      <c r="Q70" s="29" t="s">
        <v>203</v>
      </c>
      <c r="R70" s="29" t="s">
        <v>19</v>
      </c>
      <c r="S70" s="29" t="s">
        <v>203</v>
      </c>
      <c r="T70" s="29">
        <v>3500</v>
      </c>
      <c r="U70" s="29">
        <v>2548.85</v>
      </c>
      <c r="V70" s="31">
        <f t="shared" si="6"/>
        <v>2999.99645</v>
      </c>
      <c r="W70" s="31">
        <f t="shared" si="9"/>
        <v>2</v>
      </c>
      <c r="X70" s="31">
        <f t="shared" si="7"/>
        <v>500</v>
      </c>
      <c r="Y70" s="31">
        <f t="shared" si="8"/>
        <v>3499.99645</v>
      </c>
      <c r="Z70" s="40">
        <f t="shared" si="5"/>
        <v>3500</v>
      </c>
      <c r="AA70" s="32">
        <v>1382466</v>
      </c>
      <c r="AB70" s="32">
        <v>1372784</v>
      </c>
    </row>
    <row r="71" s="29" customFormat="1" spans="1:28">
      <c r="A71" s="29" t="s">
        <v>202</v>
      </c>
      <c r="B71" s="29">
        <v>169</v>
      </c>
      <c r="C71" s="29">
        <v>183</v>
      </c>
      <c r="D71" s="29">
        <v>84</v>
      </c>
      <c r="E71" s="29">
        <v>464740.95</v>
      </c>
      <c r="F71" s="29" t="s">
        <v>203</v>
      </c>
      <c r="G71" s="29" t="s">
        <v>620</v>
      </c>
      <c r="H71" s="29">
        <v>2</v>
      </c>
      <c r="I71" s="35">
        <v>43366</v>
      </c>
      <c r="J71" s="29" t="s">
        <v>203</v>
      </c>
      <c r="K71" s="35">
        <v>43369</v>
      </c>
      <c r="L71" s="29">
        <v>3</v>
      </c>
      <c r="M71" s="29">
        <v>1</v>
      </c>
      <c r="N71" s="29" t="s">
        <v>48</v>
      </c>
      <c r="O71" s="29" t="s">
        <v>203</v>
      </c>
      <c r="P71" s="29" t="s">
        <v>202</v>
      </c>
      <c r="Q71" s="29" t="s">
        <v>203</v>
      </c>
      <c r="R71" s="29" t="s">
        <v>19</v>
      </c>
      <c r="S71" s="29" t="s">
        <v>203</v>
      </c>
      <c r="T71" s="29">
        <v>3450</v>
      </c>
      <c r="U71" s="29">
        <v>7264.23</v>
      </c>
      <c r="V71" s="31">
        <f t="shared" si="6"/>
        <v>8549.99871</v>
      </c>
      <c r="W71" s="31">
        <f t="shared" si="9"/>
        <v>6</v>
      </c>
      <c r="X71" s="31">
        <f t="shared" si="7"/>
        <v>1500</v>
      </c>
      <c r="Y71" s="31">
        <f t="shared" si="8"/>
        <v>10049.99871</v>
      </c>
      <c r="Z71" s="40">
        <f t="shared" si="5"/>
        <v>10050</v>
      </c>
      <c r="AA71" s="32">
        <v>4811892</v>
      </c>
      <c r="AB71" s="32">
        <v>1310070</v>
      </c>
    </row>
    <row r="72" s="29" customFormat="1" spans="1:28">
      <c r="A72" s="29" t="s">
        <v>202</v>
      </c>
      <c r="B72" s="29">
        <v>169</v>
      </c>
      <c r="C72" s="29">
        <v>183</v>
      </c>
      <c r="D72" s="29">
        <v>84</v>
      </c>
      <c r="E72" s="29">
        <v>464740.95</v>
      </c>
      <c r="F72" s="29" t="s">
        <v>203</v>
      </c>
      <c r="G72" s="29" t="s">
        <v>621</v>
      </c>
      <c r="H72" s="29">
        <v>2</v>
      </c>
      <c r="I72" s="35">
        <v>43368</v>
      </c>
      <c r="J72" s="29" t="s">
        <v>203</v>
      </c>
      <c r="K72" s="35">
        <v>43369</v>
      </c>
      <c r="L72" s="29">
        <v>1</v>
      </c>
      <c r="M72" s="29">
        <v>1</v>
      </c>
      <c r="N72" s="29" t="s">
        <v>25</v>
      </c>
      <c r="O72" s="29" t="s">
        <v>203</v>
      </c>
      <c r="P72" s="29" t="s">
        <v>202</v>
      </c>
      <c r="Q72" s="29" t="s">
        <v>203</v>
      </c>
      <c r="R72" s="29" t="s">
        <v>19</v>
      </c>
      <c r="S72" s="29" t="s">
        <v>203</v>
      </c>
      <c r="T72" s="29">
        <v>3200</v>
      </c>
      <c r="U72" s="29">
        <v>2293.97</v>
      </c>
      <c r="V72" s="31">
        <f t="shared" si="6"/>
        <v>2700.00269</v>
      </c>
      <c r="W72" s="31">
        <f t="shared" si="9"/>
        <v>2</v>
      </c>
      <c r="X72" s="31">
        <f t="shared" si="7"/>
        <v>500</v>
      </c>
      <c r="Y72" s="31">
        <f t="shared" si="8"/>
        <v>3200.00269</v>
      </c>
      <c r="Z72" s="40">
        <f t="shared" si="5"/>
        <v>3200</v>
      </c>
      <c r="AA72" s="32">
        <v>13565523</v>
      </c>
      <c r="AB72" s="32">
        <v>1373453</v>
      </c>
    </row>
    <row r="73" s="29" customFormat="1" spans="1:28">
      <c r="A73" s="29" t="s">
        <v>202</v>
      </c>
      <c r="B73" s="29">
        <v>169</v>
      </c>
      <c r="C73" s="29">
        <v>183</v>
      </c>
      <c r="D73" s="29">
        <v>84</v>
      </c>
      <c r="E73" s="29">
        <v>464740.95</v>
      </c>
      <c r="F73" s="29" t="s">
        <v>203</v>
      </c>
      <c r="G73" s="29" t="s">
        <v>622</v>
      </c>
      <c r="H73" s="29">
        <v>2</v>
      </c>
      <c r="I73" s="35">
        <v>43369</v>
      </c>
      <c r="J73" s="29" t="s">
        <v>203</v>
      </c>
      <c r="K73" s="35">
        <v>43370</v>
      </c>
      <c r="L73" s="29">
        <v>1</v>
      </c>
      <c r="M73" s="29">
        <v>1</v>
      </c>
      <c r="N73" s="29" t="s">
        <v>48</v>
      </c>
      <c r="O73" s="29" t="s">
        <v>203</v>
      </c>
      <c r="P73" s="29" t="s">
        <v>202</v>
      </c>
      <c r="Q73" s="29" t="s">
        <v>203</v>
      </c>
      <c r="R73" s="29" t="s">
        <v>19</v>
      </c>
      <c r="S73" s="29" t="s">
        <v>203</v>
      </c>
      <c r="T73" s="29">
        <v>3200</v>
      </c>
      <c r="U73" s="29">
        <v>2293.97</v>
      </c>
      <c r="V73" s="31">
        <f t="shared" si="6"/>
        <v>2700.00269</v>
      </c>
      <c r="W73" s="31">
        <f t="shared" si="9"/>
        <v>2</v>
      </c>
      <c r="X73" s="31">
        <f t="shared" si="7"/>
        <v>500</v>
      </c>
      <c r="Y73" s="31">
        <f t="shared" si="8"/>
        <v>3200.00269</v>
      </c>
      <c r="Z73" s="40">
        <f t="shared" si="5"/>
        <v>3200</v>
      </c>
      <c r="AA73" s="32">
        <v>13298870</v>
      </c>
      <c r="AB73" s="32">
        <v>1371795</v>
      </c>
    </row>
    <row r="74" s="29" customFormat="1" spans="1:28">
      <c r="A74" s="29" t="s">
        <v>202</v>
      </c>
      <c r="B74" s="29">
        <v>169</v>
      </c>
      <c r="C74" s="29">
        <v>183</v>
      </c>
      <c r="D74" s="29">
        <v>84</v>
      </c>
      <c r="E74" s="29">
        <v>464740.95</v>
      </c>
      <c r="F74" s="29" t="s">
        <v>203</v>
      </c>
      <c r="G74" s="43" t="s">
        <v>623</v>
      </c>
      <c r="H74" s="29">
        <v>2</v>
      </c>
      <c r="I74" s="35">
        <v>43370</v>
      </c>
      <c r="J74" s="29" t="s">
        <v>203</v>
      </c>
      <c r="K74" s="35">
        <v>43374</v>
      </c>
      <c r="L74" s="29">
        <v>4</v>
      </c>
      <c r="M74" s="29">
        <v>1</v>
      </c>
      <c r="N74" s="29" t="s">
        <v>25</v>
      </c>
      <c r="O74" s="29" t="s">
        <v>203</v>
      </c>
      <c r="P74" s="29" t="s">
        <v>202</v>
      </c>
      <c r="Q74" s="29" t="s">
        <v>203</v>
      </c>
      <c r="R74" s="29" t="s">
        <v>19</v>
      </c>
      <c r="S74" s="29" t="s">
        <v>203</v>
      </c>
      <c r="T74" s="29">
        <v>3200</v>
      </c>
      <c r="U74" s="29">
        <v>10875.1</v>
      </c>
      <c r="V74" s="31">
        <f t="shared" si="6"/>
        <v>12799.9927</v>
      </c>
      <c r="W74" s="31">
        <f t="shared" si="9"/>
        <v>8</v>
      </c>
      <c r="X74" s="31">
        <f t="shared" si="7"/>
        <v>2000</v>
      </c>
      <c r="Y74" s="31">
        <f t="shared" si="8"/>
        <v>14799.9927</v>
      </c>
      <c r="Z74" s="40">
        <f t="shared" si="5"/>
        <v>14800</v>
      </c>
      <c r="AA74" s="32">
        <v>13009043</v>
      </c>
      <c r="AB74" s="32">
        <v>1370869</v>
      </c>
    </row>
    <row r="75" s="29" customFormat="1" spans="1:28">
      <c r="A75" s="29" t="s">
        <v>202</v>
      </c>
      <c r="B75" s="29">
        <v>169</v>
      </c>
      <c r="C75" s="29">
        <v>183</v>
      </c>
      <c r="D75" s="29">
        <v>84</v>
      </c>
      <c r="E75" s="29">
        <v>464740.95</v>
      </c>
      <c r="F75" s="29" t="s">
        <v>203</v>
      </c>
      <c r="G75" s="29" t="s">
        <v>624</v>
      </c>
      <c r="H75" s="29">
        <v>2</v>
      </c>
      <c r="I75" s="35">
        <v>43370</v>
      </c>
      <c r="J75" s="29" t="s">
        <v>203</v>
      </c>
      <c r="K75" s="35">
        <v>43371</v>
      </c>
      <c r="L75" s="29">
        <v>1</v>
      </c>
      <c r="M75" s="29">
        <v>1</v>
      </c>
      <c r="N75" s="29" t="s">
        <v>25</v>
      </c>
      <c r="O75" s="29" t="s">
        <v>203</v>
      </c>
      <c r="P75" s="29" t="s">
        <v>202</v>
      </c>
      <c r="Q75" s="29" t="s">
        <v>203</v>
      </c>
      <c r="R75" s="29" t="s">
        <v>19</v>
      </c>
      <c r="S75" s="29" t="s">
        <v>203</v>
      </c>
      <c r="T75" s="29">
        <v>3200</v>
      </c>
      <c r="U75" s="29">
        <v>2293.97</v>
      </c>
      <c r="V75" s="31">
        <f t="shared" si="6"/>
        <v>2700.00269</v>
      </c>
      <c r="W75" s="31">
        <f t="shared" si="9"/>
        <v>2</v>
      </c>
      <c r="X75" s="31">
        <f t="shared" si="7"/>
        <v>500</v>
      </c>
      <c r="Y75" s="31">
        <f t="shared" si="8"/>
        <v>3200.00269</v>
      </c>
      <c r="Z75" s="40">
        <f t="shared" si="5"/>
        <v>3200</v>
      </c>
      <c r="AA75" s="32">
        <v>1372798</v>
      </c>
      <c r="AB75" s="32">
        <v>1372798</v>
      </c>
    </row>
    <row r="76" s="29" customFormat="1" spans="1:28">
      <c r="A76" s="29" t="s">
        <v>625</v>
      </c>
      <c r="B76" s="29"/>
      <c r="C76" s="29"/>
      <c r="D76" s="29"/>
      <c r="E76" s="29"/>
      <c r="F76" s="29"/>
      <c r="G76" s="29" t="s">
        <v>626</v>
      </c>
      <c r="H76" s="29">
        <v>2</v>
      </c>
      <c r="I76" s="35">
        <v>43370</v>
      </c>
      <c r="J76" s="29"/>
      <c r="K76" s="35">
        <v>43372</v>
      </c>
      <c r="L76" s="29">
        <v>2</v>
      </c>
      <c r="M76" s="29">
        <v>1</v>
      </c>
      <c r="N76" s="29" t="s">
        <v>627</v>
      </c>
      <c r="O76" s="29"/>
      <c r="P76" s="29"/>
      <c r="Q76" s="29"/>
      <c r="R76" s="29" t="s">
        <v>19</v>
      </c>
      <c r="S76" s="29"/>
      <c r="T76" s="29">
        <v>4200</v>
      </c>
      <c r="U76" s="29">
        <v>6542.06</v>
      </c>
      <c r="V76" s="31">
        <f t="shared" si="6"/>
        <v>7700.00462</v>
      </c>
      <c r="W76" s="31">
        <f t="shared" si="9"/>
        <v>4</v>
      </c>
      <c r="X76" s="31">
        <f t="shared" si="7"/>
        <v>1000</v>
      </c>
      <c r="Y76" s="31">
        <f t="shared" si="8"/>
        <v>8700.00462</v>
      </c>
      <c r="Z76" s="40">
        <f t="shared" si="5"/>
        <v>8700</v>
      </c>
      <c r="AA76" s="32">
        <v>13848942</v>
      </c>
      <c r="AB76" s="32">
        <v>1374607</v>
      </c>
    </row>
    <row r="77" s="29" customFormat="1" spans="1:28">
      <c r="A77" s="29" t="s">
        <v>625</v>
      </c>
      <c r="B77" s="29"/>
      <c r="C77" s="29"/>
      <c r="D77" s="29"/>
      <c r="E77" s="29"/>
      <c r="F77" s="29"/>
      <c r="G77" s="43" t="s">
        <v>628</v>
      </c>
      <c r="H77" s="29">
        <v>2</v>
      </c>
      <c r="I77" s="35">
        <v>43371</v>
      </c>
      <c r="J77" s="29"/>
      <c r="K77" s="35">
        <v>43737</v>
      </c>
      <c r="L77" s="29">
        <v>1</v>
      </c>
      <c r="M77" s="29">
        <v>1</v>
      </c>
      <c r="N77" s="29" t="s">
        <v>48</v>
      </c>
      <c r="O77" s="29"/>
      <c r="P77" s="29"/>
      <c r="Q77" s="29"/>
      <c r="R77" s="29" t="s">
        <v>19</v>
      </c>
      <c r="S77" s="29"/>
      <c r="T77" s="29">
        <v>3500</v>
      </c>
      <c r="U77" s="29">
        <v>2548.85</v>
      </c>
      <c r="V77" s="31">
        <f t="shared" si="6"/>
        <v>2999.99645</v>
      </c>
      <c r="W77" s="31">
        <f t="shared" si="9"/>
        <v>2</v>
      </c>
      <c r="X77" s="31">
        <f t="shared" si="7"/>
        <v>500</v>
      </c>
      <c r="Y77" s="31">
        <f t="shared" si="8"/>
        <v>3499.99645</v>
      </c>
      <c r="Z77" s="40">
        <f t="shared" si="5"/>
        <v>3500</v>
      </c>
      <c r="AA77" s="32">
        <v>13846974</v>
      </c>
      <c r="AB77" s="32">
        <v>1374572</v>
      </c>
    </row>
    <row r="78" s="29" customFormat="1" spans="1:28">
      <c r="A78" s="29" t="s">
        <v>202</v>
      </c>
      <c r="B78" s="29">
        <v>169</v>
      </c>
      <c r="C78" s="29">
        <v>183</v>
      </c>
      <c r="D78" s="29">
        <v>84</v>
      </c>
      <c r="E78" s="29">
        <v>464740.95</v>
      </c>
      <c r="F78" s="29" t="s">
        <v>203</v>
      </c>
      <c r="G78" s="43" t="s">
        <v>629</v>
      </c>
      <c r="H78" s="29">
        <v>2</v>
      </c>
      <c r="I78" s="35">
        <v>43371</v>
      </c>
      <c r="J78" s="29" t="s">
        <v>203</v>
      </c>
      <c r="K78" s="35">
        <v>43374</v>
      </c>
      <c r="L78" s="29">
        <v>3</v>
      </c>
      <c r="M78" s="29">
        <v>1</v>
      </c>
      <c r="N78" s="29" t="s">
        <v>25</v>
      </c>
      <c r="O78" s="29" t="s">
        <v>203</v>
      </c>
      <c r="P78" s="29" t="s">
        <v>202</v>
      </c>
      <c r="Q78" s="29" t="s">
        <v>203</v>
      </c>
      <c r="R78" s="29" t="s">
        <v>19</v>
      </c>
      <c r="S78" s="29" t="s">
        <v>203</v>
      </c>
      <c r="T78" s="29">
        <v>4500</v>
      </c>
      <c r="U78" s="29">
        <v>10450.3</v>
      </c>
      <c r="V78" s="31">
        <f t="shared" si="6"/>
        <v>12300.0031</v>
      </c>
      <c r="W78" s="31">
        <f t="shared" si="9"/>
        <v>6</v>
      </c>
      <c r="X78" s="31">
        <f t="shared" si="7"/>
        <v>1500</v>
      </c>
      <c r="Y78" s="31">
        <f t="shared" si="8"/>
        <v>13800.0031</v>
      </c>
      <c r="Z78" s="40">
        <f t="shared" si="5"/>
        <v>13800</v>
      </c>
      <c r="AA78" s="32">
        <v>10540533</v>
      </c>
      <c r="AB78" s="32">
        <v>1354432</v>
      </c>
    </row>
    <row r="79" s="29" customFormat="1" spans="1:28">
      <c r="A79" s="29" t="s">
        <v>202</v>
      </c>
      <c r="B79" s="29">
        <v>169</v>
      </c>
      <c r="C79" s="29">
        <v>183</v>
      </c>
      <c r="D79" s="29">
        <v>84</v>
      </c>
      <c r="E79" s="29">
        <v>464740.95</v>
      </c>
      <c r="F79" s="29" t="s">
        <v>203</v>
      </c>
      <c r="G79" s="43" t="s">
        <v>630</v>
      </c>
      <c r="H79" s="29">
        <v>2</v>
      </c>
      <c r="I79" s="35">
        <v>43371</v>
      </c>
      <c r="J79" s="29" t="s">
        <v>203</v>
      </c>
      <c r="K79" s="35">
        <v>43372</v>
      </c>
      <c r="L79" s="29">
        <v>1</v>
      </c>
      <c r="M79" s="29">
        <v>1</v>
      </c>
      <c r="N79" s="29" t="s">
        <v>25</v>
      </c>
      <c r="O79" s="29" t="s">
        <v>203</v>
      </c>
      <c r="P79" s="29" t="s">
        <v>202</v>
      </c>
      <c r="Q79" s="29" t="s">
        <v>203</v>
      </c>
      <c r="R79" s="29" t="s">
        <v>19</v>
      </c>
      <c r="S79" s="29" t="s">
        <v>203</v>
      </c>
      <c r="T79" s="29">
        <v>3500</v>
      </c>
      <c r="U79" s="29">
        <v>2548.85</v>
      </c>
      <c r="V79" s="31">
        <f t="shared" si="6"/>
        <v>2999.99645</v>
      </c>
      <c r="W79" s="31">
        <f t="shared" si="9"/>
        <v>2</v>
      </c>
      <c r="X79" s="31">
        <f t="shared" si="7"/>
        <v>500</v>
      </c>
      <c r="Y79" s="31">
        <f t="shared" si="8"/>
        <v>3499.99645</v>
      </c>
      <c r="Z79" s="40">
        <f t="shared" si="5"/>
        <v>3500</v>
      </c>
      <c r="AA79" s="32">
        <v>12936673</v>
      </c>
      <c r="AB79" s="32">
        <v>1370574</v>
      </c>
    </row>
    <row r="80" s="29" customFormat="1" spans="1:28">
      <c r="A80" s="29" t="s">
        <v>202</v>
      </c>
      <c r="B80" s="29">
        <v>169</v>
      </c>
      <c r="C80" s="29">
        <v>183</v>
      </c>
      <c r="D80" s="29">
        <v>84</v>
      </c>
      <c r="E80" s="29">
        <v>464740.95</v>
      </c>
      <c r="F80" s="29" t="s">
        <v>203</v>
      </c>
      <c r="G80" s="43" t="s">
        <v>631</v>
      </c>
      <c r="H80" s="29">
        <v>2</v>
      </c>
      <c r="I80" s="35">
        <v>43371</v>
      </c>
      <c r="J80" s="29" t="s">
        <v>203</v>
      </c>
      <c r="K80" s="35">
        <v>43372</v>
      </c>
      <c r="L80" s="29">
        <v>1</v>
      </c>
      <c r="M80" s="29">
        <v>1</v>
      </c>
      <c r="N80" s="29" t="s">
        <v>48</v>
      </c>
      <c r="O80" s="29" t="s">
        <v>203</v>
      </c>
      <c r="P80" s="29" t="s">
        <v>202</v>
      </c>
      <c r="Q80" s="29" t="s">
        <v>203</v>
      </c>
      <c r="R80" s="29" t="s">
        <v>19</v>
      </c>
      <c r="S80" s="29" t="s">
        <v>203</v>
      </c>
      <c r="T80" s="29">
        <v>3500</v>
      </c>
      <c r="U80" s="29">
        <v>2548.85</v>
      </c>
      <c r="V80" s="31">
        <f t="shared" si="6"/>
        <v>2999.99645</v>
      </c>
      <c r="W80" s="31">
        <f t="shared" si="9"/>
        <v>2</v>
      </c>
      <c r="X80" s="31">
        <f t="shared" si="7"/>
        <v>500</v>
      </c>
      <c r="Y80" s="31">
        <f t="shared" si="8"/>
        <v>3499.99645</v>
      </c>
      <c r="Z80" s="40">
        <f t="shared" si="5"/>
        <v>3500</v>
      </c>
      <c r="AA80" s="32">
        <v>13846974</v>
      </c>
      <c r="AB80" s="32">
        <v>1374572</v>
      </c>
    </row>
    <row r="81" s="29" customFormat="1" spans="1:28">
      <c r="A81" s="29" t="s">
        <v>202</v>
      </c>
      <c r="B81" s="29">
        <v>169</v>
      </c>
      <c r="C81" s="29">
        <v>183</v>
      </c>
      <c r="D81" s="29">
        <v>84</v>
      </c>
      <c r="E81" s="29">
        <v>464740.95</v>
      </c>
      <c r="F81" s="29" t="s">
        <v>203</v>
      </c>
      <c r="G81" s="43" t="s">
        <v>632</v>
      </c>
      <c r="H81" s="29">
        <v>2</v>
      </c>
      <c r="I81" s="35">
        <v>43371</v>
      </c>
      <c r="J81" s="29" t="s">
        <v>203</v>
      </c>
      <c r="K81" s="35">
        <v>43373</v>
      </c>
      <c r="L81" s="29">
        <v>2</v>
      </c>
      <c r="M81" s="29">
        <v>1</v>
      </c>
      <c r="N81" s="29" t="s">
        <v>23</v>
      </c>
      <c r="O81" s="29" t="s">
        <v>203</v>
      </c>
      <c r="P81" s="29" t="s">
        <v>202</v>
      </c>
      <c r="Q81" s="29" t="s">
        <v>203</v>
      </c>
      <c r="R81" s="29" t="s">
        <v>19</v>
      </c>
      <c r="S81" s="29" t="s">
        <v>203</v>
      </c>
      <c r="T81" s="29">
        <v>4500</v>
      </c>
      <c r="U81" s="29">
        <v>7646.56</v>
      </c>
      <c r="V81" s="31">
        <f t="shared" si="6"/>
        <v>9000.00112</v>
      </c>
      <c r="W81" s="31">
        <f t="shared" si="9"/>
        <v>4</v>
      </c>
      <c r="X81" s="31">
        <f t="shared" si="7"/>
        <v>1000</v>
      </c>
      <c r="Y81" s="31">
        <f t="shared" si="8"/>
        <v>10000.00112</v>
      </c>
      <c r="Z81" s="40">
        <f t="shared" si="5"/>
        <v>10000</v>
      </c>
      <c r="AA81" s="32">
        <v>13565352</v>
      </c>
      <c r="AB81" s="32">
        <v>1373449</v>
      </c>
    </row>
    <row r="82" s="29" customFormat="1" spans="1:28">
      <c r="A82" s="29" t="s">
        <v>202</v>
      </c>
      <c r="B82" s="29">
        <v>169</v>
      </c>
      <c r="C82" s="29">
        <v>183</v>
      </c>
      <c r="D82" s="29">
        <v>84</v>
      </c>
      <c r="E82" s="29">
        <v>464740.95</v>
      </c>
      <c r="F82" s="29" t="s">
        <v>203</v>
      </c>
      <c r="G82" s="29" t="s">
        <v>633</v>
      </c>
      <c r="H82" s="29">
        <v>2</v>
      </c>
      <c r="I82" s="35">
        <v>43372</v>
      </c>
      <c r="J82" s="29" t="s">
        <v>203</v>
      </c>
      <c r="K82" s="35">
        <v>43376</v>
      </c>
      <c r="L82" s="29">
        <v>4</v>
      </c>
      <c r="M82" s="29">
        <v>1</v>
      </c>
      <c r="N82" s="29" t="s">
        <v>23</v>
      </c>
      <c r="O82" s="29" t="s">
        <v>203</v>
      </c>
      <c r="P82" s="29" t="s">
        <v>202</v>
      </c>
      <c r="Q82" s="29" t="s">
        <v>203</v>
      </c>
      <c r="R82" s="29" t="s">
        <v>19</v>
      </c>
      <c r="S82" s="29" t="s">
        <v>203</v>
      </c>
      <c r="T82" s="29">
        <v>4500</v>
      </c>
      <c r="U82" s="29">
        <v>12489.38</v>
      </c>
      <c r="V82" s="31">
        <f t="shared" si="6"/>
        <v>14700.00026</v>
      </c>
      <c r="W82" s="31">
        <f t="shared" si="9"/>
        <v>8</v>
      </c>
      <c r="X82" s="31">
        <f t="shared" si="7"/>
        <v>2000</v>
      </c>
      <c r="Y82" s="31">
        <f t="shared" si="8"/>
        <v>16700.00026</v>
      </c>
      <c r="Z82" s="40">
        <f t="shared" si="5"/>
        <v>16700</v>
      </c>
      <c r="AA82" s="32">
        <v>13486194</v>
      </c>
      <c r="AB82" s="32">
        <v>1372818</v>
      </c>
    </row>
    <row r="83" s="29" customFormat="1" spans="1:28">
      <c r="A83" s="29" t="s">
        <v>202</v>
      </c>
      <c r="B83" s="29">
        <v>169</v>
      </c>
      <c r="C83" s="29">
        <v>183</v>
      </c>
      <c r="D83" s="29">
        <v>84</v>
      </c>
      <c r="E83" s="29">
        <v>464740.95</v>
      </c>
      <c r="F83" s="29" t="s">
        <v>203</v>
      </c>
      <c r="G83" s="29" t="s">
        <v>634</v>
      </c>
      <c r="H83" s="29">
        <v>2</v>
      </c>
      <c r="I83" s="35">
        <v>43372</v>
      </c>
      <c r="J83" s="29" t="s">
        <v>203</v>
      </c>
      <c r="K83" s="35">
        <v>43376</v>
      </c>
      <c r="L83" s="29">
        <v>4</v>
      </c>
      <c r="M83" s="29">
        <v>1</v>
      </c>
      <c r="N83" s="29" t="s">
        <v>25</v>
      </c>
      <c r="O83" s="29" t="s">
        <v>203</v>
      </c>
      <c r="P83" s="29" t="s">
        <v>202</v>
      </c>
      <c r="Q83" s="29" t="s">
        <v>203</v>
      </c>
      <c r="R83" s="29" t="s">
        <v>19</v>
      </c>
      <c r="S83" s="29" t="s">
        <v>203</v>
      </c>
      <c r="T83" s="29">
        <v>4500</v>
      </c>
      <c r="U83" s="29">
        <v>12489.38</v>
      </c>
      <c r="V83" s="31">
        <f t="shared" si="6"/>
        <v>14700.00026</v>
      </c>
      <c r="W83" s="31">
        <f t="shared" si="9"/>
        <v>8</v>
      </c>
      <c r="X83" s="31">
        <f t="shared" si="7"/>
        <v>2000</v>
      </c>
      <c r="Y83" s="31">
        <f t="shared" si="8"/>
        <v>16700.00026</v>
      </c>
      <c r="Z83" s="40">
        <f t="shared" si="5"/>
        <v>16700</v>
      </c>
      <c r="AA83" s="32">
        <v>13486194</v>
      </c>
      <c r="AB83" s="32">
        <v>1372818</v>
      </c>
    </row>
    <row r="84" s="29" customFormat="1" spans="1:28">
      <c r="A84" s="29" t="s">
        <v>202</v>
      </c>
      <c r="B84" s="29">
        <v>169</v>
      </c>
      <c r="C84" s="29">
        <v>183</v>
      </c>
      <c r="D84" s="29">
        <v>84</v>
      </c>
      <c r="E84" s="29">
        <v>464740.95</v>
      </c>
      <c r="F84" s="29" t="s">
        <v>203</v>
      </c>
      <c r="G84" s="29" t="s">
        <v>635</v>
      </c>
      <c r="H84" s="29">
        <v>2</v>
      </c>
      <c r="I84" s="35">
        <v>43373</v>
      </c>
      <c r="J84" s="29" t="s">
        <v>203</v>
      </c>
      <c r="K84" s="35">
        <v>43376</v>
      </c>
      <c r="L84" s="29">
        <v>3</v>
      </c>
      <c r="M84" s="29">
        <v>1</v>
      </c>
      <c r="N84" s="29" t="s">
        <v>44</v>
      </c>
      <c r="O84" s="29" t="s">
        <v>203</v>
      </c>
      <c r="P84" s="29" t="s">
        <v>202</v>
      </c>
      <c r="Q84" s="29" t="s">
        <v>203</v>
      </c>
      <c r="R84" s="29" t="s">
        <v>19</v>
      </c>
      <c r="S84" s="29" t="s">
        <v>203</v>
      </c>
      <c r="T84" s="29">
        <v>3900</v>
      </c>
      <c r="U84" s="29">
        <v>8666.1</v>
      </c>
      <c r="V84" s="31">
        <f t="shared" si="6"/>
        <v>10199.9997</v>
      </c>
      <c r="W84" s="31">
        <f t="shared" si="9"/>
        <v>6</v>
      </c>
      <c r="X84" s="31">
        <f t="shared" si="7"/>
        <v>1500</v>
      </c>
      <c r="Y84" s="31">
        <f t="shared" si="8"/>
        <v>11699.9997</v>
      </c>
      <c r="Z84" s="40">
        <f t="shared" si="5"/>
        <v>11700</v>
      </c>
      <c r="AA84" s="32">
        <v>12839873</v>
      </c>
      <c r="AB84" s="32">
        <v>1370036</v>
      </c>
    </row>
    <row r="85" s="29" customFormat="1" spans="1:28">
      <c r="A85" s="29" t="s">
        <v>202</v>
      </c>
      <c r="B85" s="29">
        <v>169</v>
      </c>
      <c r="C85" s="29">
        <v>183</v>
      </c>
      <c r="D85" s="29">
        <v>84</v>
      </c>
      <c r="E85" s="29">
        <v>464740.95</v>
      </c>
      <c r="F85" s="29" t="s">
        <v>203</v>
      </c>
      <c r="G85" s="29" t="s">
        <v>636</v>
      </c>
      <c r="H85" s="29">
        <v>2</v>
      </c>
      <c r="I85" s="35">
        <v>43373</v>
      </c>
      <c r="J85" s="29" t="s">
        <v>203</v>
      </c>
      <c r="K85" s="35">
        <v>43376</v>
      </c>
      <c r="L85" s="29">
        <v>3</v>
      </c>
      <c r="M85" s="29">
        <v>1</v>
      </c>
      <c r="N85" s="29" t="s">
        <v>48</v>
      </c>
      <c r="O85" s="29" t="s">
        <v>203</v>
      </c>
      <c r="P85" s="29" t="s">
        <v>202</v>
      </c>
      <c r="Q85" s="29" t="s">
        <v>203</v>
      </c>
      <c r="R85" s="29" t="s">
        <v>19</v>
      </c>
      <c r="S85" s="29" t="s">
        <v>203</v>
      </c>
      <c r="T85" s="29">
        <v>3800</v>
      </c>
      <c r="U85" s="29">
        <v>8411.22</v>
      </c>
      <c r="V85" s="31">
        <f t="shared" si="6"/>
        <v>9900.00594</v>
      </c>
      <c r="W85" s="31">
        <f t="shared" si="9"/>
        <v>6</v>
      </c>
      <c r="X85" s="31">
        <f t="shared" si="7"/>
        <v>1500</v>
      </c>
      <c r="Y85" s="31">
        <f t="shared" si="8"/>
        <v>11400.00594</v>
      </c>
      <c r="Z85" s="40">
        <f t="shared" si="5"/>
        <v>11400</v>
      </c>
      <c r="AA85" s="32">
        <v>12366339</v>
      </c>
      <c r="AB85" s="32">
        <v>1366393</v>
      </c>
    </row>
    <row r="86" s="29" customFormat="1" spans="1:28">
      <c r="A86" s="29" t="s">
        <v>202</v>
      </c>
      <c r="B86" s="29">
        <v>169</v>
      </c>
      <c r="C86" s="29">
        <v>183</v>
      </c>
      <c r="D86" s="29">
        <v>84</v>
      </c>
      <c r="E86" s="29">
        <v>464740.95</v>
      </c>
      <c r="F86" s="29" t="s">
        <v>203</v>
      </c>
      <c r="G86" s="29" t="s">
        <v>637</v>
      </c>
      <c r="H86" s="29">
        <v>2</v>
      </c>
      <c r="I86" s="35">
        <v>43373</v>
      </c>
      <c r="J86" s="29" t="s">
        <v>203</v>
      </c>
      <c r="K86" s="35">
        <v>43377</v>
      </c>
      <c r="L86" s="29">
        <v>4</v>
      </c>
      <c r="M86" s="29">
        <v>1</v>
      </c>
      <c r="N86" s="29" t="s">
        <v>48</v>
      </c>
      <c r="O86" s="29" t="s">
        <v>203</v>
      </c>
      <c r="P86" s="29" t="s">
        <v>202</v>
      </c>
      <c r="Q86" s="29" t="s">
        <v>203</v>
      </c>
      <c r="R86" s="29" t="s">
        <v>19</v>
      </c>
      <c r="S86" s="29" t="s">
        <v>203</v>
      </c>
      <c r="T86" s="29">
        <v>3800</v>
      </c>
      <c r="U86" s="29">
        <v>11214.95</v>
      </c>
      <c r="V86" s="31">
        <f t="shared" si="6"/>
        <v>13199.99615</v>
      </c>
      <c r="W86" s="31">
        <f t="shared" si="9"/>
        <v>8</v>
      </c>
      <c r="X86" s="31">
        <f t="shared" si="7"/>
        <v>2000</v>
      </c>
      <c r="Y86" s="31">
        <f t="shared" si="8"/>
        <v>15199.99615</v>
      </c>
      <c r="Z86" s="40">
        <f t="shared" si="5"/>
        <v>15200</v>
      </c>
      <c r="AA86" s="32">
        <v>11102230</v>
      </c>
      <c r="AB86" s="32">
        <v>1358583</v>
      </c>
    </row>
    <row r="87" spans="9:26">
      <c r="I87" s="35"/>
      <c r="J87" s="29"/>
      <c r="K87" s="35"/>
      <c r="Z87" s="40"/>
    </row>
    <row r="88" s="29" customFormat="1" spans="22:28">
      <c r="V88" s="31"/>
      <c r="W88" s="31"/>
      <c r="X88" s="31"/>
      <c r="Y88" s="31"/>
      <c r="AA88" s="32"/>
      <c r="AB88" s="32"/>
    </row>
    <row r="89" s="29" customFormat="1" spans="1:29">
      <c r="A89" s="44"/>
      <c r="B89" s="44" t="s">
        <v>315</v>
      </c>
      <c r="C89" s="44" t="s">
        <v>316</v>
      </c>
      <c r="D89" s="44" t="s">
        <v>317</v>
      </c>
      <c r="E89" s="44" t="s">
        <v>318</v>
      </c>
      <c r="F89" s="44" t="s">
        <v>319</v>
      </c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31"/>
      <c r="W89" s="31"/>
      <c r="X89" s="31"/>
      <c r="Y89" s="31"/>
      <c r="Z89" s="44">
        <f>SUM(Z2:Z88)</f>
        <v>655150</v>
      </c>
      <c r="AA89" s="32"/>
      <c r="AB89" s="45">
        <f>800000-Z89</f>
        <v>144850</v>
      </c>
      <c r="AC89" s="46" t="s">
        <v>638</v>
      </c>
    </row>
    <row r="90" spans="2:6">
      <c r="B90" s="29">
        <v>1</v>
      </c>
      <c r="C90" s="29">
        <v>118</v>
      </c>
      <c r="D90" s="29">
        <v>122</v>
      </c>
      <c r="E90" s="29">
        <v>59</v>
      </c>
      <c r="F90" s="29">
        <v>342366.19</v>
      </c>
    </row>
  </sheetData>
  <mergeCells count="2">
    <mergeCell ref="M1:N1"/>
    <mergeCell ref="R1:T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69"/>
  <sheetViews>
    <sheetView tabSelected="1" topLeftCell="A134" workbookViewId="0">
      <selection activeCell="Z164" sqref="Z164"/>
    </sheetView>
  </sheetViews>
  <sheetFormatPr defaultColWidth="10.2857142857143" defaultRowHeight="13.5"/>
  <cols>
    <col min="1" max="1" width="0.380952380952381" style="1" customWidth="1"/>
    <col min="2" max="6" width="10.4095238095238" style="1" hidden="1" customWidth="1"/>
    <col min="7" max="7" width="21.5809523809524" style="1" customWidth="1"/>
    <col min="8" max="8" width="10.2857142857143" style="1"/>
    <col min="9" max="9" width="10.9238095238095" style="1" customWidth="1"/>
    <col min="10" max="10" width="10.2857142857143" style="1" hidden="1" customWidth="1"/>
    <col min="11" max="11" width="13.3333333333333" style="1" customWidth="1"/>
    <col min="12" max="12" width="10.2857142857143" style="1"/>
    <col min="13" max="13" width="7.86666666666667" style="1" customWidth="1"/>
    <col min="14" max="14" width="10.2857142857143" style="1"/>
    <col min="15" max="17" width="10.2857142857143" style="1" hidden="1" customWidth="1"/>
    <col min="18" max="18" width="10.2857142857143" style="1"/>
    <col min="19" max="19" width="10.2857142857143" style="1" hidden="1" customWidth="1"/>
    <col min="20" max="20" width="10.2857142857143" style="1"/>
    <col min="21" max="21" width="10.4095238095238" style="1" customWidth="1"/>
    <col min="22" max="25" width="10.4095238095238" style="3" hidden="1" customWidth="1"/>
    <col min="26" max="26" width="19.1428571428571" style="4" customWidth="1"/>
    <col min="27" max="27" width="18.7904761904762" style="1" customWidth="1"/>
    <col min="28" max="28" width="20" style="4" customWidth="1"/>
    <col min="29" max="29" width="35" style="1" customWidth="1"/>
    <col min="30" max="31" width="10.2857142857143" style="1"/>
    <col min="32" max="33" width="9.14285714285714" style="5"/>
    <col min="34" max="35" width="10.2857142857143" style="1"/>
    <col min="36" max="36" width="13" style="1" customWidth="1"/>
    <col min="37" max="41" width="19.4285714285714" style="1" customWidth="1"/>
    <col min="42" max="16384" width="10.2857142857143" style="1"/>
  </cols>
  <sheetData>
    <row r="1" s="1" customFormat="1" spans="1:33">
      <c r="A1" s="6" t="s">
        <v>0</v>
      </c>
      <c r="B1" s="1" t="s">
        <v>185</v>
      </c>
      <c r="C1" s="1" t="s">
        <v>186</v>
      </c>
      <c r="D1" s="1" t="s">
        <v>187</v>
      </c>
      <c r="E1" s="1" t="s">
        <v>188</v>
      </c>
      <c r="F1" s="1" t="s">
        <v>189</v>
      </c>
      <c r="G1" s="7" t="s">
        <v>1</v>
      </c>
      <c r="H1" s="7" t="s">
        <v>190</v>
      </c>
      <c r="I1" s="7" t="s">
        <v>3</v>
      </c>
      <c r="J1" s="7" t="s">
        <v>191</v>
      </c>
      <c r="K1" s="7" t="s">
        <v>192</v>
      </c>
      <c r="L1" s="7" t="s">
        <v>71</v>
      </c>
      <c r="M1" s="7" t="s">
        <v>6</v>
      </c>
      <c r="N1" s="7"/>
      <c r="O1" s="7" t="s">
        <v>193</v>
      </c>
      <c r="P1" s="7" t="s">
        <v>194</v>
      </c>
      <c r="Q1" s="7" t="s">
        <v>195</v>
      </c>
      <c r="R1" s="7" t="s">
        <v>196</v>
      </c>
      <c r="S1" s="7"/>
      <c r="T1" s="7"/>
      <c r="U1" s="7" t="s">
        <v>197</v>
      </c>
      <c r="V1" s="12" t="s">
        <v>198</v>
      </c>
      <c r="W1" s="12" t="s">
        <v>199</v>
      </c>
      <c r="X1" s="12" t="s">
        <v>200</v>
      </c>
      <c r="Y1" s="14"/>
      <c r="Z1" s="12" t="s">
        <v>553</v>
      </c>
      <c r="AA1" s="7" t="s">
        <v>9</v>
      </c>
      <c r="AB1" s="12" t="s">
        <v>552</v>
      </c>
      <c r="AF1" s="15" t="s">
        <v>639</v>
      </c>
      <c r="AG1" s="15" t="s">
        <v>640</v>
      </c>
    </row>
    <row r="2" s="1" customFormat="1" spans="1:33">
      <c r="A2" s="1" t="s">
        <v>202</v>
      </c>
      <c r="B2" s="1">
        <v>307</v>
      </c>
      <c r="C2" s="1">
        <v>337</v>
      </c>
      <c r="D2" s="1">
        <v>155</v>
      </c>
      <c r="E2" s="1">
        <v>938343.4</v>
      </c>
      <c r="F2" s="1" t="s">
        <v>203</v>
      </c>
      <c r="G2" s="8" t="s">
        <v>641</v>
      </c>
      <c r="H2" s="8">
        <v>2</v>
      </c>
      <c r="I2" s="10">
        <v>43374</v>
      </c>
      <c r="J2" s="8" t="s">
        <v>203</v>
      </c>
      <c r="K2" s="10">
        <v>43375</v>
      </c>
      <c r="L2" s="8">
        <v>1</v>
      </c>
      <c r="M2" s="8">
        <v>1</v>
      </c>
      <c r="N2" s="8" t="s">
        <v>48</v>
      </c>
      <c r="O2" s="8" t="s">
        <v>203</v>
      </c>
      <c r="P2" s="8" t="s">
        <v>202</v>
      </c>
      <c r="Q2" s="8" t="s">
        <v>203</v>
      </c>
      <c r="R2" s="8" t="s">
        <v>19</v>
      </c>
      <c r="S2" s="8" t="s">
        <v>203</v>
      </c>
      <c r="T2" s="8">
        <v>3800</v>
      </c>
      <c r="U2" s="8">
        <v>2803.74</v>
      </c>
      <c r="V2" s="13">
        <f t="shared" ref="V2:V65" si="0">U2*1.177</f>
        <v>3300.00198</v>
      </c>
      <c r="W2" s="13">
        <f t="shared" ref="W2:W65" si="1">H2*L2</f>
        <v>2</v>
      </c>
      <c r="X2" s="13">
        <f t="shared" ref="X2:X65" si="2">W2*250</f>
        <v>500</v>
      </c>
      <c r="Y2" s="13">
        <f t="shared" ref="Y2:Y65" si="3">X2+V2</f>
        <v>3800.00198</v>
      </c>
      <c r="Z2" s="16">
        <v>1368581</v>
      </c>
      <c r="AA2" s="17">
        <f t="shared" ref="AA2:AA65" si="4">ROUND(Y2,0)</f>
        <v>3800</v>
      </c>
      <c r="AB2" s="16">
        <v>12571632</v>
      </c>
      <c r="AF2" s="18">
        <v>1281342</v>
      </c>
      <c r="AG2" s="18">
        <v>14000</v>
      </c>
    </row>
    <row r="3" s="1" customFormat="1" spans="1:45">
      <c r="A3" s="1" t="s">
        <v>202</v>
      </c>
      <c r="B3" s="1">
        <v>307</v>
      </c>
      <c r="C3" s="1">
        <v>337</v>
      </c>
      <c r="D3" s="1">
        <v>155</v>
      </c>
      <c r="E3" s="1">
        <v>938343.4</v>
      </c>
      <c r="F3" s="1" t="s">
        <v>203</v>
      </c>
      <c r="G3" s="8" t="s">
        <v>562</v>
      </c>
      <c r="H3" s="8">
        <v>2</v>
      </c>
      <c r="I3" s="10">
        <v>43375</v>
      </c>
      <c r="J3" s="8" t="s">
        <v>203</v>
      </c>
      <c r="K3" s="10">
        <v>43376</v>
      </c>
      <c r="L3" s="8">
        <v>1</v>
      </c>
      <c r="M3" s="8">
        <v>1</v>
      </c>
      <c r="N3" s="8" t="s">
        <v>44</v>
      </c>
      <c r="O3" s="8" t="s">
        <v>203</v>
      </c>
      <c r="P3" s="8" t="s">
        <v>202</v>
      </c>
      <c r="Q3" s="8" t="s">
        <v>203</v>
      </c>
      <c r="R3" s="8" t="s">
        <v>19</v>
      </c>
      <c r="S3" s="8" t="s">
        <v>203</v>
      </c>
      <c r="T3" s="8">
        <v>4600</v>
      </c>
      <c r="U3" s="8">
        <v>3483.43</v>
      </c>
      <c r="V3" s="13">
        <f t="shared" si="0"/>
        <v>4099.99711</v>
      </c>
      <c r="W3" s="13">
        <f t="shared" si="1"/>
        <v>2</v>
      </c>
      <c r="X3" s="13">
        <f t="shared" si="2"/>
        <v>500</v>
      </c>
      <c r="Y3" s="13">
        <f t="shared" si="3"/>
        <v>4599.99711</v>
      </c>
      <c r="Z3" s="16">
        <v>1376295</v>
      </c>
      <c r="AA3" s="17">
        <f t="shared" si="4"/>
        <v>4600</v>
      </c>
      <c r="AB3" s="16">
        <v>14119122</v>
      </c>
      <c r="AF3" s="18">
        <v>1281345</v>
      </c>
      <c r="AG3" s="18">
        <v>14000</v>
      </c>
      <c r="AP3" s="22">
        <v>1281342</v>
      </c>
      <c r="AQ3" s="1" t="s">
        <v>642</v>
      </c>
      <c r="AR3" s="1" t="s">
        <v>643</v>
      </c>
      <c r="AS3" s="1" t="str">
        <f ca="1">PHONETIC(AR:AR)</f>
        <v>，1281342，1281345，1325458，1343038，1346164，1346730，1349697，1358597，1359299，1359607，1361407，1362512，1362546，1363061，1363082，1363194，1364625，1365163，1365559，1365862，1366585，1366595，1366763，1367460，1368581，1368747，1368977，1369260，1369263，1369288，1369557，1369608，1369611，1369646，1369801，1369869，1370237，1370330，1371276，1371277，1371681，1372504，1372929，1372954，1373160，1373669，1374101，1374148，1374405，1374585，1374586，1374676，1374720，1374775，1375103，1375106，1375458，1376114，1376226，1376293，1376295，1376464，1376465，1376575，1376667，1376719，1376855，1377123，1377253，1377255，1377323，1377470，1377568，1377808，1378022，1378495，1378652，1378670，1378924，1378992，1379018，1379062，1379131，1379787，1379799，1380115，1380241，1380472，1380800，1381087，1381481，1381502，1381519，1381568，1381659，1381669，1381899，1381929，1381969，1381993，1382084，1382203，1382363，1382479，1382535，1382550，1382943，1383046，1383238，1383303，1383308，1383326，1383336，1383677，1383954，1384027，1384268，1384572，1384848，1384940，1375793，1363992，1365032，1370234，1360435，1378723，1377476，1381876，1365034，1358600，1360696，1374658，1365339，1365985，1366930，1378912，1377780 ，1370526</v>
      </c>
    </row>
    <row r="4" s="1" customFormat="1" spans="1:44">
      <c r="A4" s="1" t="s">
        <v>202</v>
      </c>
      <c r="B4" s="1">
        <v>307</v>
      </c>
      <c r="C4" s="1">
        <v>337</v>
      </c>
      <c r="D4" s="1">
        <v>155</v>
      </c>
      <c r="E4" s="1">
        <v>938343.4</v>
      </c>
      <c r="F4" s="1" t="s">
        <v>203</v>
      </c>
      <c r="G4" s="8" t="s">
        <v>644</v>
      </c>
      <c r="H4" s="8">
        <v>2</v>
      </c>
      <c r="I4" s="10">
        <v>43375</v>
      </c>
      <c r="J4" s="8" t="s">
        <v>203</v>
      </c>
      <c r="K4" s="10">
        <v>43376</v>
      </c>
      <c r="L4" s="8">
        <v>1</v>
      </c>
      <c r="M4" s="8">
        <v>1</v>
      </c>
      <c r="N4" s="8" t="s">
        <v>44</v>
      </c>
      <c r="O4" s="8" t="s">
        <v>203</v>
      </c>
      <c r="P4" s="8" t="s">
        <v>202</v>
      </c>
      <c r="Q4" s="8" t="s">
        <v>203</v>
      </c>
      <c r="R4" s="8" t="s">
        <v>19</v>
      </c>
      <c r="S4" s="8" t="s">
        <v>203</v>
      </c>
      <c r="T4" s="8">
        <v>4600</v>
      </c>
      <c r="U4" s="8">
        <v>3483.43</v>
      </c>
      <c r="V4" s="13">
        <f t="shared" si="0"/>
        <v>4099.99711</v>
      </c>
      <c r="W4" s="13">
        <f t="shared" si="1"/>
        <v>2</v>
      </c>
      <c r="X4" s="13">
        <f t="shared" si="2"/>
        <v>500</v>
      </c>
      <c r="Y4" s="13">
        <f t="shared" si="3"/>
        <v>4599.99711</v>
      </c>
      <c r="Z4" s="16">
        <v>1376295</v>
      </c>
      <c r="AA4" s="17">
        <f t="shared" si="4"/>
        <v>4600</v>
      </c>
      <c r="AB4" s="16">
        <v>14119122</v>
      </c>
      <c r="AF4" s="18">
        <v>1325458</v>
      </c>
      <c r="AG4" s="18">
        <v>10750</v>
      </c>
      <c r="AP4" s="22">
        <v>1281345</v>
      </c>
      <c r="AQ4" s="1" t="s">
        <v>642</v>
      </c>
      <c r="AR4" s="1" t="s">
        <v>645</v>
      </c>
    </row>
    <row r="5" s="1" customFormat="1" spans="1:44">
      <c r="A5" s="1" t="s">
        <v>202</v>
      </c>
      <c r="B5" s="1">
        <v>307</v>
      </c>
      <c r="C5" s="1">
        <v>337</v>
      </c>
      <c r="D5" s="1">
        <v>155</v>
      </c>
      <c r="E5" s="1">
        <v>938343.4</v>
      </c>
      <c r="F5" s="1" t="s">
        <v>203</v>
      </c>
      <c r="G5" s="8" t="s">
        <v>646</v>
      </c>
      <c r="H5" s="8">
        <v>2</v>
      </c>
      <c r="I5" s="10">
        <v>43375</v>
      </c>
      <c r="J5" s="8" t="s">
        <v>203</v>
      </c>
      <c r="K5" s="10">
        <v>43376</v>
      </c>
      <c r="L5" s="8">
        <v>1</v>
      </c>
      <c r="M5" s="8">
        <v>1</v>
      </c>
      <c r="N5" s="8" t="s">
        <v>44</v>
      </c>
      <c r="O5" s="8" t="s">
        <v>203</v>
      </c>
      <c r="P5" s="8" t="s">
        <v>202</v>
      </c>
      <c r="Q5" s="8" t="s">
        <v>203</v>
      </c>
      <c r="R5" s="8" t="s">
        <v>19</v>
      </c>
      <c r="S5" s="8" t="s">
        <v>203</v>
      </c>
      <c r="T5" s="8">
        <v>4600</v>
      </c>
      <c r="U5" s="8">
        <v>3483.43</v>
      </c>
      <c r="V5" s="13">
        <f t="shared" si="0"/>
        <v>4099.99711</v>
      </c>
      <c r="W5" s="13">
        <f t="shared" si="1"/>
        <v>2</v>
      </c>
      <c r="X5" s="13">
        <f t="shared" si="2"/>
        <v>500</v>
      </c>
      <c r="Y5" s="13">
        <f t="shared" si="3"/>
        <v>4599.99711</v>
      </c>
      <c r="Z5" s="16">
        <v>1376667</v>
      </c>
      <c r="AA5" s="17">
        <f t="shared" si="4"/>
        <v>4600</v>
      </c>
      <c r="AB5" s="16">
        <v>14215960</v>
      </c>
      <c r="AF5" s="18">
        <v>1343038</v>
      </c>
      <c r="AG5" s="18">
        <v>9900</v>
      </c>
      <c r="AP5" s="22">
        <v>1325458</v>
      </c>
      <c r="AQ5" s="1" t="s">
        <v>642</v>
      </c>
      <c r="AR5" s="1" t="s">
        <v>647</v>
      </c>
    </row>
    <row r="6" s="1" customFormat="1" spans="1:44">
      <c r="A6" s="1" t="s">
        <v>202</v>
      </c>
      <c r="B6" s="1">
        <v>307</v>
      </c>
      <c r="C6" s="1">
        <v>337</v>
      </c>
      <c r="D6" s="1">
        <v>155</v>
      </c>
      <c r="E6" s="1">
        <v>938343.4</v>
      </c>
      <c r="F6" s="1" t="s">
        <v>203</v>
      </c>
      <c r="G6" s="8" t="s">
        <v>648</v>
      </c>
      <c r="H6" s="8">
        <v>2</v>
      </c>
      <c r="I6" s="10">
        <v>43375</v>
      </c>
      <c r="J6" s="8" t="s">
        <v>203</v>
      </c>
      <c r="K6" s="10">
        <v>43376</v>
      </c>
      <c r="L6" s="8">
        <v>1</v>
      </c>
      <c r="M6" s="8">
        <v>1</v>
      </c>
      <c r="N6" s="8" t="s">
        <v>32</v>
      </c>
      <c r="O6" s="8" t="s">
        <v>203</v>
      </c>
      <c r="P6" s="8" t="s">
        <v>202</v>
      </c>
      <c r="Q6" s="8" t="s">
        <v>203</v>
      </c>
      <c r="R6" s="8" t="s">
        <v>19</v>
      </c>
      <c r="S6" s="8" t="s">
        <v>203</v>
      </c>
      <c r="T6" s="8">
        <v>3900</v>
      </c>
      <c r="U6" s="8">
        <v>2888.7</v>
      </c>
      <c r="V6" s="13">
        <f t="shared" si="0"/>
        <v>3399.9999</v>
      </c>
      <c r="W6" s="13">
        <f t="shared" si="1"/>
        <v>2</v>
      </c>
      <c r="X6" s="13">
        <f t="shared" si="2"/>
        <v>500</v>
      </c>
      <c r="Y6" s="13">
        <f t="shared" si="3"/>
        <v>3899.9999</v>
      </c>
      <c r="Z6" s="16">
        <v>1365559</v>
      </c>
      <c r="AA6" s="17">
        <f t="shared" si="4"/>
        <v>3900</v>
      </c>
      <c r="AB6" s="16">
        <v>12200321</v>
      </c>
      <c r="AF6" s="18">
        <v>1346164</v>
      </c>
      <c r="AG6" s="18">
        <v>6700</v>
      </c>
      <c r="AP6" s="22">
        <v>1343038</v>
      </c>
      <c r="AQ6" s="1" t="s">
        <v>642</v>
      </c>
      <c r="AR6" s="1" t="s">
        <v>649</v>
      </c>
    </row>
    <row r="7" s="1" customFormat="1" spans="1:44">
      <c r="A7" s="1" t="s">
        <v>202</v>
      </c>
      <c r="B7" s="1">
        <v>307</v>
      </c>
      <c r="C7" s="1">
        <v>337</v>
      </c>
      <c r="D7" s="1">
        <v>155</v>
      </c>
      <c r="E7" s="1">
        <v>938343.4</v>
      </c>
      <c r="F7" s="1" t="s">
        <v>203</v>
      </c>
      <c r="G7" s="8" t="s">
        <v>650</v>
      </c>
      <c r="H7" s="8">
        <v>2</v>
      </c>
      <c r="I7" s="10">
        <v>43375</v>
      </c>
      <c r="J7" s="8" t="s">
        <v>203</v>
      </c>
      <c r="K7" s="10">
        <v>43376</v>
      </c>
      <c r="L7" s="8">
        <v>1</v>
      </c>
      <c r="M7" s="8">
        <v>1</v>
      </c>
      <c r="N7" s="8" t="s">
        <v>44</v>
      </c>
      <c r="O7" s="8" t="s">
        <v>203</v>
      </c>
      <c r="P7" s="8" t="s">
        <v>202</v>
      </c>
      <c r="Q7" s="8" t="s">
        <v>203</v>
      </c>
      <c r="R7" s="8" t="s">
        <v>19</v>
      </c>
      <c r="S7" s="8" t="s">
        <v>203</v>
      </c>
      <c r="T7" s="8">
        <v>4600</v>
      </c>
      <c r="U7" s="8">
        <v>3483.43</v>
      </c>
      <c r="V7" s="13">
        <f t="shared" si="0"/>
        <v>4099.99711</v>
      </c>
      <c r="W7" s="13">
        <f t="shared" si="1"/>
        <v>2</v>
      </c>
      <c r="X7" s="13">
        <f t="shared" si="2"/>
        <v>500</v>
      </c>
      <c r="Y7" s="13">
        <f t="shared" si="3"/>
        <v>4599.99711</v>
      </c>
      <c r="Z7" s="16">
        <v>1376226</v>
      </c>
      <c r="AA7" s="17">
        <f t="shared" si="4"/>
        <v>4600</v>
      </c>
      <c r="AB7" s="16">
        <v>14110433</v>
      </c>
      <c r="AF7" s="18">
        <v>1346730</v>
      </c>
      <c r="AG7" s="18">
        <v>13400</v>
      </c>
      <c r="AP7" s="22">
        <v>1346164</v>
      </c>
      <c r="AQ7" s="1" t="s">
        <v>642</v>
      </c>
      <c r="AR7" s="1" t="s">
        <v>651</v>
      </c>
    </row>
    <row r="8" s="1" customFormat="1" spans="1:44">
      <c r="A8" s="1" t="s">
        <v>202</v>
      </c>
      <c r="B8" s="1">
        <v>307</v>
      </c>
      <c r="C8" s="1">
        <v>337</v>
      </c>
      <c r="D8" s="1">
        <v>155</v>
      </c>
      <c r="E8" s="1">
        <v>938343.4</v>
      </c>
      <c r="F8" s="1" t="s">
        <v>203</v>
      </c>
      <c r="G8" s="8" t="s">
        <v>652</v>
      </c>
      <c r="H8" s="8">
        <v>2</v>
      </c>
      <c r="I8" s="10">
        <v>43375</v>
      </c>
      <c r="J8" s="8" t="s">
        <v>203</v>
      </c>
      <c r="K8" s="10">
        <v>43376</v>
      </c>
      <c r="L8" s="8">
        <v>1</v>
      </c>
      <c r="M8" s="8">
        <v>1</v>
      </c>
      <c r="N8" s="8" t="s">
        <v>48</v>
      </c>
      <c r="O8" s="8" t="s">
        <v>203</v>
      </c>
      <c r="P8" s="8" t="s">
        <v>202</v>
      </c>
      <c r="Q8" s="8" t="s">
        <v>203</v>
      </c>
      <c r="R8" s="8" t="s">
        <v>19</v>
      </c>
      <c r="S8" s="8" t="s">
        <v>203</v>
      </c>
      <c r="T8" s="8">
        <v>4600</v>
      </c>
      <c r="U8" s="8">
        <v>3483.43</v>
      </c>
      <c r="V8" s="13">
        <f t="shared" si="0"/>
        <v>4099.99711</v>
      </c>
      <c r="W8" s="13">
        <f t="shared" si="1"/>
        <v>2</v>
      </c>
      <c r="X8" s="13">
        <f t="shared" si="2"/>
        <v>500</v>
      </c>
      <c r="Y8" s="13">
        <f t="shared" si="3"/>
        <v>4599.99711</v>
      </c>
      <c r="Z8" s="16">
        <v>1376293</v>
      </c>
      <c r="AA8" s="17">
        <f t="shared" si="4"/>
        <v>4600</v>
      </c>
      <c r="AB8" s="16">
        <v>14119036</v>
      </c>
      <c r="AF8" s="18">
        <v>1349697</v>
      </c>
      <c r="AG8" s="18">
        <v>9600</v>
      </c>
      <c r="AP8" s="22">
        <v>1346730</v>
      </c>
      <c r="AQ8" s="1" t="s">
        <v>642</v>
      </c>
      <c r="AR8" s="1" t="s">
        <v>653</v>
      </c>
    </row>
    <row r="9" s="1" customFormat="1" spans="1:44">
      <c r="A9" s="1" t="s">
        <v>202</v>
      </c>
      <c r="B9" s="1">
        <v>307</v>
      </c>
      <c r="C9" s="1">
        <v>337</v>
      </c>
      <c r="D9" s="1">
        <v>155</v>
      </c>
      <c r="E9" s="1">
        <v>938343.4</v>
      </c>
      <c r="F9" s="1" t="s">
        <v>203</v>
      </c>
      <c r="G9" s="8" t="s">
        <v>654</v>
      </c>
      <c r="H9" s="8">
        <v>2</v>
      </c>
      <c r="I9" s="10">
        <v>43375</v>
      </c>
      <c r="J9" s="8" t="s">
        <v>203</v>
      </c>
      <c r="K9" s="10">
        <v>43376</v>
      </c>
      <c r="L9" s="8">
        <v>1</v>
      </c>
      <c r="M9" s="8">
        <v>1</v>
      </c>
      <c r="N9" s="8" t="s">
        <v>23</v>
      </c>
      <c r="O9" s="8" t="s">
        <v>203</v>
      </c>
      <c r="P9" s="8" t="s">
        <v>202</v>
      </c>
      <c r="Q9" s="8" t="s">
        <v>203</v>
      </c>
      <c r="R9" s="8" t="s">
        <v>19</v>
      </c>
      <c r="S9" s="8" t="s">
        <v>203</v>
      </c>
      <c r="T9" s="8">
        <v>4600</v>
      </c>
      <c r="U9" s="8">
        <v>3483.43</v>
      </c>
      <c r="V9" s="13">
        <f t="shared" si="0"/>
        <v>4099.99711</v>
      </c>
      <c r="W9" s="13">
        <f t="shared" si="1"/>
        <v>2</v>
      </c>
      <c r="X9" s="13">
        <f t="shared" si="2"/>
        <v>500</v>
      </c>
      <c r="Y9" s="13">
        <f t="shared" si="3"/>
        <v>4599.99711</v>
      </c>
      <c r="Z9" s="16">
        <v>1376464</v>
      </c>
      <c r="AA9" s="17">
        <f t="shared" si="4"/>
        <v>4600</v>
      </c>
      <c r="AB9" s="16">
        <v>14194044</v>
      </c>
      <c r="AF9" s="18">
        <v>1358597</v>
      </c>
      <c r="AG9" s="18">
        <v>15200</v>
      </c>
      <c r="AP9" s="22">
        <v>1349697</v>
      </c>
      <c r="AQ9" s="1" t="s">
        <v>642</v>
      </c>
      <c r="AR9" s="1" t="s">
        <v>655</v>
      </c>
    </row>
    <row r="10" s="1" customFormat="1" spans="1:44">
      <c r="A10" s="1" t="s">
        <v>202</v>
      </c>
      <c r="B10" s="1">
        <v>307</v>
      </c>
      <c r="C10" s="1">
        <v>337</v>
      </c>
      <c r="D10" s="1">
        <v>155</v>
      </c>
      <c r="E10" s="1">
        <v>938343.4</v>
      </c>
      <c r="F10" s="1" t="s">
        <v>203</v>
      </c>
      <c r="G10" s="8" t="s">
        <v>656</v>
      </c>
      <c r="H10" s="8">
        <v>2</v>
      </c>
      <c r="I10" s="10">
        <v>43374</v>
      </c>
      <c r="J10" s="8" t="s">
        <v>203</v>
      </c>
      <c r="K10" s="10">
        <v>43377</v>
      </c>
      <c r="L10" s="8">
        <v>3</v>
      </c>
      <c r="M10" s="8">
        <v>1</v>
      </c>
      <c r="N10" s="8" t="s">
        <v>32</v>
      </c>
      <c r="O10" s="8" t="s">
        <v>203</v>
      </c>
      <c r="P10" s="8" t="s">
        <v>202</v>
      </c>
      <c r="Q10" s="8" t="s">
        <v>203</v>
      </c>
      <c r="R10" s="8" t="s">
        <v>19</v>
      </c>
      <c r="S10" s="8" t="s">
        <v>203</v>
      </c>
      <c r="T10" s="8">
        <v>5600</v>
      </c>
      <c r="U10" s="8">
        <v>12914.19</v>
      </c>
      <c r="V10" s="13">
        <f t="shared" si="0"/>
        <v>15200.00163</v>
      </c>
      <c r="W10" s="13">
        <f t="shared" si="1"/>
        <v>6</v>
      </c>
      <c r="X10" s="13">
        <f t="shared" si="2"/>
        <v>1500</v>
      </c>
      <c r="Y10" s="13">
        <f t="shared" si="3"/>
        <v>16700.00163</v>
      </c>
      <c r="Z10" s="16">
        <v>1373669</v>
      </c>
      <c r="AA10" s="17">
        <f t="shared" si="4"/>
        <v>16700</v>
      </c>
      <c r="AB10" s="16">
        <v>13678138</v>
      </c>
      <c r="AF10" s="18">
        <v>1358600</v>
      </c>
      <c r="AG10" s="18">
        <v>7600</v>
      </c>
      <c r="AP10" s="22">
        <v>1358597</v>
      </c>
      <c r="AQ10" s="1" t="s">
        <v>642</v>
      </c>
      <c r="AR10" s="1" t="s">
        <v>657</v>
      </c>
    </row>
    <row r="11" s="1" customFormat="1" spans="1:44">
      <c r="A11" s="1" t="s">
        <v>202</v>
      </c>
      <c r="B11" s="1">
        <v>307</v>
      </c>
      <c r="C11" s="1">
        <v>337</v>
      </c>
      <c r="D11" s="1">
        <v>155</v>
      </c>
      <c r="E11" s="1">
        <v>938343.4</v>
      </c>
      <c r="F11" s="1" t="s">
        <v>203</v>
      </c>
      <c r="G11" s="8" t="s">
        <v>658</v>
      </c>
      <c r="H11" s="8">
        <v>2</v>
      </c>
      <c r="I11" s="10">
        <v>43374</v>
      </c>
      <c r="J11" s="8" t="s">
        <v>203</v>
      </c>
      <c r="K11" s="10">
        <v>43377</v>
      </c>
      <c r="L11" s="8">
        <v>3</v>
      </c>
      <c r="M11" s="8">
        <v>1</v>
      </c>
      <c r="N11" s="8" t="s">
        <v>42</v>
      </c>
      <c r="O11" s="8" t="s">
        <v>203</v>
      </c>
      <c r="P11" s="8" t="s">
        <v>202</v>
      </c>
      <c r="Q11" s="8" t="s">
        <v>203</v>
      </c>
      <c r="R11" s="8" t="s">
        <v>659</v>
      </c>
      <c r="S11" s="8" t="s">
        <v>203</v>
      </c>
      <c r="T11" s="8">
        <v>3900</v>
      </c>
      <c r="U11" s="8">
        <v>9855.56</v>
      </c>
      <c r="V11" s="13">
        <f t="shared" si="0"/>
        <v>11599.99412</v>
      </c>
      <c r="W11" s="13">
        <f t="shared" si="1"/>
        <v>6</v>
      </c>
      <c r="X11" s="13">
        <f t="shared" si="2"/>
        <v>1500</v>
      </c>
      <c r="Y11" s="13">
        <f t="shared" si="3"/>
        <v>13099.99412</v>
      </c>
      <c r="Z11" s="16" t="s">
        <v>660</v>
      </c>
      <c r="AA11" s="17">
        <f t="shared" si="4"/>
        <v>13100</v>
      </c>
      <c r="AB11" s="16">
        <v>14100968</v>
      </c>
      <c r="AF11" s="18">
        <v>1358854</v>
      </c>
      <c r="AG11" s="18">
        <v>18700</v>
      </c>
      <c r="AP11" s="22">
        <v>1359299</v>
      </c>
      <c r="AQ11" s="1" t="s">
        <v>642</v>
      </c>
      <c r="AR11" s="1" t="s">
        <v>661</v>
      </c>
    </row>
    <row r="12" s="1" customFormat="1" spans="1:44">
      <c r="A12" s="1" t="s">
        <v>202</v>
      </c>
      <c r="B12" s="1">
        <v>307</v>
      </c>
      <c r="C12" s="1">
        <v>337</v>
      </c>
      <c r="D12" s="1">
        <v>155</v>
      </c>
      <c r="E12" s="1">
        <v>938343.4</v>
      </c>
      <c r="F12" s="1" t="s">
        <v>203</v>
      </c>
      <c r="G12" s="8" t="s">
        <v>662</v>
      </c>
      <c r="H12" s="8">
        <v>2</v>
      </c>
      <c r="I12" s="10">
        <v>43374</v>
      </c>
      <c r="J12" s="8" t="s">
        <v>203</v>
      </c>
      <c r="K12" s="10">
        <v>43377</v>
      </c>
      <c r="L12" s="8">
        <v>3</v>
      </c>
      <c r="M12" s="8">
        <v>1</v>
      </c>
      <c r="N12" s="8" t="s">
        <v>44</v>
      </c>
      <c r="O12" s="8" t="s">
        <v>203</v>
      </c>
      <c r="P12" s="8" t="s">
        <v>202</v>
      </c>
      <c r="Q12" s="8" t="s">
        <v>203</v>
      </c>
      <c r="R12" s="8" t="s">
        <v>19</v>
      </c>
      <c r="S12" s="8" t="s">
        <v>203</v>
      </c>
      <c r="T12" s="8">
        <v>3900</v>
      </c>
      <c r="U12" s="8">
        <v>8666.1</v>
      </c>
      <c r="V12" s="13">
        <f t="shared" si="0"/>
        <v>10199.9997</v>
      </c>
      <c r="W12" s="13">
        <f t="shared" si="1"/>
        <v>6</v>
      </c>
      <c r="X12" s="13">
        <f t="shared" si="2"/>
        <v>1500</v>
      </c>
      <c r="Y12" s="13">
        <f t="shared" si="3"/>
        <v>11699.9997</v>
      </c>
      <c r="Z12" s="16">
        <v>1369611</v>
      </c>
      <c r="AA12" s="17">
        <f t="shared" si="4"/>
        <v>11700</v>
      </c>
      <c r="AB12" s="16">
        <v>12749083</v>
      </c>
      <c r="AF12" s="18">
        <v>1359299</v>
      </c>
      <c r="AG12" s="18">
        <v>3800</v>
      </c>
      <c r="AP12" s="22">
        <v>1359607</v>
      </c>
      <c r="AQ12" s="1" t="s">
        <v>642</v>
      </c>
      <c r="AR12" s="1" t="s">
        <v>663</v>
      </c>
    </row>
    <row r="13" s="1" customFormat="1" spans="1:44">
      <c r="A13" s="1" t="s">
        <v>202</v>
      </c>
      <c r="B13" s="1">
        <v>307</v>
      </c>
      <c r="C13" s="1">
        <v>337</v>
      </c>
      <c r="D13" s="1">
        <v>155</v>
      </c>
      <c r="E13" s="1">
        <v>938343.4</v>
      </c>
      <c r="F13" s="1" t="s">
        <v>203</v>
      </c>
      <c r="G13" s="8" t="s">
        <v>664</v>
      </c>
      <c r="H13" s="8">
        <v>2</v>
      </c>
      <c r="I13" s="10">
        <v>43374</v>
      </c>
      <c r="J13" s="8" t="s">
        <v>203</v>
      </c>
      <c r="K13" s="10">
        <v>43377</v>
      </c>
      <c r="L13" s="8">
        <v>3</v>
      </c>
      <c r="M13" s="8">
        <v>1</v>
      </c>
      <c r="N13" s="8" t="s">
        <v>48</v>
      </c>
      <c r="O13" s="8" t="s">
        <v>203</v>
      </c>
      <c r="P13" s="8" t="s">
        <v>202</v>
      </c>
      <c r="Q13" s="8" t="s">
        <v>203</v>
      </c>
      <c r="R13" s="8" t="s">
        <v>19</v>
      </c>
      <c r="S13" s="8" t="s">
        <v>203</v>
      </c>
      <c r="T13" s="8">
        <v>3900</v>
      </c>
      <c r="U13" s="8">
        <v>8666.1</v>
      </c>
      <c r="V13" s="13">
        <f t="shared" si="0"/>
        <v>10199.9997</v>
      </c>
      <c r="W13" s="13">
        <f t="shared" si="1"/>
        <v>6</v>
      </c>
      <c r="X13" s="13">
        <f t="shared" si="2"/>
        <v>1500</v>
      </c>
      <c r="Y13" s="13">
        <f t="shared" si="3"/>
        <v>11699.9997</v>
      </c>
      <c r="Z13" s="16">
        <v>1369557</v>
      </c>
      <c r="AA13" s="17">
        <f t="shared" si="4"/>
        <v>11700</v>
      </c>
      <c r="AB13" s="16">
        <v>12745306</v>
      </c>
      <c r="AF13" s="18">
        <v>1359607</v>
      </c>
      <c r="AG13" s="18">
        <v>11400</v>
      </c>
      <c r="AP13" s="22">
        <v>1361407</v>
      </c>
      <c r="AQ13" s="1" t="s">
        <v>642</v>
      </c>
      <c r="AR13" s="1" t="s">
        <v>665</v>
      </c>
    </row>
    <row r="14" s="1" customFormat="1" spans="1:44">
      <c r="A14" s="1" t="s">
        <v>202</v>
      </c>
      <c r="B14" s="1">
        <v>307</v>
      </c>
      <c r="C14" s="1">
        <v>337</v>
      </c>
      <c r="D14" s="1">
        <v>155</v>
      </c>
      <c r="E14" s="1">
        <v>938343.4</v>
      </c>
      <c r="F14" s="1" t="s">
        <v>203</v>
      </c>
      <c r="G14" s="8" t="s">
        <v>666</v>
      </c>
      <c r="H14" s="8">
        <v>2</v>
      </c>
      <c r="I14" s="10">
        <v>43374</v>
      </c>
      <c r="J14" s="8" t="s">
        <v>203</v>
      </c>
      <c r="K14" s="10">
        <v>43377</v>
      </c>
      <c r="L14" s="8">
        <v>3</v>
      </c>
      <c r="M14" s="8">
        <v>1</v>
      </c>
      <c r="N14" s="8" t="s">
        <v>44</v>
      </c>
      <c r="O14" s="8" t="s">
        <v>203</v>
      </c>
      <c r="P14" s="8" t="s">
        <v>202</v>
      </c>
      <c r="Q14" s="8" t="s">
        <v>203</v>
      </c>
      <c r="R14" s="8" t="s">
        <v>19</v>
      </c>
      <c r="S14" s="8" t="s">
        <v>203</v>
      </c>
      <c r="T14" s="8">
        <v>3900</v>
      </c>
      <c r="U14" s="8">
        <v>8666.1</v>
      </c>
      <c r="V14" s="13">
        <f t="shared" si="0"/>
        <v>10199.9997</v>
      </c>
      <c r="W14" s="13">
        <f t="shared" si="1"/>
        <v>6</v>
      </c>
      <c r="X14" s="13">
        <f t="shared" si="2"/>
        <v>1500</v>
      </c>
      <c r="Y14" s="13">
        <f t="shared" si="3"/>
        <v>11699.9997</v>
      </c>
      <c r="Z14" s="16">
        <v>1369608</v>
      </c>
      <c r="AA14" s="17">
        <f t="shared" si="4"/>
        <v>11700</v>
      </c>
      <c r="AB14" s="16">
        <v>12749040</v>
      </c>
      <c r="AF14" s="18">
        <v>1360020</v>
      </c>
      <c r="AG14" s="18">
        <v>5100</v>
      </c>
      <c r="AP14" s="22">
        <v>1362512</v>
      </c>
      <c r="AQ14" s="1" t="s">
        <v>642</v>
      </c>
      <c r="AR14" s="1" t="s">
        <v>667</v>
      </c>
    </row>
    <row r="15" s="1" customFormat="1" spans="1:44">
      <c r="A15" s="1" t="s">
        <v>202</v>
      </c>
      <c r="B15" s="1">
        <v>307</v>
      </c>
      <c r="C15" s="1">
        <v>337</v>
      </c>
      <c r="D15" s="1">
        <v>155</v>
      </c>
      <c r="E15" s="1">
        <v>938343.4</v>
      </c>
      <c r="F15" s="1" t="s">
        <v>203</v>
      </c>
      <c r="G15" s="8" t="s">
        <v>668</v>
      </c>
      <c r="H15" s="8">
        <v>2</v>
      </c>
      <c r="I15" s="10">
        <v>43375</v>
      </c>
      <c r="J15" s="8" t="s">
        <v>203</v>
      </c>
      <c r="K15" s="10">
        <v>43377</v>
      </c>
      <c r="L15" s="8">
        <v>2</v>
      </c>
      <c r="M15" s="8">
        <v>1</v>
      </c>
      <c r="N15" s="8" t="s">
        <v>42</v>
      </c>
      <c r="O15" s="8" t="s">
        <v>203</v>
      </c>
      <c r="P15" s="8" t="s">
        <v>202</v>
      </c>
      <c r="Q15" s="8" t="s">
        <v>203</v>
      </c>
      <c r="R15" s="8" t="s">
        <v>19</v>
      </c>
      <c r="S15" s="8" t="s">
        <v>203</v>
      </c>
      <c r="T15" s="8">
        <v>4600</v>
      </c>
      <c r="U15" s="8">
        <v>6966.86</v>
      </c>
      <c r="V15" s="13">
        <f t="shared" si="0"/>
        <v>8199.99422</v>
      </c>
      <c r="W15" s="13">
        <f t="shared" si="1"/>
        <v>4</v>
      </c>
      <c r="X15" s="13">
        <f t="shared" si="2"/>
        <v>1000</v>
      </c>
      <c r="Y15" s="13">
        <f t="shared" si="3"/>
        <v>9199.99422</v>
      </c>
      <c r="Z15" s="16">
        <v>1376465</v>
      </c>
      <c r="AA15" s="17">
        <f t="shared" si="4"/>
        <v>9200</v>
      </c>
      <c r="AB15" s="16">
        <v>14194181</v>
      </c>
      <c r="AF15" s="18">
        <v>1360435</v>
      </c>
      <c r="AG15" s="18">
        <v>7600</v>
      </c>
      <c r="AP15" s="22">
        <v>1362546</v>
      </c>
      <c r="AQ15" s="1" t="s">
        <v>642</v>
      </c>
      <c r="AR15" s="1" t="s">
        <v>669</v>
      </c>
    </row>
    <row r="16" s="1" customFormat="1" spans="1:44">
      <c r="A16" s="1" t="s">
        <v>202</v>
      </c>
      <c r="B16" s="1">
        <v>307</v>
      </c>
      <c r="C16" s="1">
        <v>337</v>
      </c>
      <c r="D16" s="1">
        <v>155</v>
      </c>
      <c r="E16" s="1">
        <v>938343.4</v>
      </c>
      <c r="F16" s="1" t="s">
        <v>203</v>
      </c>
      <c r="G16" s="8" t="s">
        <v>670</v>
      </c>
      <c r="H16" s="8">
        <v>2</v>
      </c>
      <c r="I16" s="10">
        <v>43375</v>
      </c>
      <c r="J16" s="8" t="s">
        <v>203</v>
      </c>
      <c r="K16" s="10">
        <v>43377</v>
      </c>
      <c r="L16" s="8">
        <v>2</v>
      </c>
      <c r="M16" s="8">
        <v>1</v>
      </c>
      <c r="N16" s="8" t="s">
        <v>32</v>
      </c>
      <c r="O16" s="8" t="s">
        <v>203</v>
      </c>
      <c r="P16" s="8" t="s">
        <v>202</v>
      </c>
      <c r="Q16" s="8" t="s">
        <v>203</v>
      </c>
      <c r="R16" s="8" t="s">
        <v>19</v>
      </c>
      <c r="S16" s="8" t="s">
        <v>203</v>
      </c>
      <c r="T16" s="8">
        <v>4600</v>
      </c>
      <c r="U16" s="8">
        <v>6966.86</v>
      </c>
      <c r="V16" s="13">
        <f t="shared" si="0"/>
        <v>8199.99422</v>
      </c>
      <c r="W16" s="13">
        <f t="shared" si="1"/>
        <v>4</v>
      </c>
      <c r="X16" s="13">
        <f t="shared" si="2"/>
        <v>1000</v>
      </c>
      <c r="Y16" s="13">
        <f t="shared" si="3"/>
        <v>9199.99422</v>
      </c>
      <c r="Z16" s="16">
        <v>1376465</v>
      </c>
      <c r="AA16" s="17">
        <f t="shared" si="4"/>
        <v>9200</v>
      </c>
      <c r="AB16" s="16">
        <v>14194181</v>
      </c>
      <c r="AF16" s="18">
        <v>1360696</v>
      </c>
      <c r="AG16" s="18">
        <v>7600</v>
      </c>
      <c r="AP16" s="22">
        <v>1363061</v>
      </c>
      <c r="AQ16" s="1" t="s">
        <v>642</v>
      </c>
      <c r="AR16" s="1" t="s">
        <v>671</v>
      </c>
    </row>
    <row r="17" s="1" customFormat="1" spans="1:44">
      <c r="A17" s="1" t="s">
        <v>202</v>
      </c>
      <c r="B17" s="1">
        <v>307</v>
      </c>
      <c r="C17" s="1">
        <v>337</v>
      </c>
      <c r="D17" s="1">
        <v>155</v>
      </c>
      <c r="E17" s="1">
        <v>938343.4</v>
      </c>
      <c r="F17" s="1" t="s">
        <v>203</v>
      </c>
      <c r="G17" s="8" t="s">
        <v>672</v>
      </c>
      <c r="H17" s="8">
        <v>1</v>
      </c>
      <c r="I17" s="10">
        <v>43375</v>
      </c>
      <c r="J17" s="8" t="s">
        <v>203</v>
      </c>
      <c r="K17" s="10">
        <v>43377</v>
      </c>
      <c r="L17" s="8">
        <v>2</v>
      </c>
      <c r="M17" s="8">
        <v>1</v>
      </c>
      <c r="N17" s="8" t="s">
        <v>48</v>
      </c>
      <c r="O17" s="8" t="s">
        <v>203</v>
      </c>
      <c r="P17" s="8" t="s">
        <v>202</v>
      </c>
      <c r="Q17" s="8" t="s">
        <v>203</v>
      </c>
      <c r="R17" s="8" t="s">
        <v>19</v>
      </c>
      <c r="S17" s="8" t="s">
        <v>203</v>
      </c>
      <c r="T17" s="8">
        <v>4600</v>
      </c>
      <c r="U17" s="8">
        <v>7391.68</v>
      </c>
      <c r="V17" s="13">
        <f t="shared" si="0"/>
        <v>8700.00736</v>
      </c>
      <c r="W17" s="13">
        <f t="shared" si="1"/>
        <v>2</v>
      </c>
      <c r="X17" s="13">
        <f t="shared" si="2"/>
        <v>500</v>
      </c>
      <c r="Y17" s="13">
        <f t="shared" si="3"/>
        <v>9200.00736</v>
      </c>
      <c r="Z17" s="16">
        <v>1376114</v>
      </c>
      <c r="AA17" s="17">
        <f t="shared" si="4"/>
        <v>9200</v>
      </c>
      <c r="AB17" s="16">
        <v>14101573</v>
      </c>
      <c r="AF17" s="18">
        <v>1361407</v>
      </c>
      <c r="AG17" s="18">
        <v>10200</v>
      </c>
      <c r="AP17" s="22">
        <v>1363082</v>
      </c>
      <c r="AQ17" s="1" t="s">
        <v>642</v>
      </c>
      <c r="AR17" s="1" t="s">
        <v>673</v>
      </c>
    </row>
    <row r="18" s="1" customFormat="1" ht="15.6" customHeight="1" spans="1:44">
      <c r="A18" s="1" t="s">
        <v>202</v>
      </c>
      <c r="B18" s="1">
        <v>307</v>
      </c>
      <c r="C18" s="1">
        <v>337</v>
      </c>
      <c r="D18" s="1">
        <v>155</v>
      </c>
      <c r="E18" s="1">
        <v>938343.4</v>
      </c>
      <c r="F18" s="1" t="s">
        <v>203</v>
      </c>
      <c r="G18" s="8" t="s">
        <v>674</v>
      </c>
      <c r="H18" s="8">
        <v>2</v>
      </c>
      <c r="I18" s="10">
        <v>43375</v>
      </c>
      <c r="J18" s="8" t="s">
        <v>203</v>
      </c>
      <c r="K18" s="10">
        <v>43377</v>
      </c>
      <c r="L18" s="8">
        <v>2</v>
      </c>
      <c r="M18" s="8">
        <v>1</v>
      </c>
      <c r="N18" s="8" t="s">
        <v>44</v>
      </c>
      <c r="O18" s="8" t="s">
        <v>203</v>
      </c>
      <c r="P18" s="8" t="s">
        <v>202</v>
      </c>
      <c r="Q18" s="8" t="s">
        <v>203</v>
      </c>
      <c r="R18" s="8" t="s">
        <v>19</v>
      </c>
      <c r="S18" s="8" t="s">
        <v>203</v>
      </c>
      <c r="T18" s="8">
        <v>3900</v>
      </c>
      <c r="U18" s="8">
        <v>5777.4</v>
      </c>
      <c r="V18" s="13">
        <f t="shared" si="0"/>
        <v>6799.9998</v>
      </c>
      <c r="W18" s="13">
        <f t="shared" si="1"/>
        <v>4</v>
      </c>
      <c r="X18" s="13">
        <f t="shared" si="2"/>
        <v>1000</v>
      </c>
      <c r="Y18" s="13">
        <f t="shared" si="3"/>
        <v>7799.9998</v>
      </c>
      <c r="Z18" s="16">
        <v>1364625</v>
      </c>
      <c r="AA18" s="17">
        <f t="shared" si="4"/>
        <v>7800</v>
      </c>
      <c r="AB18" s="16">
        <v>12077824</v>
      </c>
      <c r="AF18" s="18">
        <v>1362512</v>
      </c>
      <c r="AG18" s="18">
        <v>9600</v>
      </c>
      <c r="AP18" s="22">
        <v>1363194</v>
      </c>
      <c r="AQ18" s="1" t="s">
        <v>642</v>
      </c>
      <c r="AR18" s="1" t="s">
        <v>675</v>
      </c>
    </row>
    <row r="19" s="1" customFormat="1" spans="1:44">
      <c r="A19" s="1" t="s">
        <v>202</v>
      </c>
      <c r="B19" s="1">
        <v>307</v>
      </c>
      <c r="C19" s="1">
        <v>337</v>
      </c>
      <c r="D19" s="1">
        <v>155</v>
      </c>
      <c r="E19" s="1">
        <v>938343.4</v>
      </c>
      <c r="F19" s="1" t="s">
        <v>203</v>
      </c>
      <c r="G19" s="8" t="s">
        <v>676</v>
      </c>
      <c r="H19" s="8">
        <v>2</v>
      </c>
      <c r="I19" s="10">
        <v>43376</v>
      </c>
      <c r="J19" s="8" t="s">
        <v>203</v>
      </c>
      <c r="K19" s="10">
        <v>43377</v>
      </c>
      <c r="L19" s="8">
        <v>1</v>
      </c>
      <c r="M19" s="8">
        <v>1</v>
      </c>
      <c r="N19" s="8" t="s">
        <v>44</v>
      </c>
      <c r="O19" s="8" t="s">
        <v>203</v>
      </c>
      <c r="P19" s="8" t="s">
        <v>202</v>
      </c>
      <c r="Q19" s="8" t="s">
        <v>203</v>
      </c>
      <c r="R19" s="8" t="s">
        <v>19</v>
      </c>
      <c r="S19" s="8" t="s">
        <v>203</v>
      </c>
      <c r="T19" s="8">
        <v>3800</v>
      </c>
      <c r="U19" s="8">
        <v>2803.74</v>
      </c>
      <c r="V19" s="13">
        <f t="shared" si="0"/>
        <v>3300.00198</v>
      </c>
      <c r="W19" s="13">
        <f t="shared" si="1"/>
        <v>2</v>
      </c>
      <c r="X19" s="13">
        <f t="shared" si="2"/>
        <v>500</v>
      </c>
      <c r="Y19" s="13">
        <f t="shared" si="3"/>
        <v>3800.00198</v>
      </c>
      <c r="Z19" s="16">
        <v>1359299</v>
      </c>
      <c r="AA19" s="17">
        <f t="shared" si="4"/>
        <v>3800</v>
      </c>
      <c r="AB19" s="16">
        <v>11205272</v>
      </c>
      <c r="AF19" s="18">
        <v>1362546</v>
      </c>
      <c r="AG19" s="18">
        <v>11400</v>
      </c>
      <c r="AP19" s="22">
        <v>1364625</v>
      </c>
      <c r="AQ19" s="1" t="s">
        <v>642</v>
      </c>
      <c r="AR19" s="1" t="s">
        <v>677</v>
      </c>
    </row>
    <row r="20" s="1" customFormat="1" spans="1:44">
      <c r="A20" s="1" t="s">
        <v>202</v>
      </c>
      <c r="B20" s="1">
        <v>307</v>
      </c>
      <c r="C20" s="1">
        <v>337</v>
      </c>
      <c r="D20" s="1">
        <v>155</v>
      </c>
      <c r="E20" s="1">
        <v>938343.4</v>
      </c>
      <c r="F20" s="1" t="s">
        <v>203</v>
      </c>
      <c r="G20" s="8" t="s">
        <v>678</v>
      </c>
      <c r="H20" s="8">
        <v>2</v>
      </c>
      <c r="I20" s="10">
        <v>43374</v>
      </c>
      <c r="J20" s="8" t="s">
        <v>203</v>
      </c>
      <c r="K20" s="10">
        <v>43378</v>
      </c>
      <c r="L20" s="8">
        <v>4</v>
      </c>
      <c r="M20" s="8">
        <v>1</v>
      </c>
      <c r="N20" s="8" t="s">
        <v>48</v>
      </c>
      <c r="O20" s="8" t="s">
        <v>203</v>
      </c>
      <c r="P20" s="8" t="s">
        <v>202</v>
      </c>
      <c r="Q20" s="8" t="s">
        <v>203</v>
      </c>
      <c r="R20" s="8" t="s">
        <v>19</v>
      </c>
      <c r="S20" s="8" t="s">
        <v>203</v>
      </c>
      <c r="T20" s="8">
        <v>3500</v>
      </c>
      <c r="U20" s="8">
        <v>10195.4</v>
      </c>
      <c r="V20" s="13">
        <f t="shared" si="0"/>
        <v>11999.9858</v>
      </c>
      <c r="W20" s="13">
        <f t="shared" si="1"/>
        <v>8</v>
      </c>
      <c r="X20" s="13">
        <f t="shared" si="2"/>
        <v>2000</v>
      </c>
      <c r="Y20" s="13">
        <f t="shared" si="3"/>
        <v>13999.9858</v>
      </c>
      <c r="Z20" s="16">
        <v>1281342</v>
      </c>
      <c r="AA20" s="17">
        <f t="shared" si="4"/>
        <v>14000</v>
      </c>
      <c r="AB20" s="16">
        <v>147651</v>
      </c>
      <c r="AF20" s="18">
        <v>1363061</v>
      </c>
      <c r="AG20" s="18">
        <v>9600</v>
      </c>
      <c r="AP20" s="22">
        <v>1365163</v>
      </c>
      <c r="AQ20" s="1" t="s">
        <v>642</v>
      </c>
      <c r="AR20" s="1" t="s">
        <v>679</v>
      </c>
    </row>
    <row r="21" s="1" customFormat="1" spans="1:44">
      <c r="A21" s="1" t="s">
        <v>202</v>
      </c>
      <c r="B21" s="1">
        <v>307</v>
      </c>
      <c r="C21" s="1">
        <v>337</v>
      </c>
      <c r="D21" s="1">
        <v>155</v>
      </c>
      <c r="E21" s="1">
        <v>938343.4</v>
      </c>
      <c r="F21" s="1" t="s">
        <v>203</v>
      </c>
      <c r="G21" s="8" t="s">
        <v>680</v>
      </c>
      <c r="H21" s="8">
        <v>2</v>
      </c>
      <c r="I21" s="10">
        <v>43374</v>
      </c>
      <c r="J21" s="8" t="s">
        <v>203</v>
      </c>
      <c r="K21" s="10">
        <v>43378</v>
      </c>
      <c r="L21" s="8">
        <v>4</v>
      </c>
      <c r="M21" s="8">
        <v>1</v>
      </c>
      <c r="N21" s="8" t="s">
        <v>44</v>
      </c>
      <c r="O21" s="8" t="s">
        <v>203</v>
      </c>
      <c r="P21" s="8" t="s">
        <v>202</v>
      </c>
      <c r="Q21" s="8" t="s">
        <v>203</v>
      </c>
      <c r="R21" s="8" t="s">
        <v>19</v>
      </c>
      <c r="S21" s="8" t="s">
        <v>203</v>
      </c>
      <c r="T21" s="8">
        <v>3800</v>
      </c>
      <c r="U21" s="8">
        <v>11214.96</v>
      </c>
      <c r="V21" s="13">
        <f t="shared" si="0"/>
        <v>13200.00792</v>
      </c>
      <c r="W21" s="13">
        <f t="shared" si="1"/>
        <v>8</v>
      </c>
      <c r="X21" s="13">
        <f t="shared" si="2"/>
        <v>2000</v>
      </c>
      <c r="Y21" s="13">
        <f t="shared" si="3"/>
        <v>15200.00792</v>
      </c>
      <c r="Z21" s="19" t="s">
        <v>681</v>
      </c>
      <c r="AA21" s="17">
        <f t="shared" si="4"/>
        <v>15200</v>
      </c>
      <c r="AB21" s="16">
        <v>11943924</v>
      </c>
      <c r="AF21" s="18">
        <v>1363082</v>
      </c>
      <c r="AG21" s="18">
        <v>18400</v>
      </c>
      <c r="AP21" s="22">
        <v>1365559</v>
      </c>
      <c r="AQ21" s="1" t="s">
        <v>642</v>
      </c>
      <c r="AR21" s="1" t="s">
        <v>682</v>
      </c>
    </row>
    <row r="22" s="1" customFormat="1" spans="1:44">
      <c r="A22" s="1" t="s">
        <v>202</v>
      </c>
      <c r="B22" s="1">
        <v>307</v>
      </c>
      <c r="C22" s="1">
        <v>337</v>
      </c>
      <c r="D22" s="1">
        <v>155</v>
      </c>
      <c r="E22" s="1">
        <v>938343.4</v>
      </c>
      <c r="F22" s="1" t="s">
        <v>203</v>
      </c>
      <c r="G22" s="8" t="s">
        <v>683</v>
      </c>
      <c r="H22" s="8">
        <v>2</v>
      </c>
      <c r="I22" s="10">
        <v>43374</v>
      </c>
      <c r="J22" s="8" t="s">
        <v>203</v>
      </c>
      <c r="K22" s="10">
        <v>43378</v>
      </c>
      <c r="L22" s="8">
        <v>4</v>
      </c>
      <c r="M22" s="8">
        <v>1</v>
      </c>
      <c r="N22" s="8" t="s">
        <v>44</v>
      </c>
      <c r="O22" s="8" t="s">
        <v>203</v>
      </c>
      <c r="P22" s="8" t="s">
        <v>202</v>
      </c>
      <c r="Q22" s="8" t="s">
        <v>203</v>
      </c>
      <c r="R22" s="8" t="s">
        <v>19</v>
      </c>
      <c r="S22" s="8" t="s">
        <v>203</v>
      </c>
      <c r="T22" s="8">
        <v>3500</v>
      </c>
      <c r="U22" s="8">
        <v>10195.4</v>
      </c>
      <c r="V22" s="13">
        <f t="shared" si="0"/>
        <v>11999.9858</v>
      </c>
      <c r="W22" s="13">
        <f t="shared" si="1"/>
        <v>8</v>
      </c>
      <c r="X22" s="13">
        <f t="shared" si="2"/>
        <v>2000</v>
      </c>
      <c r="Y22" s="13">
        <f t="shared" si="3"/>
        <v>13999.9858</v>
      </c>
      <c r="Z22" s="16">
        <v>1281345</v>
      </c>
      <c r="AA22" s="17">
        <f t="shared" si="4"/>
        <v>14000</v>
      </c>
      <c r="AB22" s="16">
        <v>147555</v>
      </c>
      <c r="AF22" s="18">
        <v>1363194</v>
      </c>
      <c r="AG22" s="18">
        <v>19000</v>
      </c>
      <c r="AP22" s="22">
        <v>1365862</v>
      </c>
      <c r="AQ22" s="1" t="s">
        <v>642</v>
      </c>
      <c r="AR22" s="1" t="s">
        <v>684</v>
      </c>
    </row>
    <row r="23" s="1" customFormat="1" spans="1:44">
      <c r="A23" s="1" t="s">
        <v>202</v>
      </c>
      <c r="B23" s="1">
        <v>307</v>
      </c>
      <c r="C23" s="1">
        <v>337</v>
      </c>
      <c r="D23" s="1">
        <v>155</v>
      </c>
      <c r="E23" s="1">
        <v>938343.4</v>
      </c>
      <c r="F23" s="1" t="s">
        <v>203</v>
      </c>
      <c r="G23" s="8" t="s">
        <v>685</v>
      </c>
      <c r="H23" s="8">
        <v>2</v>
      </c>
      <c r="I23" s="10">
        <v>43374</v>
      </c>
      <c r="J23" s="8"/>
      <c r="K23" s="10">
        <v>43378</v>
      </c>
      <c r="L23" s="8">
        <v>4</v>
      </c>
      <c r="M23" s="8">
        <v>1</v>
      </c>
      <c r="N23" s="8" t="s">
        <v>44</v>
      </c>
      <c r="O23" s="8" t="s">
        <v>203</v>
      </c>
      <c r="P23" s="8" t="s">
        <v>202</v>
      </c>
      <c r="Q23" s="8" t="s">
        <v>203</v>
      </c>
      <c r="R23" s="8" t="s">
        <v>19</v>
      </c>
      <c r="S23" s="8" t="s">
        <v>203</v>
      </c>
      <c r="T23" s="8">
        <v>3850</v>
      </c>
      <c r="U23" s="8">
        <v>11384.88</v>
      </c>
      <c r="V23" s="13">
        <f t="shared" si="0"/>
        <v>13400.00376</v>
      </c>
      <c r="W23" s="13">
        <f t="shared" si="1"/>
        <v>8</v>
      </c>
      <c r="X23" s="13">
        <f t="shared" si="2"/>
        <v>2000</v>
      </c>
      <c r="Y23" s="13">
        <f t="shared" si="3"/>
        <v>15400.00376</v>
      </c>
      <c r="Z23" s="19" t="s">
        <v>686</v>
      </c>
      <c r="AA23" s="17">
        <f t="shared" si="4"/>
        <v>15400</v>
      </c>
      <c r="AB23" s="16">
        <v>12101135</v>
      </c>
      <c r="AF23" s="18">
        <v>1363222</v>
      </c>
      <c r="AG23" s="18">
        <v>20400</v>
      </c>
      <c r="AP23" s="22">
        <v>1366585</v>
      </c>
      <c r="AQ23" s="1" t="s">
        <v>642</v>
      </c>
      <c r="AR23" s="1" t="s">
        <v>687</v>
      </c>
    </row>
    <row r="24" s="1" customFormat="1" spans="1:44">
      <c r="A24" s="1" t="s">
        <v>202</v>
      </c>
      <c r="B24" s="1">
        <v>307</v>
      </c>
      <c r="C24" s="1">
        <v>337</v>
      </c>
      <c r="D24" s="1">
        <v>155</v>
      </c>
      <c r="E24" s="1">
        <v>938343.4</v>
      </c>
      <c r="F24" s="1" t="s">
        <v>203</v>
      </c>
      <c r="G24" s="8" t="s">
        <v>688</v>
      </c>
      <c r="H24" s="8">
        <v>2</v>
      </c>
      <c r="I24" s="10">
        <v>43375</v>
      </c>
      <c r="J24" s="8" t="s">
        <v>203</v>
      </c>
      <c r="K24" s="10">
        <v>43378</v>
      </c>
      <c r="L24" s="8">
        <v>3</v>
      </c>
      <c r="M24" s="8">
        <v>1</v>
      </c>
      <c r="N24" s="8" t="s">
        <v>42</v>
      </c>
      <c r="O24" s="8" t="s">
        <v>203</v>
      </c>
      <c r="P24" s="8" t="s">
        <v>202</v>
      </c>
      <c r="Q24" s="8" t="s">
        <v>203</v>
      </c>
      <c r="R24" s="8" t="s">
        <v>19</v>
      </c>
      <c r="S24" s="8" t="s">
        <v>203</v>
      </c>
      <c r="T24" s="8">
        <v>4800</v>
      </c>
      <c r="U24" s="8">
        <v>10960.08</v>
      </c>
      <c r="V24" s="13">
        <f t="shared" si="0"/>
        <v>12900.01416</v>
      </c>
      <c r="W24" s="13">
        <f t="shared" si="1"/>
        <v>6</v>
      </c>
      <c r="X24" s="13">
        <f t="shared" si="2"/>
        <v>1500</v>
      </c>
      <c r="Y24" s="13">
        <f t="shared" si="3"/>
        <v>14400.01416</v>
      </c>
      <c r="Z24" s="16">
        <v>1369263</v>
      </c>
      <c r="AA24" s="17">
        <f t="shared" si="4"/>
        <v>14400</v>
      </c>
      <c r="AB24" s="16">
        <v>12740480</v>
      </c>
      <c r="AF24" s="18">
        <v>1363992</v>
      </c>
      <c r="AG24" s="18">
        <v>7600</v>
      </c>
      <c r="AP24" s="22">
        <v>1366595</v>
      </c>
      <c r="AQ24" s="1" t="s">
        <v>642</v>
      </c>
      <c r="AR24" s="1" t="s">
        <v>689</v>
      </c>
    </row>
    <row r="25" s="1" customFormat="1" spans="1:44">
      <c r="A25" s="1" t="s">
        <v>202</v>
      </c>
      <c r="B25" s="1">
        <v>307</v>
      </c>
      <c r="C25" s="1">
        <v>337</v>
      </c>
      <c r="D25" s="1">
        <v>155</v>
      </c>
      <c r="E25" s="1">
        <v>938343.4</v>
      </c>
      <c r="F25" s="1" t="s">
        <v>203</v>
      </c>
      <c r="G25" s="8" t="s">
        <v>690</v>
      </c>
      <c r="H25" s="8">
        <v>2</v>
      </c>
      <c r="I25" s="10">
        <v>43375</v>
      </c>
      <c r="J25" s="8" t="s">
        <v>203</v>
      </c>
      <c r="K25" s="10">
        <v>43378</v>
      </c>
      <c r="L25" s="8">
        <v>3</v>
      </c>
      <c r="M25" s="8">
        <v>1</v>
      </c>
      <c r="N25" s="8" t="s">
        <v>44</v>
      </c>
      <c r="O25" s="8" t="s">
        <v>203</v>
      </c>
      <c r="P25" s="8" t="s">
        <v>202</v>
      </c>
      <c r="Q25" s="8" t="s">
        <v>203</v>
      </c>
      <c r="R25" s="8" t="s">
        <v>19</v>
      </c>
      <c r="S25" s="8" t="s">
        <v>203</v>
      </c>
      <c r="T25" s="8">
        <v>3900</v>
      </c>
      <c r="U25" s="8">
        <v>8666.1</v>
      </c>
      <c r="V25" s="13">
        <f t="shared" si="0"/>
        <v>10199.9997</v>
      </c>
      <c r="W25" s="13">
        <f t="shared" si="1"/>
        <v>6</v>
      </c>
      <c r="X25" s="13">
        <f t="shared" si="2"/>
        <v>1500</v>
      </c>
      <c r="Y25" s="13">
        <f t="shared" si="3"/>
        <v>11699.9997</v>
      </c>
      <c r="Z25" s="16">
        <v>1366585</v>
      </c>
      <c r="AA25" s="17">
        <f t="shared" si="4"/>
        <v>11700</v>
      </c>
      <c r="AB25" s="16">
        <v>12372886</v>
      </c>
      <c r="AF25" s="18">
        <v>1364625</v>
      </c>
      <c r="AG25" s="18">
        <v>7800</v>
      </c>
      <c r="AP25" s="22">
        <v>1366763</v>
      </c>
      <c r="AQ25" s="1" t="s">
        <v>642</v>
      </c>
      <c r="AR25" s="1" t="s">
        <v>691</v>
      </c>
    </row>
    <row r="26" s="1" customFormat="1" spans="1:44">
      <c r="A26" s="1" t="s">
        <v>202</v>
      </c>
      <c r="B26" s="1">
        <v>307</v>
      </c>
      <c r="C26" s="1">
        <v>337</v>
      </c>
      <c r="D26" s="1">
        <v>155</v>
      </c>
      <c r="E26" s="1">
        <v>938343.4</v>
      </c>
      <c r="F26" s="1" t="s">
        <v>203</v>
      </c>
      <c r="G26" s="8" t="s">
        <v>692</v>
      </c>
      <c r="H26" s="8">
        <v>2</v>
      </c>
      <c r="I26" s="10">
        <v>43375</v>
      </c>
      <c r="J26" s="8" t="s">
        <v>203</v>
      </c>
      <c r="K26" s="10">
        <v>43378</v>
      </c>
      <c r="L26" s="8">
        <v>3</v>
      </c>
      <c r="M26" s="8">
        <v>1</v>
      </c>
      <c r="N26" s="8" t="s">
        <v>48</v>
      </c>
      <c r="O26" s="8" t="s">
        <v>203</v>
      </c>
      <c r="P26" s="8" t="s">
        <v>202</v>
      </c>
      <c r="Q26" s="8" t="s">
        <v>203</v>
      </c>
      <c r="R26" s="8" t="s">
        <v>19</v>
      </c>
      <c r="S26" s="8" t="s">
        <v>203</v>
      </c>
      <c r="T26" s="8">
        <v>3900</v>
      </c>
      <c r="U26" s="8">
        <v>8666.1</v>
      </c>
      <c r="V26" s="13">
        <f t="shared" si="0"/>
        <v>10199.9997</v>
      </c>
      <c r="W26" s="13">
        <f t="shared" si="1"/>
        <v>6</v>
      </c>
      <c r="X26" s="13">
        <f t="shared" si="2"/>
        <v>1500</v>
      </c>
      <c r="Y26" s="13">
        <f t="shared" si="3"/>
        <v>11699.9997</v>
      </c>
      <c r="Z26" s="16">
        <v>1366585</v>
      </c>
      <c r="AA26" s="17">
        <f t="shared" si="4"/>
        <v>11700</v>
      </c>
      <c r="AB26" s="16">
        <v>12372886</v>
      </c>
      <c r="AF26" s="18">
        <v>1365032</v>
      </c>
      <c r="AG26" s="18">
        <v>7800</v>
      </c>
      <c r="AP26" s="22">
        <v>1367460</v>
      </c>
      <c r="AQ26" s="1" t="s">
        <v>642</v>
      </c>
      <c r="AR26" s="1" t="s">
        <v>693</v>
      </c>
    </row>
    <row r="27" s="1" customFormat="1" spans="1:44">
      <c r="A27" s="1" t="s">
        <v>202</v>
      </c>
      <c r="B27" s="1">
        <v>307</v>
      </c>
      <c r="C27" s="1">
        <v>337</v>
      </c>
      <c r="D27" s="1">
        <v>155</v>
      </c>
      <c r="E27" s="1">
        <v>938343.4</v>
      </c>
      <c r="F27" s="1" t="s">
        <v>203</v>
      </c>
      <c r="G27" s="8" t="s">
        <v>694</v>
      </c>
      <c r="H27" s="8">
        <v>2</v>
      </c>
      <c r="I27" s="10">
        <v>43375</v>
      </c>
      <c r="J27" s="8" t="s">
        <v>203</v>
      </c>
      <c r="K27" s="10">
        <v>43378</v>
      </c>
      <c r="L27" s="8">
        <v>3</v>
      </c>
      <c r="M27" s="8">
        <v>1</v>
      </c>
      <c r="N27" s="8" t="s">
        <v>32</v>
      </c>
      <c r="O27" s="8" t="s">
        <v>203</v>
      </c>
      <c r="P27" s="8" t="s">
        <v>202</v>
      </c>
      <c r="Q27" s="8" t="s">
        <v>203</v>
      </c>
      <c r="R27" s="8" t="s">
        <v>19</v>
      </c>
      <c r="S27" s="8" t="s">
        <v>203</v>
      </c>
      <c r="T27" s="8">
        <v>4800</v>
      </c>
      <c r="U27" s="8">
        <v>10195.42</v>
      </c>
      <c r="V27" s="13">
        <f t="shared" si="0"/>
        <v>12000.00934</v>
      </c>
      <c r="W27" s="13">
        <f t="shared" si="1"/>
        <v>6</v>
      </c>
      <c r="X27" s="13">
        <f t="shared" si="2"/>
        <v>1500</v>
      </c>
      <c r="Y27" s="13">
        <f t="shared" si="3"/>
        <v>13500.00934</v>
      </c>
      <c r="Z27" s="16">
        <v>1369260</v>
      </c>
      <c r="AA27" s="17">
        <f t="shared" si="4"/>
        <v>13500</v>
      </c>
      <c r="AB27" s="16">
        <v>12739669</v>
      </c>
      <c r="AF27" s="18">
        <v>1365034</v>
      </c>
      <c r="AG27" s="18">
        <v>3900</v>
      </c>
      <c r="AP27" s="22">
        <v>1368581</v>
      </c>
      <c r="AQ27" s="1" t="s">
        <v>642</v>
      </c>
      <c r="AR27" s="1" t="s">
        <v>695</v>
      </c>
    </row>
    <row r="28" s="1" customFormat="1" spans="1:44">
      <c r="A28" s="1" t="s">
        <v>202</v>
      </c>
      <c r="B28" s="1">
        <v>307</v>
      </c>
      <c r="C28" s="1">
        <v>337</v>
      </c>
      <c r="D28" s="1">
        <v>155</v>
      </c>
      <c r="E28" s="1">
        <v>938343.4</v>
      </c>
      <c r="F28" s="1" t="s">
        <v>203</v>
      </c>
      <c r="G28" s="8" t="s">
        <v>696</v>
      </c>
      <c r="H28" s="8">
        <v>2</v>
      </c>
      <c r="I28" s="10">
        <v>43375</v>
      </c>
      <c r="J28" s="8" t="s">
        <v>203</v>
      </c>
      <c r="K28" s="10">
        <v>43378</v>
      </c>
      <c r="L28" s="8">
        <v>3</v>
      </c>
      <c r="M28" s="8">
        <v>1</v>
      </c>
      <c r="N28" s="8" t="s">
        <v>42</v>
      </c>
      <c r="O28" s="8" t="s">
        <v>203</v>
      </c>
      <c r="P28" s="8" t="s">
        <v>202</v>
      </c>
      <c r="Q28" s="8" t="s">
        <v>203</v>
      </c>
      <c r="R28" s="8" t="s">
        <v>19</v>
      </c>
      <c r="S28" s="8" t="s">
        <v>203</v>
      </c>
      <c r="T28" s="8">
        <v>4800</v>
      </c>
      <c r="U28" s="8">
        <v>10960.08</v>
      </c>
      <c r="V28" s="13">
        <f t="shared" si="0"/>
        <v>12900.01416</v>
      </c>
      <c r="W28" s="13">
        <f t="shared" si="1"/>
        <v>6</v>
      </c>
      <c r="X28" s="13">
        <f t="shared" si="2"/>
        <v>1500</v>
      </c>
      <c r="Y28" s="13">
        <f t="shared" si="3"/>
        <v>14400.01416</v>
      </c>
      <c r="Z28" s="16">
        <v>1369646</v>
      </c>
      <c r="AA28" s="17">
        <f t="shared" si="4"/>
        <v>14400</v>
      </c>
      <c r="AB28" s="16">
        <v>12752313</v>
      </c>
      <c r="AF28" s="18">
        <v>1365163</v>
      </c>
      <c r="AG28" s="18">
        <v>3900</v>
      </c>
      <c r="AP28" s="22">
        <v>1368747</v>
      </c>
      <c r="AQ28" s="1" t="s">
        <v>642</v>
      </c>
      <c r="AR28" s="1" t="s">
        <v>697</v>
      </c>
    </row>
    <row r="29" s="1" customFormat="1" spans="1:44">
      <c r="A29" s="1" t="s">
        <v>202</v>
      </c>
      <c r="B29" s="1">
        <v>307</v>
      </c>
      <c r="C29" s="1">
        <v>337</v>
      </c>
      <c r="D29" s="1">
        <v>155</v>
      </c>
      <c r="E29" s="1">
        <v>938343.4</v>
      </c>
      <c r="F29" s="1" t="s">
        <v>203</v>
      </c>
      <c r="G29" s="8" t="s">
        <v>698</v>
      </c>
      <c r="H29" s="8">
        <v>2</v>
      </c>
      <c r="I29" s="10">
        <v>43376</v>
      </c>
      <c r="J29" s="8" t="s">
        <v>203</v>
      </c>
      <c r="K29" s="10">
        <v>43378</v>
      </c>
      <c r="L29" s="8">
        <v>2</v>
      </c>
      <c r="M29" s="8">
        <v>1</v>
      </c>
      <c r="N29" s="8" t="s">
        <v>48</v>
      </c>
      <c r="O29" s="8" t="s">
        <v>203</v>
      </c>
      <c r="P29" s="8" t="s">
        <v>202</v>
      </c>
      <c r="Q29" s="8" t="s">
        <v>203</v>
      </c>
      <c r="R29" s="8" t="s">
        <v>19</v>
      </c>
      <c r="S29" s="8" t="s">
        <v>203</v>
      </c>
      <c r="T29" s="8">
        <v>3800</v>
      </c>
      <c r="U29" s="8">
        <v>5607.48</v>
      </c>
      <c r="V29" s="13">
        <f t="shared" si="0"/>
        <v>6600.00396</v>
      </c>
      <c r="W29" s="13">
        <f t="shared" si="1"/>
        <v>4</v>
      </c>
      <c r="X29" s="13">
        <f t="shared" si="2"/>
        <v>1000</v>
      </c>
      <c r="Y29" s="13">
        <f t="shared" si="3"/>
        <v>7600.00396</v>
      </c>
      <c r="Z29" s="16">
        <v>1358597</v>
      </c>
      <c r="AA29" s="17">
        <f t="shared" si="4"/>
        <v>7600</v>
      </c>
      <c r="AB29" s="16">
        <v>11102811</v>
      </c>
      <c r="AF29" s="18">
        <v>1365339</v>
      </c>
      <c r="AG29" s="18">
        <v>7800</v>
      </c>
      <c r="AP29" s="22">
        <v>1368977</v>
      </c>
      <c r="AQ29" s="1" t="s">
        <v>642</v>
      </c>
      <c r="AR29" s="1" t="s">
        <v>699</v>
      </c>
    </row>
    <row r="30" s="1" customFormat="1" spans="1:44">
      <c r="A30" s="1" t="s">
        <v>202</v>
      </c>
      <c r="B30" s="1">
        <v>307</v>
      </c>
      <c r="C30" s="1">
        <v>337</v>
      </c>
      <c r="D30" s="1">
        <v>155</v>
      </c>
      <c r="E30" s="1">
        <v>938343.4</v>
      </c>
      <c r="F30" s="1" t="s">
        <v>203</v>
      </c>
      <c r="G30" s="8" t="s">
        <v>700</v>
      </c>
      <c r="H30" s="8">
        <v>2</v>
      </c>
      <c r="I30" s="10">
        <v>43376</v>
      </c>
      <c r="J30" s="8" t="s">
        <v>203</v>
      </c>
      <c r="K30" s="10">
        <v>43378</v>
      </c>
      <c r="L30" s="8">
        <v>2</v>
      </c>
      <c r="M30" s="8">
        <v>1</v>
      </c>
      <c r="N30" s="8" t="s">
        <v>44</v>
      </c>
      <c r="O30" s="8" t="s">
        <v>203</v>
      </c>
      <c r="P30" s="8" t="s">
        <v>202</v>
      </c>
      <c r="Q30" s="8" t="s">
        <v>203</v>
      </c>
      <c r="R30" s="8" t="s">
        <v>19</v>
      </c>
      <c r="S30" s="8" t="s">
        <v>203</v>
      </c>
      <c r="T30" s="8">
        <v>3800</v>
      </c>
      <c r="U30" s="8">
        <v>5607.48</v>
      </c>
      <c r="V30" s="13">
        <f t="shared" si="0"/>
        <v>6600.00396</v>
      </c>
      <c r="W30" s="13">
        <f t="shared" si="1"/>
        <v>4</v>
      </c>
      <c r="X30" s="13">
        <f t="shared" si="2"/>
        <v>1000</v>
      </c>
      <c r="Y30" s="13">
        <f t="shared" si="3"/>
        <v>7600.00396</v>
      </c>
      <c r="Z30" s="16">
        <v>1358597</v>
      </c>
      <c r="AA30" s="17">
        <f t="shared" si="4"/>
        <v>7600</v>
      </c>
      <c r="AB30" s="16">
        <v>11102811</v>
      </c>
      <c r="AF30" s="18">
        <v>1365559</v>
      </c>
      <c r="AG30" s="18">
        <v>3900</v>
      </c>
      <c r="AP30" s="22">
        <v>1369260</v>
      </c>
      <c r="AQ30" s="1" t="s">
        <v>642</v>
      </c>
      <c r="AR30" s="1" t="s">
        <v>701</v>
      </c>
    </row>
    <row r="31" s="1" customFormat="1" spans="1:44">
      <c r="A31" s="1" t="s">
        <v>202</v>
      </c>
      <c r="B31" s="1">
        <v>307</v>
      </c>
      <c r="C31" s="1">
        <v>337</v>
      </c>
      <c r="D31" s="1">
        <v>155</v>
      </c>
      <c r="E31" s="1">
        <v>938343.4</v>
      </c>
      <c r="F31" s="1" t="s">
        <v>203</v>
      </c>
      <c r="G31" s="8" t="s">
        <v>702</v>
      </c>
      <c r="H31" s="8">
        <v>2</v>
      </c>
      <c r="I31" s="10">
        <v>43377</v>
      </c>
      <c r="J31" s="8" t="s">
        <v>203</v>
      </c>
      <c r="K31" s="10">
        <v>43378</v>
      </c>
      <c r="L31" s="8">
        <v>1</v>
      </c>
      <c r="M31" s="8">
        <v>1</v>
      </c>
      <c r="N31" s="8" t="s">
        <v>44</v>
      </c>
      <c r="O31" s="8" t="s">
        <v>203</v>
      </c>
      <c r="P31" s="8" t="s">
        <v>202</v>
      </c>
      <c r="Q31" s="8" t="s">
        <v>203</v>
      </c>
      <c r="R31" s="8" t="s">
        <v>19</v>
      </c>
      <c r="S31" s="8" t="s">
        <v>203</v>
      </c>
      <c r="T31" s="8">
        <v>3900</v>
      </c>
      <c r="U31" s="8">
        <v>2888.7</v>
      </c>
      <c r="V31" s="13">
        <f t="shared" si="0"/>
        <v>3399.9999</v>
      </c>
      <c r="W31" s="13">
        <f t="shared" si="1"/>
        <v>2</v>
      </c>
      <c r="X31" s="13">
        <f t="shared" si="2"/>
        <v>500</v>
      </c>
      <c r="Y31" s="13">
        <f t="shared" si="3"/>
        <v>3899.9999</v>
      </c>
      <c r="Z31" s="16">
        <v>1370330</v>
      </c>
      <c r="AA31" s="17">
        <f t="shared" si="4"/>
        <v>3900</v>
      </c>
      <c r="AB31" s="16">
        <v>12934602</v>
      </c>
      <c r="AF31" s="18">
        <v>1365862</v>
      </c>
      <c r="AG31" s="18">
        <v>8700</v>
      </c>
      <c r="AP31" s="22">
        <v>1369263</v>
      </c>
      <c r="AQ31" s="1" t="s">
        <v>642</v>
      </c>
      <c r="AR31" s="1" t="s">
        <v>703</v>
      </c>
    </row>
    <row r="32" s="1" customFormat="1" spans="1:44">
      <c r="A32" s="1" t="s">
        <v>202</v>
      </c>
      <c r="B32" s="1">
        <v>307</v>
      </c>
      <c r="C32" s="1">
        <v>337</v>
      </c>
      <c r="D32" s="1">
        <v>155</v>
      </c>
      <c r="E32" s="1">
        <v>938343.4</v>
      </c>
      <c r="F32" s="1" t="s">
        <v>203</v>
      </c>
      <c r="G32" s="8" t="s">
        <v>704</v>
      </c>
      <c r="H32" s="8">
        <v>2</v>
      </c>
      <c r="I32" s="10">
        <v>43377</v>
      </c>
      <c r="J32" s="8" t="s">
        <v>203</v>
      </c>
      <c r="K32" s="10">
        <v>43378</v>
      </c>
      <c r="L32" s="8">
        <v>1</v>
      </c>
      <c r="M32" s="8">
        <v>1</v>
      </c>
      <c r="N32" s="8" t="s">
        <v>44</v>
      </c>
      <c r="O32" s="8" t="s">
        <v>203</v>
      </c>
      <c r="P32" s="8" t="s">
        <v>202</v>
      </c>
      <c r="Q32" s="8" t="s">
        <v>203</v>
      </c>
      <c r="R32" s="8" t="s">
        <v>19</v>
      </c>
      <c r="S32" s="8" t="s">
        <v>203</v>
      </c>
      <c r="T32" s="8">
        <v>3900</v>
      </c>
      <c r="U32" s="8">
        <v>2888.7</v>
      </c>
      <c r="V32" s="13">
        <f t="shared" si="0"/>
        <v>3399.9999</v>
      </c>
      <c r="W32" s="13">
        <f t="shared" si="1"/>
        <v>2</v>
      </c>
      <c r="X32" s="13">
        <f t="shared" si="2"/>
        <v>500</v>
      </c>
      <c r="Y32" s="13">
        <f t="shared" si="3"/>
        <v>3899.9999</v>
      </c>
      <c r="Z32" s="16">
        <v>1370330</v>
      </c>
      <c r="AA32" s="17">
        <f t="shared" si="4"/>
        <v>3900</v>
      </c>
      <c r="AB32" s="16">
        <v>12934602</v>
      </c>
      <c r="AF32" s="18">
        <v>1365985</v>
      </c>
      <c r="AG32" s="18">
        <v>3900</v>
      </c>
      <c r="AP32" s="22">
        <v>1369288</v>
      </c>
      <c r="AQ32" s="1" t="s">
        <v>642</v>
      </c>
      <c r="AR32" s="1" t="s">
        <v>705</v>
      </c>
    </row>
    <row r="33" s="1" customFormat="1" spans="1:44">
      <c r="A33" s="1" t="s">
        <v>202</v>
      </c>
      <c r="B33" s="1">
        <v>307</v>
      </c>
      <c r="C33" s="1">
        <v>337</v>
      </c>
      <c r="D33" s="1">
        <v>155</v>
      </c>
      <c r="E33" s="1">
        <v>938343.4</v>
      </c>
      <c r="F33" s="1" t="s">
        <v>203</v>
      </c>
      <c r="G33" s="8" t="s">
        <v>706</v>
      </c>
      <c r="H33" s="8">
        <v>2</v>
      </c>
      <c r="I33" s="10">
        <v>43377</v>
      </c>
      <c r="J33" s="8" t="s">
        <v>203</v>
      </c>
      <c r="K33" s="10">
        <v>43378</v>
      </c>
      <c r="L33" s="8">
        <v>1</v>
      </c>
      <c r="M33" s="8">
        <v>1</v>
      </c>
      <c r="N33" s="8" t="s">
        <v>44</v>
      </c>
      <c r="O33" s="8" t="s">
        <v>203</v>
      </c>
      <c r="P33" s="8" t="s">
        <v>202</v>
      </c>
      <c r="Q33" s="8" t="s">
        <v>203</v>
      </c>
      <c r="R33" s="8" t="s">
        <v>19</v>
      </c>
      <c r="S33" s="8" t="s">
        <v>203</v>
      </c>
      <c r="T33" s="8">
        <v>3900</v>
      </c>
      <c r="U33" s="8">
        <v>2888.7</v>
      </c>
      <c r="V33" s="13">
        <f t="shared" si="0"/>
        <v>3399.9999</v>
      </c>
      <c r="W33" s="13">
        <f t="shared" si="1"/>
        <v>2</v>
      </c>
      <c r="X33" s="13">
        <f t="shared" si="2"/>
        <v>500</v>
      </c>
      <c r="Y33" s="13">
        <f t="shared" si="3"/>
        <v>3899.9999</v>
      </c>
      <c r="Z33" s="16">
        <v>1370330</v>
      </c>
      <c r="AA33" s="17">
        <f t="shared" si="4"/>
        <v>3900</v>
      </c>
      <c r="AB33" s="16">
        <v>12934602</v>
      </c>
      <c r="AF33" s="18">
        <v>1366585</v>
      </c>
      <c r="AG33" s="18">
        <v>23400</v>
      </c>
      <c r="AP33" s="22">
        <v>1369557</v>
      </c>
      <c r="AQ33" s="1" t="s">
        <v>642</v>
      </c>
      <c r="AR33" s="1" t="s">
        <v>707</v>
      </c>
    </row>
    <row r="34" s="1" customFormat="1" spans="1:44">
      <c r="A34" s="1" t="s">
        <v>202</v>
      </c>
      <c r="B34" s="1">
        <v>307</v>
      </c>
      <c r="C34" s="1">
        <v>337</v>
      </c>
      <c r="D34" s="1">
        <v>155</v>
      </c>
      <c r="E34" s="1">
        <v>938343.4</v>
      </c>
      <c r="F34" s="1" t="s">
        <v>203</v>
      </c>
      <c r="G34" s="8" t="s">
        <v>708</v>
      </c>
      <c r="H34" s="8">
        <v>2</v>
      </c>
      <c r="I34" s="10">
        <v>43377</v>
      </c>
      <c r="J34" s="8" t="s">
        <v>203</v>
      </c>
      <c r="K34" s="10">
        <v>43378</v>
      </c>
      <c r="L34" s="8">
        <v>1</v>
      </c>
      <c r="M34" s="8">
        <v>1</v>
      </c>
      <c r="N34" s="8" t="s">
        <v>32</v>
      </c>
      <c r="O34" s="8" t="s">
        <v>203</v>
      </c>
      <c r="P34" s="8" t="s">
        <v>202</v>
      </c>
      <c r="Q34" s="8" t="s">
        <v>203</v>
      </c>
      <c r="R34" s="8" t="s">
        <v>19</v>
      </c>
      <c r="S34" s="8" t="s">
        <v>203</v>
      </c>
      <c r="T34" s="8">
        <v>3900</v>
      </c>
      <c r="U34" s="8">
        <v>2888.7</v>
      </c>
      <c r="V34" s="13">
        <f t="shared" si="0"/>
        <v>3399.9999</v>
      </c>
      <c r="W34" s="13">
        <f t="shared" si="1"/>
        <v>2</v>
      </c>
      <c r="X34" s="13">
        <f t="shared" si="2"/>
        <v>500</v>
      </c>
      <c r="Y34" s="13">
        <f t="shared" si="3"/>
        <v>3899.9999</v>
      </c>
      <c r="Z34" s="16">
        <v>1365163</v>
      </c>
      <c r="AA34" s="17">
        <f t="shared" si="4"/>
        <v>3900</v>
      </c>
      <c r="AB34" s="16">
        <v>12195901</v>
      </c>
      <c r="AF34" s="18">
        <v>1366595</v>
      </c>
      <c r="AG34" s="18">
        <v>7600</v>
      </c>
      <c r="AP34" s="22">
        <v>1369608</v>
      </c>
      <c r="AQ34" s="1" t="s">
        <v>642</v>
      </c>
      <c r="AR34" s="1" t="s">
        <v>709</v>
      </c>
    </row>
    <row r="35" s="1" customFormat="1" spans="1:44">
      <c r="A35" s="1" t="s">
        <v>202</v>
      </c>
      <c r="B35" s="1">
        <v>307</v>
      </c>
      <c r="C35" s="1">
        <v>337</v>
      </c>
      <c r="D35" s="1">
        <v>155</v>
      </c>
      <c r="E35" s="1">
        <v>938343.4</v>
      </c>
      <c r="F35" s="1" t="s">
        <v>203</v>
      </c>
      <c r="G35" s="8" t="s">
        <v>710</v>
      </c>
      <c r="H35" s="8">
        <v>2</v>
      </c>
      <c r="I35" s="10">
        <v>43375</v>
      </c>
      <c r="J35" s="8" t="s">
        <v>203</v>
      </c>
      <c r="K35" s="10">
        <v>43379</v>
      </c>
      <c r="L35" s="8">
        <v>4</v>
      </c>
      <c r="M35" s="8">
        <v>1</v>
      </c>
      <c r="N35" s="8" t="s">
        <v>32</v>
      </c>
      <c r="O35" s="8" t="s">
        <v>203</v>
      </c>
      <c r="P35" s="8" t="s">
        <v>202</v>
      </c>
      <c r="Q35" s="8" t="s">
        <v>203</v>
      </c>
      <c r="R35" s="8" t="s">
        <v>19</v>
      </c>
      <c r="S35" s="8" t="s">
        <v>203</v>
      </c>
      <c r="T35" s="8">
        <v>5500</v>
      </c>
      <c r="U35" s="8">
        <v>16992.36</v>
      </c>
      <c r="V35" s="13">
        <f t="shared" si="0"/>
        <v>20000.00772</v>
      </c>
      <c r="W35" s="13">
        <f t="shared" si="1"/>
        <v>8</v>
      </c>
      <c r="X35" s="13">
        <f t="shared" si="2"/>
        <v>2000</v>
      </c>
      <c r="Y35" s="13">
        <f t="shared" si="3"/>
        <v>22000.00772</v>
      </c>
      <c r="Z35" s="16">
        <v>1372954</v>
      </c>
      <c r="AA35" s="17">
        <f t="shared" si="4"/>
        <v>22000</v>
      </c>
      <c r="AB35" s="16">
        <v>13494333</v>
      </c>
      <c r="AF35" s="18">
        <v>1366763</v>
      </c>
      <c r="AG35" s="18">
        <v>7800</v>
      </c>
      <c r="AP35" s="22">
        <v>1369611</v>
      </c>
      <c r="AQ35" s="1" t="s">
        <v>642</v>
      </c>
      <c r="AR35" s="1" t="s">
        <v>711</v>
      </c>
    </row>
    <row r="36" s="1" customFormat="1" spans="1:44">
      <c r="A36" s="1" t="s">
        <v>202</v>
      </c>
      <c r="B36" s="1">
        <v>307</v>
      </c>
      <c r="C36" s="1">
        <v>337</v>
      </c>
      <c r="D36" s="1">
        <v>155</v>
      </c>
      <c r="E36" s="1">
        <v>938343.4</v>
      </c>
      <c r="F36" s="1" t="s">
        <v>203</v>
      </c>
      <c r="G36" s="8" t="s">
        <v>712</v>
      </c>
      <c r="H36" s="8">
        <v>2</v>
      </c>
      <c r="I36" s="10">
        <v>43375</v>
      </c>
      <c r="J36" s="8" t="s">
        <v>203</v>
      </c>
      <c r="K36" s="10">
        <v>43379</v>
      </c>
      <c r="L36" s="8">
        <v>4</v>
      </c>
      <c r="M36" s="8">
        <v>1</v>
      </c>
      <c r="N36" s="8" t="s">
        <v>32</v>
      </c>
      <c r="O36" s="8" t="s">
        <v>203</v>
      </c>
      <c r="P36" s="8" t="s">
        <v>202</v>
      </c>
      <c r="Q36" s="8" t="s">
        <v>203</v>
      </c>
      <c r="R36" s="8" t="s">
        <v>19</v>
      </c>
      <c r="S36" s="8" t="s">
        <v>203</v>
      </c>
      <c r="T36" s="8">
        <v>5500</v>
      </c>
      <c r="U36" s="8">
        <v>16992.36</v>
      </c>
      <c r="V36" s="13">
        <f t="shared" si="0"/>
        <v>20000.00772</v>
      </c>
      <c r="W36" s="13">
        <f t="shared" si="1"/>
        <v>8</v>
      </c>
      <c r="X36" s="13">
        <f t="shared" si="2"/>
        <v>2000</v>
      </c>
      <c r="Y36" s="13">
        <f t="shared" si="3"/>
        <v>22000.00772</v>
      </c>
      <c r="Z36" s="16">
        <v>1372954</v>
      </c>
      <c r="AA36" s="17">
        <f t="shared" si="4"/>
        <v>22000</v>
      </c>
      <c r="AB36" s="16">
        <v>13494333</v>
      </c>
      <c r="AF36" s="18">
        <v>1366930</v>
      </c>
      <c r="AG36" s="18">
        <v>3900</v>
      </c>
      <c r="AP36" s="22">
        <v>1369646</v>
      </c>
      <c r="AQ36" s="1" t="s">
        <v>642</v>
      </c>
      <c r="AR36" s="1" t="s">
        <v>713</v>
      </c>
    </row>
    <row r="37" s="1" customFormat="1" spans="1:44">
      <c r="A37" s="1" t="s">
        <v>202</v>
      </c>
      <c r="B37" s="1">
        <v>307</v>
      </c>
      <c r="C37" s="1">
        <v>337</v>
      </c>
      <c r="D37" s="1">
        <v>155</v>
      </c>
      <c r="E37" s="1">
        <v>938343.4</v>
      </c>
      <c r="F37" s="1" t="s">
        <v>203</v>
      </c>
      <c r="G37" s="8" t="s">
        <v>714</v>
      </c>
      <c r="H37" s="8">
        <v>2</v>
      </c>
      <c r="I37" s="10">
        <v>43375</v>
      </c>
      <c r="J37" s="8" t="s">
        <v>203</v>
      </c>
      <c r="K37" s="10">
        <v>43379</v>
      </c>
      <c r="L37" s="8">
        <v>4</v>
      </c>
      <c r="M37" s="8">
        <v>1</v>
      </c>
      <c r="N37" s="8" t="s">
        <v>48</v>
      </c>
      <c r="O37" s="8" t="s">
        <v>203</v>
      </c>
      <c r="P37" s="8" t="s">
        <v>202</v>
      </c>
      <c r="Q37" s="8" t="s">
        <v>203</v>
      </c>
      <c r="R37" s="8" t="s">
        <v>19</v>
      </c>
      <c r="S37" s="8" t="s">
        <v>203</v>
      </c>
      <c r="T37" s="8">
        <v>3900</v>
      </c>
      <c r="U37" s="8">
        <v>11554.8</v>
      </c>
      <c r="V37" s="13">
        <f t="shared" si="0"/>
        <v>13599.9996</v>
      </c>
      <c r="W37" s="13">
        <f t="shared" si="1"/>
        <v>8</v>
      </c>
      <c r="X37" s="13">
        <f t="shared" si="2"/>
        <v>2000</v>
      </c>
      <c r="Y37" s="13">
        <f t="shared" si="3"/>
        <v>15599.9996</v>
      </c>
      <c r="Z37" s="19" t="s">
        <v>715</v>
      </c>
      <c r="AA37" s="17">
        <f t="shared" si="4"/>
        <v>15600</v>
      </c>
      <c r="AB37" s="16">
        <v>12858543</v>
      </c>
      <c r="AF37" s="18">
        <v>1367460</v>
      </c>
      <c r="AG37" s="18">
        <v>10200</v>
      </c>
      <c r="AP37" s="22">
        <v>1369801</v>
      </c>
      <c r="AQ37" s="1" t="s">
        <v>642</v>
      </c>
      <c r="AR37" s="1" t="s">
        <v>716</v>
      </c>
    </row>
    <row r="38" s="1" customFormat="1" spans="1:44">
      <c r="A38" s="1" t="s">
        <v>202</v>
      </c>
      <c r="B38" s="1">
        <v>307</v>
      </c>
      <c r="C38" s="1">
        <v>337</v>
      </c>
      <c r="D38" s="1">
        <v>155</v>
      </c>
      <c r="E38" s="1">
        <v>938343.4</v>
      </c>
      <c r="F38" s="1" t="s">
        <v>203</v>
      </c>
      <c r="G38" s="8" t="s">
        <v>717</v>
      </c>
      <c r="H38" s="8">
        <v>2</v>
      </c>
      <c r="I38" s="10">
        <v>43375</v>
      </c>
      <c r="J38" s="8" t="s">
        <v>203</v>
      </c>
      <c r="K38" s="10">
        <v>43379</v>
      </c>
      <c r="L38" s="8">
        <v>4</v>
      </c>
      <c r="M38" s="8">
        <v>1</v>
      </c>
      <c r="N38" s="8" t="s">
        <v>32</v>
      </c>
      <c r="O38" s="8" t="s">
        <v>203</v>
      </c>
      <c r="P38" s="8" t="s">
        <v>202</v>
      </c>
      <c r="Q38" s="8" t="s">
        <v>203</v>
      </c>
      <c r="R38" s="8" t="s">
        <v>19</v>
      </c>
      <c r="S38" s="8" t="s">
        <v>203</v>
      </c>
      <c r="T38" s="8">
        <v>5500</v>
      </c>
      <c r="U38" s="8">
        <v>16992.36</v>
      </c>
      <c r="V38" s="13">
        <f t="shared" si="0"/>
        <v>20000.00772</v>
      </c>
      <c r="W38" s="13">
        <f t="shared" si="1"/>
        <v>8</v>
      </c>
      <c r="X38" s="13">
        <f t="shared" si="2"/>
        <v>2000</v>
      </c>
      <c r="Y38" s="13">
        <f t="shared" si="3"/>
        <v>22000.00772</v>
      </c>
      <c r="Z38" s="16">
        <v>1372954</v>
      </c>
      <c r="AA38" s="17">
        <f t="shared" si="4"/>
        <v>22000</v>
      </c>
      <c r="AB38" s="16">
        <v>13494333</v>
      </c>
      <c r="AF38" s="18">
        <v>1368581</v>
      </c>
      <c r="AG38" s="18">
        <v>3800</v>
      </c>
      <c r="AP38" s="22">
        <v>1369869</v>
      </c>
      <c r="AQ38" s="1" t="s">
        <v>642</v>
      </c>
      <c r="AR38" s="1" t="s">
        <v>718</v>
      </c>
    </row>
    <row r="39" s="1" customFormat="1" spans="1:44">
      <c r="A39" s="1" t="s">
        <v>202</v>
      </c>
      <c r="B39" s="1">
        <v>307</v>
      </c>
      <c r="C39" s="1">
        <v>337</v>
      </c>
      <c r="D39" s="1">
        <v>155</v>
      </c>
      <c r="E39" s="1">
        <v>938343.4</v>
      </c>
      <c r="F39" s="1" t="s">
        <v>203</v>
      </c>
      <c r="G39" s="8" t="s">
        <v>719</v>
      </c>
      <c r="H39" s="8">
        <v>2</v>
      </c>
      <c r="I39" s="10">
        <v>43375</v>
      </c>
      <c r="J39" s="8" t="s">
        <v>203</v>
      </c>
      <c r="K39" s="10">
        <v>43379</v>
      </c>
      <c r="L39" s="8">
        <v>4</v>
      </c>
      <c r="M39" s="8">
        <v>1</v>
      </c>
      <c r="N39" s="8" t="s">
        <v>44</v>
      </c>
      <c r="O39" s="8" t="s">
        <v>203</v>
      </c>
      <c r="P39" s="8" t="s">
        <v>202</v>
      </c>
      <c r="Q39" s="8" t="s">
        <v>203</v>
      </c>
      <c r="R39" s="8" t="s">
        <v>19</v>
      </c>
      <c r="S39" s="8" t="s">
        <v>203</v>
      </c>
      <c r="T39" s="8">
        <v>3900</v>
      </c>
      <c r="U39" s="8">
        <v>11384.88</v>
      </c>
      <c r="V39" s="13">
        <f t="shared" si="0"/>
        <v>13400.00376</v>
      </c>
      <c r="W39" s="13">
        <f t="shared" si="1"/>
        <v>8</v>
      </c>
      <c r="X39" s="13">
        <f t="shared" si="2"/>
        <v>2000</v>
      </c>
      <c r="Y39" s="13">
        <f t="shared" si="3"/>
        <v>15400.00376</v>
      </c>
      <c r="Z39" s="19" t="s">
        <v>720</v>
      </c>
      <c r="AA39" s="17">
        <f t="shared" si="4"/>
        <v>15400</v>
      </c>
      <c r="AB39" s="16">
        <v>11369571</v>
      </c>
      <c r="AF39" s="18">
        <v>1368747</v>
      </c>
      <c r="AG39" s="18">
        <v>3900</v>
      </c>
      <c r="AP39" s="22">
        <v>1370237</v>
      </c>
      <c r="AQ39" s="1" t="s">
        <v>642</v>
      </c>
      <c r="AR39" s="1" t="s">
        <v>721</v>
      </c>
    </row>
    <row r="40" s="1" customFormat="1" spans="1:44">
      <c r="A40" s="1" t="s">
        <v>202</v>
      </c>
      <c r="B40" s="1">
        <v>307</v>
      </c>
      <c r="C40" s="1">
        <v>337</v>
      </c>
      <c r="D40" s="1">
        <v>155</v>
      </c>
      <c r="E40" s="1">
        <v>938343.4</v>
      </c>
      <c r="F40" s="1" t="s">
        <v>203</v>
      </c>
      <c r="G40" s="8" t="s">
        <v>722</v>
      </c>
      <c r="H40" s="8">
        <v>2</v>
      </c>
      <c r="I40" s="10">
        <v>43376</v>
      </c>
      <c r="J40" s="8" t="s">
        <v>203</v>
      </c>
      <c r="K40" s="10">
        <v>43379</v>
      </c>
      <c r="L40" s="8">
        <v>3</v>
      </c>
      <c r="M40" s="8">
        <v>1</v>
      </c>
      <c r="N40" s="8" t="s">
        <v>44</v>
      </c>
      <c r="O40" s="8" t="s">
        <v>203</v>
      </c>
      <c r="P40" s="8" t="s">
        <v>202</v>
      </c>
      <c r="Q40" s="8" t="s">
        <v>203</v>
      </c>
      <c r="R40" s="8" t="s">
        <v>19</v>
      </c>
      <c r="S40" s="8" t="s">
        <v>203</v>
      </c>
      <c r="T40" s="8">
        <v>3800</v>
      </c>
      <c r="U40" s="8">
        <v>8411.22</v>
      </c>
      <c r="V40" s="13">
        <f t="shared" si="0"/>
        <v>9900.00594</v>
      </c>
      <c r="W40" s="13">
        <f t="shared" si="1"/>
        <v>6</v>
      </c>
      <c r="X40" s="13">
        <f t="shared" si="2"/>
        <v>1500</v>
      </c>
      <c r="Y40" s="13">
        <f t="shared" si="3"/>
        <v>11400.00594</v>
      </c>
      <c r="Z40" s="16">
        <v>1362546</v>
      </c>
      <c r="AA40" s="17">
        <f t="shared" si="4"/>
        <v>11400</v>
      </c>
      <c r="AB40" s="16">
        <v>11762923</v>
      </c>
      <c r="AF40" s="18">
        <v>1368977</v>
      </c>
      <c r="AG40" s="18">
        <v>6400</v>
      </c>
      <c r="AJ40" t="s">
        <v>553</v>
      </c>
      <c r="AK40" t="s">
        <v>723</v>
      </c>
      <c r="AL40"/>
      <c r="AM40"/>
      <c r="AN40"/>
      <c r="AO40"/>
      <c r="AP40"/>
      <c r="AQ40" s="1" t="s">
        <v>642</v>
      </c>
      <c r="AR40" s="1" t="s">
        <v>724</v>
      </c>
    </row>
    <row r="41" s="1" customFormat="1" spans="1:44">
      <c r="A41" s="1" t="s">
        <v>202</v>
      </c>
      <c r="B41" s="1">
        <v>307</v>
      </c>
      <c r="C41" s="1">
        <v>337</v>
      </c>
      <c r="D41" s="1">
        <v>155</v>
      </c>
      <c r="E41" s="1">
        <v>938343.4</v>
      </c>
      <c r="F41" s="1" t="s">
        <v>203</v>
      </c>
      <c r="G41" s="8" t="s">
        <v>725</v>
      </c>
      <c r="H41" s="8">
        <v>2</v>
      </c>
      <c r="I41" s="10">
        <v>43376</v>
      </c>
      <c r="J41" s="8" t="s">
        <v>203</v>
      </c>
      <c r="K41" s="10">
        <v>43379</v>
      </c>
      <c r="L41" s="8">
        <v>3</v>
      </c>
      <c r="M41" s="8">
        <v>1</v>
      </c>
      <c r="N41" s="8" t="s">
        <v>48</v>
      </c>
      <c r="O41" s="8" t="s">
        <v>203</v>
      </c>
      <c r="P41" s="8" t="s">
        <v>202</v>
      </c>
      <c r="Q41" s="8" t="s">
        <v>203</v>
      </c>
      <c r="R41" s="8" t="s">
        <v>19</v>
      </c>
      <c r="S41" s="8" t="s">
        <v>203</v>
      </c>
      <c r="T41" s="8">
        <v>3800</v>
      </c>
      <c r="U41" s="8">
        <v>8411.22</v>
      </c>
      <c r="V41" s="13">
        <f t="shared" si="0"/>
        <v>9900.00594</v>
      </c>
      <c r="W41" s="13">
        <f t="shared" si="1"/>
        <v>6</v>
      </c>
      <c r="X41" s="13">
        <f t="shared" si="2"/>
        <v>1500</v>
      </c>
      <c r="Y41" s="13">
        <f t="shared" si="3"/>
        <v>11400.00594</v>
      </c>
      <c r="Z41" s="16">
        <v>1359607</v>
      </c>
      <c r="AA41" s="17">
        <f t="shared" si="4"/>
        <v>11400</v>
      </c>
      <c r="AB41" s="16">
        <v>11282531</v>
      </c>
      <c r="AF41" s="18">
        <v>1369260</v>
      </c>
      <c r="AG41" s="18">
        <v>14400</v>
      </c>
      <c r="AJ41">
        <v>1281342</v>
      </c>
      <c r="AK41">
        <v>14000</v>
      </c>
      <c r="AL41">
        <f>VLOOKUP(AJ41,AF:AG,2,0)</f>
        <v>14000</v>
      </c>
      <c r="AM41">
        <f>AK41-AL41</f>
        <v>0</v>
      </c>
      <c r="AN41"/>
      <c r="AO41"/>
      <c r="AP41"/>
      <c r="AQ41" s="1" t="s">
        <v>642</v>
      </c>
      <c r="AR41" s="1" t="s">
        <v>726</v>
      </c>
    </row>
    <row r="42" s="1" customFormat="1" spans="1:44">
      <c r="A42" s="1" t="s">
        <v>202</v>
      </c>
      <c r="B42" s="1">
        <v>307</v>
      </c>
      <c r="C42" s="1">
        <v>337</v>
      </c>
      <c r="D42" s="1">
        <v>155</v>
      </c>
      <c r="E42" s="1">
        <v>938343.4</v>
      </c>
      <c r="F42" s="1" t="s">
        <v>203</v>
      </c>
      <c r="G42" s="8" t="s">
        <v>727</v>
      </c>
      <c r="H42" s="8">
        <v>2</v>
      </c>
      <c r="I42" s="10">
        <v>43377</v>
      </c>
      <c r="J42" s="8" t="s">
        <v>203</v>
      </c>
      <c r="K42" s="10">
        <v>43379</v>
      </c>
      <c r="L42" s="8">
        <v>2</v>
      </c>
      <c r="M42" s="8">
        <v>1</v>
      </c>
      <c r="N42" s="8" t="s">
        <v>42</v>
      </c>
      <c r="O42" s="8" t="s">
        <v>203</v>
      </c>
      <c r="P42" s="8" t="s">
        <v>202</v>
      </c>
      <c r="Q42" s="8" t="s">
        <v>203</v>
      </c>
      <c r="R42" s="8" t="s">
        <v>19</v>
      </c>
      <c r="S42" s="8" t="s">
        <v>203</v>
      </c>
      <c r="T42" s="8">
        <v>4800</v>
      </c>
      <c r="U42" s="8">
        <v>7306.72</v>
      </c>
      <c r="V42" s="13">
        <f t="shared" si="0"/>
        <v>8600.00944</v>
      </c>
      <c r="W42" s="13">
        <f t="shared" si="1"/>
        <v>4</v>
      </c>
      <c r="X42" s="13">
        <f t="shared" si="2"/>
        <v>1000</v>
      </c>
      <c r="Y42" s="13">
        <f t="shared" si="3"/>
        <v>9600.00944</v>
      </c>
      <c r="Z42" s="16">
        <v>1362512</v>
      </c>
      <c r="AA42" s="17">
        <f t="shared" si="4"/>
        <v>9600</v>
      </c>
      <c r="AB42" s="16">
        <v>11758645</v>
      </c>
      <c r="AF42" s="18">
        <v>1369263</v>
      </c>
      <c r="AG42" s="18">
        <v>14400</v>
      </c>
      <c r="AJ42">
        <v>1281345</v>
      </c>
      <c r="AK42">
        <v>14000</v>
      </c>
      <c r="AL42">
        <f t="shared" ref="AL42:AL73" si="5">VLOOKUP(AJ42,AF:AG,2,0)</f>
        <v>14000</v>
      </c>
      <c r="AM42">
        <f t="shared" ref="AM42:AM73" si="6">AK42-AL42</f>
        <v>0</v>
      </c>
      <c r="AN42"/>
      <c r="AO42"/>
      <c r="AP42"/>
      <c r="AQ42" s="1" t="s">
        <v>642</v>
      </c>
      <c r="AR42" s="1" t="s">
        <v>728</v>
      </c>
    </row>
    <row r="43" s="1" customFormat="1" spans="1:44">
      <c r="A43" s="1" t="s">
        <v>202</v>
      </c>
      <c r="B43" s="1">
        <v>307</v>
      </c>
      <c r="C43" s="1">
        <v>337</v>
      </c>
      <c r="D43" s="1">
        <v>155</v>
      </c>
      <c r="E43" s="1">
        <v>938343.4</v>
      </c>
      <c r="F43" s="1" t="s">
        <v>203</v>
      </c>
      <c r="G43" s="8" t="s">
        <v>729</v>
      </c>
      <c r="H43" s="8">
        <v>2</v>
      </c>
      <c r="I43" s="10">
        <v>43377</v>
      </c>
      <c r="J43" s="8" t="s">
        <v>203</v>
      </c>
      <c r="K43" s="10">
        <v>43379</v>
      </c>
      <c r="L43" s="8">
        <v>2</v>
      </c>
      <c r="M43" s="8">
        <v>1</v>
      </c>
      <c r="N43" s="8" t="s">
        <v>44</v>
      </c>
      <c r="O43" s="8" t="s">
        <v>203</v>
      </c>
      <c r="P43" s="8" t="s">
        <v>202</v>
      </c>
      <c r="Q43" s="8" t="s">
        <v>203</v>
      </c>
      <c r="R43" s="8" t="s">
        <v>19</v>
      </c>
      <c r="S43" s="8" t="s">
        <v>203</v>
      </c>
      <c r="T43" s="8">
        <v>3900</v>
      </c>
      <c r="U43" s="8">
        <v>5777.4</v>
      </c>
      <c r="V43" s="13">
        <f t="shared" si="0"/>
        <v>6799.9998</v>
      </c>
      <c r="W43" s="13">
        <f t="shared" si="1"/>
        <v>4</v>
      </c>
      <c r="X43" s="13">
        <f t="shared" si="2"/>
        <v>1000</v>
      </c>
      <c r="Y43" s="13">
        <f t="shared" si="3"/>
        <v>7799.9998</v>
      </c>
      <c r="Z43" s="16">
        <v>1366763</v>
      </c>
      <c r="AA43" s="17">
        <f t="shared" si="4"/>
        <v>7800</v>
      </c>
      <c r="AB43" s="16">
        <v>12378183</v>
      </c>
      <c r="AF43" s="18">
        <v>1369288</v>
      </c>
      <c r="AG43" s="18">
        <v>7700</v>
      </c>
      <c r="AJ43">
        <v>1325458</v>
      </c>
      <c r="AK43">
        <v>10750</v>
      </c>
      <c r="AL43">
        <f t="shared" si="5"/>
        <v>10750</v>
      </c>
      <c r="AM43">
        <f t="shared" si="6"/>
        <v>0</v>
      </c>
      <c r="AN43"/>
      <c r="AO43"/>
      <c r="AP43"/>
      <c r="AQ43" s="1" t="s">
        <v>642</v>
      </c>
      <c r="AR43" s="1" t="s">
        <v>730</v>
      </c>
    </row>
    <row r="44" s="1" customFormat="1" spans="1:44">
      <c r="A44" s="1" t="s">
        <v>202</v>
      </c>
      <c r="B44" s="1">
        <v>307</v>
      </c>
      <c r="C44" s="1">
        <v>337</v>
      </c>
      <c r="D44" s="1">
        <v>155</v>
      </c>
      <c r="E44" s="1">
        <v>938343.4</v>
      </c>
      <c r="F44" s="1" t="s">
        <v>203</v>
      </c>
      <c r="G44" s="8" t="s">
        <v>731</v>
      </c>
      <c r="H44" s="8">
        <v>2</v>
      </c>
      <c r="I44" s="10">
        <v>43377</v>
      </c>
      <c r="J44" s="8" t="s">
        <v>203</v>
      </c>
      <c r="K44" s="10">
        <v>43379</v>
      </c>
      <c r="L44" s="8">
        <v>2</v>
      </c>
      <c r="M44" s="8">
        <v>1</v>
      </c>
      <c r="N44" s="8" t="s">
        <v>48</v>
      </c>
      <c r="O44" s="8" t="s">
        <v>203</v>
      </c>
      <c r="P44" s="8" t="s">
        <v>202</v>
      </c>
      <c r="Q44" s="8" t="s">
        <v>203</v>
      </c>
      <c r="R44" s="8" t="s">
        <v>19</v>
      </c>
      <c r="S44" s="8" t="s">
        <v>203</v>
      </c>
      <c r="T44" s="8">
        <v>3800</v>
      </c>
      <c r="U44" s="8">
        <v>5607.48</v>
      </c>
      <c r="V44" s="13">
        <f t="shared" si="0"/>
        <v>6600.00396</v>
      </c>
      <c r="W44" s="13">
        <f t="shared" si="1"/>
        <v>4</v>
      </c>
      <c r="X44" s="13">
        <f t="shared" si="2"/>
        <v>1000</v>
      </c>
      <c r="Y44" s="13">
        <f t="shared" si="3"/>
        <v>7600.00396</v>
      </c>
      <c r="Z44" s="16">
        <v>1366595</v>
      </c>
      <c r="AA44" s="17">
        <f t="shared" si="4"/>
        <v>7600</v>
      </c>
      <c r="AB44" s="16">
        <v>12366524</v>
      </c>
      <c r="AF44" s="18">
        <v>1369557</v>
      </c>
      <c r="AG44" s="18">
        <v>11700</v>
      </c>
      <c r="AJ44">
        <v>1343038</v>
      </c>
      <c r="AK44">
        <v>9900</v>
      </c>
      <c r="AL44">
        <f t="shared" si="5"/>
        <v>9900</v>
      </c>
      <c r="AM44">
        <f t="shared" si="6"/>
        <v>0</v>
      </c>
      <c r="AN44"/>
      <c r="AO44"/>
      <c r="AP44"/>
      <c r="AQ44" s="1" t="s">
        <v>642</v>
      </c>
      <c r="AR44" s="1" t="s">
        <v>732</v>
      </c>
    </row>
    <row r="45" s="1" customFormat="1" spans="1:44">
      <c r="A45" s="1" t="s">
        <v>202</v>
      </c>
      <c r="B45" s="1">
        <v>307</v>
      </c>
      <c r="C45" s="1">
        <v>337</v>
      </c>
      <c r="D45" s="1">
        <v>155</v>
      </c>
      <c r="E45" s="1">
        <v>938343.4</v>
      </c>
      <c r="F45" s="1" t="s">
        <v>203</v>
      </c>
      <c r="G45" s="8" t="s">
        <v>733</v>
      </c>
      <c r="H45" s="8">
        <v>2</v>
      </c>
      <c r="I45" s="10">
        <v>43377</v>
      </c>
      <c r="J45" s="8" t="s">
        <v>203</v>
      </c>
      <c r="K45" s="10">
        <v>43379</v>
      </c>
      <c r="L45" s="8">
        <v>2</v>
      </c>
      <c r="M45" s="8">
        <v>1</v>
      </c>
      <c r="N45" s="8" t="s">
        <v>44</v>
      </c>
      <c r="O45" s="8" t="s">
        <v>203</v>
      </c>
      <c r="P45" s="8" t="s">
        <v>202</v>
      </c>
      <c r="Q45" s="8" t="s">
        <v>203</v>
      </c>
      <c r="R45" s="8" t="s">
        <v>19</v>
      </c>
      <c r="S45" s="8" t="s">
        <v>203</v>
      </c>
      <c r="T45" s="8">
        <v>3900</v>
      </c>
      <c r="U45" s="8">
        <v>5777.4</v>
      </c>
      <c r="V45" s="13">
        <f t="shared" si="0"/>
        <v>6799.9998</v>
      </c>
      <c r="W45" s="13">
        <f t="shared" si="1"/>
        <v>4</v>
      </c>
      <c r="X45" s="13">
        <f t="shared" si="2"/>
        <v>1000</v>
      </c>
      <c r="Y45" s="13">
        <f t="shared" si="3"/>
        <v>7799.9998</v>
      </c>
      <c r="Z45" s="19" t="s">
        <v>734</v>
      </c>
      <c r="AA45" s="17">
        <f t="shared" si="4"/>
        <v>7800</v>
      </c>
      <c r="AB45" s="16">
        <v>12858736</v>
      </c>
      <c r="AF45" s="18">
        <v>1369608</v>
      </c>
      <c r="AG45" s="18">
        <v>11700</v>
      </c>
      <c r="AJ45">
        <v>1346164</v>
      </c>
      <c r="AK45">
        <v>6700</v>
      </c>
      <c r="AL45">
        <f t="shared" si="5"/>
        <v>6700</v>
      </c>
      <c r="AM45">
        <f t="shared" si="6"/>
        <v>0</v>
      </c>
      <c r="AN45"/>
      <c r="AO45"/>
      <c r="AP45"/>
      <c r="AQ45" s="1" t="s">
        <v>642</v>
      </c>
      <c r="AR45" s="1" t="s">
        <v>735</v>
      </c>
    </row>
    <row r="46" s="1" customFormat="1" spans="1:44">
      <c r="A46" s="1" t="s">
        <v>202</v>
      </c>
      <c r="B46" s="1">
        <v>307</v>
      </c>
      <c r="C46" s="1">
        <v>337</v>
      </c>
      <c r="D46" s="1">
        <v>155</v>
      </c>
      <c r="E46" s="1">
        <v>938343.4</v>
      </c>
      <c r="F46" s="1" t="s">
        <v>203</v>
      </c>
      <c r="G46" s="8" t="s">
        <v>736</v>
      </c>
      <c r="H46" s="8">
        <v>2</v>
      </c>
      <c r="I46" s="10">
        <v>43378</v>
      </c>
      <c r="J46" s="8" t="s">
        <v>203</v>
      </c>
      <c r="K46" s="10">
        <v>43379</v>
      </c>
      <c r="L46" s="8">
        <v>1</v>
      </c>
      <c r="M46" s="8">
        <v>1</v>
      </c>
      <c r="N46" s="8" t="s">
        <v>48</v>
      </c>
      <c r="O46" s="8" t="s">
        <v>203</v>
      </c>
      <c r="P46" s="8" t="s">
        <v>202</v>
      </c>
      <c r="Q46" s="8" t="s">
        <v>203</v>
      </c>
      <c r="R46" s="8" t="s">
        <v>19</v>
      </c>
      <c r="S46" s="8" t="s">
        <v>203</v>
      </c>
      <c r="T46" s="8">
        <v>3900</v>
      </c>
      <c r="U46" s="8">
        <v>2888.7</v>
      </c>
      <c r="V46" s="13">
        <f t="shared" si="0"/>
        <v>3399.9999</v>
      </c>
      <c r="W46" s="13">
        <f t="shared" si="1"/>
        <v>2</v>
      </c>
      <c r="X46" s="13">
        <f t="shared" si="2"/>
        <v>500</v>
      </c>
      <c r="Y46" s="13">
        <f t="shared" si="3"/>
        <v>3899.9999</v>
      </c>
      <c r="Z46" s="16">
        <v>1368747</v>
      </c>
      <c r="AA46" s="17">
        <f t="shared" si="4"/>
        <v>3900</v>
      </c>
      <c r="AB46" s="16">
        <v>12653494</v>
      </c>
      <c r="AF46" s="18">
        <v>1369611</v>
      </c>
      <c r="AG46" s="18">
        <v>11700</v>
      </c>
      <c r="AJ46">
        <v>1346730</v>
      </c>
      <c r="AK46">
        <v>13400</v>
      </c>
      <c r="AL46">
        <f t="shared" si="5"/>
        <v>13400</v>
      </c>
      <c r="AM46">
        <f t="shared" si="6"/>
        <v>0</v>
      </c>
      <c r="AN46"/>
      <c r="AO46"/>
      <c r="AP46"/>
      <c r="AQ46" s="1" t="s">
        <v>642</v>
      </c>
      <c r="AR46" s="1" t="s">
        <v>737</v>
      </c>
    </row>
    <row r="47" s="1" customFormat="1" spans="1:44">
      <c r="A47" s="1" t="s">
        <v>202</v>
      </c>
      <c r="B47" s="1">
        <v>307</v>
      </c>
      <c r="C47" s="1">
        <v>337</v>
      </c>
      <c r="D47" s="1">
        <v>155</v>
      </c>
      <c r="E47" s="1">
        <v>938343.4</v>
      </c>
      <c r="F47" s="1" t="s">
        <v>203</v>
      </c>
      <c r="G47" s="8" t="s">
        <v>738</v>
      </c>
      <c r="H47" s="8">
        <v>2</v>
      </c>
      <c r="I47" s="10">
        <v>43378</v>
      </c>
      <c r="J47" s="8" t="s">
        <v>203</v>
      </c>
      <c r="K47" s="10">
        <v>43379</v>
      </c>
      <c r="L47" s="8">
        <v>1</v>
      </c>
      <c r="M47" s="8">
        <v>1</v>
      </c>
      <c r="N47" s="8" t="s">
        <v>44</v>
      </c>
      <c r="O47" s="8" t="s">
        <v>203</v>
      </c>
      <c r="P47" s="8" t="s">
        <v>202</v>
      </c>
      <c r="Q47" s="8" t="s">
        <v>203</v>
      </c>
      <c r="R47" s="8" t="s">
        <v>19</v>
      </c>
      <c r="S47" s="8" t="s">
        <v>203</v>
      </c>
      <c r="T47" s="8">
        <v>4600</v>
      </c>
      <c r="U47" s="8">
        <v>3483.43</v>
      </c>
      <c r="V47" s="13">
        <f t="shared" si="0"/>
        <v>4099.99711</v>
      </c>
      <c r="W47" s="13">
        <f t="shared" si="1"/>
        <v>2</v>
      </c>
      <c r="X47" s="13">
        <f t="shared" si="2"/>
        <v>500</v>
      </c>
      <c r="Y47" s="13">
        <f t="shared" si="3"/>
        <v>4599.99711</v>
      </c>
      <c r="Z47" s="16">
        <v>1377123</v>
      </c>
      <c r="AA47" s="17">
        <f t="shared" si="4"/>
        <v>4600</v>
      </c>
      <c r="AB47" s="16">
        <v>14373699</v>
      </c>
      <c r="AF47" s="18">
        <v>1369646</v>
      </c>
      <c r="AG47" s="18">
        <v>14400</v>
      </c>
      <c r="AJ47">
        <v>1349697</v>
      </c>
      <c r="AK47">
        <v>9600</v>
      </c>
      <c r="AL47">
        <f t="shared" si="5"/>
        <v>9600</v>
      </c>
      <c r="AM47">
        <f t="shared" si="6"/>
        <v>0</v>
      </c>
      <c r="AN47"/>
      <c r="AO47"/>
      <c r="AP47"/>
      <c r="AQ47" s="1" t="s">
        <v>642</v>
      </c>
      <c r="AR47" s="1" t="s">
        <v>739</v>
      </c>
    </row>
    <row r="48" s="1" customFormat="1" spans="1:44">
      <c r="A48" s="1" t="s">
        <v>740</v>
      </c>
      <c r="B48" s="1"/>
      <c r="C48" s="1"/>
      <c r="D48" s="1"/>
      <c r="E48" s="1"/>
      <c r="F48" s="1"/>
      <c r="G48" s="8" t="s">
        <v>741</v>
      </c>
      <c r="H48" s="8">
        <v>2</v>
      </c>
      <c r="I48" s="10">
        <v>43378</v>
      </c>
      <c r="J48" s="8"/>
      <c r="K48" s="10">
        <v>43379</v>
      </c>
      <c r="L48" s="8">
        <v>1</v>
      </c>
      <c r="M48" s="8">
        <v>1</v>
      </c>
      <c r="N48" s="8" t="s">
        <v>44</v>
      </c>
      <c r="O48" s="8"/>
      <c r="P48" s="8"/>
      <c r="Q48" s="8"/>
      <c r="R48" s="8" t="s">
        <v>19</v>
      </c>
      <c r="S48" s="8"/>
      <c r="T48" s="8">
        <v>4600</v>
      </c>
      <c r="U48" s="8">
        <v>3483.43</v>
      </c>
      <c r="V48" s="13">
        <f t="shared" si="0"/>
        <v>4099.99711</v>
      </c>
      <c r="W48" s="13">
        <f t="shared" si="1"/>
        <v>2</v>
      </c>
      <c r="X48" s="13">
        <f t="shared" si="2"/>
        <v>500</v>
      </c>
      <c r="Y48" s="13">
        <f t="shared" si="3"/>
        <v>4599.99711</v>
      </c>
      <c r="Z48" s="16">
        <v>1374676</v>
      </c>
      <c r="AA48" s="17">
        <f t="shared" si="4"/>
        <v>4600</v>
      </c>
      <c r="AB48" s="16">
        <v>13858438</v>
      </c>
      <c r="AF48" s="18">
        <v>1369801</v>
      </c>
      <c r="AG48" s="18">
        <v>15600</v>
      </c>
      <c r="AJ48">
        <v>1358597</v>
      </c>
      <c r="AK48">
        <v>15200</v>
      </c>
      <c r="AL48">
        <f t="shared" si="5"/>
        <v>15200</v>
      </c>
      <c r="AM48">
        <f t="shared" si="6"/>
        <v>0</v>
      </c>
      <c r="AN48"/>
      <c r="AO48"/>
      <c r="AP48"/>
      <c r="AQ48" s="1" t="s">
        <v>642</v>
      </c>
      <c r="AR48" s="1" t="s">
        <v>742</v>
      </c>
    </row>
    <row r="49" s="1" customFormat="1" spans="1:44">
      <c r="A49" s="1" t="s">
        <v>202</v>
      </c>
      <c r="B49" s="1">
        <v>307</v>
      </c>
      <c r="C49" s="1">
        <v>337</v>
      </c>
      <c r="D49" s="1">
        <v>155</v>
      </c>
      <c r="E49" s="1">
        <v>938343.4</v>
      </c>
      <c r="F49" s="1" t="s">
        <v>203</v>
      </c>
      <c r="G49" s="8" t="s">
        <v>743</v>
      </c>
      <c r="H49" s="8">
        <v>2</v>
      </c>
      <c r="I49" s="10">
        <v>43375</v>
      </c>
      <c r="J49" s="8" t="s">
        <v>203</v>
      </c>
      <c r="K49" s="10">
        <v>43380</v>
      </c>
      <c r="L49" s="8">
        <v>5</v>
      </c>
      <c r="M49" s="8">
        <v>1</v>
      </c>
      <c r="N49" s="8" t="s">
        <v>48</v>
      </c>
      <c r="O49" s="8" t="s">
        <v>203</v>
      </c>
      <c r="P49" s="8" t="s">
        <v>202</v>
      </c>
      <c r="Q49" s="8" t="s">
        <v>203</v>
      </c>
      <c r="R49" s="8" t="s">
        <v>19</v>
      </c>
      <c r="S49" s="8" t="s">
        <v>203</v>
      </c>
      <c r="T49" s="8">
        <v>3800</v>
      </c>
      <c r="U49" s="8">
        <v>14018.7</v>
      </c>
      <c r="V49" s="13">
        <f t="shared" si="0"/>
        <v>16500.0099</v>
      </c>
      <c r="W49" s="13">
        <f t="shared" si="1"/>
        <v>10</v>
      </c>
      <c r="X49" s="13">
        <f t="shared" si="2"/>
        <v>2500</v>
      </c>
      <c r="Y49" s="13">
        <f t="shared" si="3"/>
        <v>19000.0099</v>
      </c>
      <c r="Z49" s="16">
        <v>1363194</v>
      </c>
      <c r="AA49" s="17">
        <f t="shared" si="4"/>
        <v>19000</v>
      </c>
      <c r="AB49" s="16">
        <v>11924849</v>
      </c>
      <c r="AF49" s="18">
        <v>1369869</v>
      </c>
      <c r="AG49" s="18">
        <v>9900</v>
      </c>
      <c r="AJ49">
        <v>1359299</v>
      </c>
      <c r="AK49">
        <v>3800</v>
      </c>
      <c r="AL49">
        <f t="shared" si="5"/>
        <v>3800</v>
      </c>
      <c r="AM49">
        <f t="shared" si="6"/>
        <v>0</v>
      </c>
      <c r="AN49"/>
      <c r="AO49"/>
      <c r="AP49"/>
      <c r="AQ49" s="1" t="s">
        <v>642</v>
      </c>
      <c r="AR49" s="1" t="s">
        <v>744</v>
      </c>
    </row>
    <row r="50" s="1" customFormat="1" spans="1:44">
      <c r="A50" s="1" t="s">
        <v>202</v>
      </c>
      <c r="B50" s="1">
        <v>307</v>
      </c>
      <c r="C50" s="1">
        <v>337</v>
      </c>
      <c r="D50" s="1">
        <v>155</v>
      </c>
      <c r="E50" s="1">
        <v>938343.4</v>
      </c>
      <c r="F50" s="1" t="s">
        <v>203</v>
      </c>
      <c r="G50" s="8" t="s">
        <v>644</v>
      </c>
      <c r="H50" s="8">
        <v>2</v>
      </c>
      <c r="I50" s="10">
        <v>43376</v>
      </c>
      <c r="J50" s="8" t="s">
        <v>203</v>
      </c>
      <c r="K50" s="10">
        <v>43380</v>
      </c>
      <c r="L50" s="8">
        <v>4</v>
      </c>
      <c r="M50" s="8">
        <v>1</v>
      </c>
      <c r="N50" s="8" t="s">
        <v>32</v>
      </c>
      <c r="O50" s="8" t="s">
        <v>203</v>
      </c>
      <c r="P50" s="8" t="s">
        <v>202</v>
      </c>
      <c r="Q50" s="8" t="s">
        <v>203</v>
      </c>
      <c r="R50" s="8" t="s">
        <v>19</v>
      </c>
      <c r="S50" s="8" t="s">
        <v>203</v>
      </c>
      <c r="T50" s="8">
        <v>3900</v>
      </c>
      <c r="U50" s="8">
        <v>11554.8</v>
      </c>
      <c r="V50" s="13">
        <f t="shared" si="0"/>
        <v>13599.9996</v>
      </c>
      <c r="W50" s="13">
        <f t="shared" si="1"/>
        <v>8</v>
      </c>
      <c r="X50" s="13">
        <f t="shared" si="2"/>
        <v>2000</v>
      </c>
      <c r="Y50" s="13">
        <f t="shared" si="3"/>
        <v>15599.9996</v>
      </c>
      <c r="Z50" s="16">
        <v>1369801</v>
      </c>
      <c r="AA50" s="17">
        <f t="shared" si="4"/>
        <v>15600</v>
      </c>
      <c r="AB50" s="16">
        <v>12836779</v>
      </c>
      <c r="AF50" s="18">
        <v>1370234</v>
      </c>
      <c r="AG50" s="18">
        <v>3900</v>
      </c>
      <c r="AJ50">
        <v>1359607</v>
      </c>
      <c r="AK50">
        <v>11400</v>
      </c>
      <c r="AL50">
        <f t="shared" si="5"/>
        <v>11400</v>
      </c>
      <c r="AM50">
        <f t="shared" si="6"/>
        <v>0</v>
      </c>
      <c r="AN50"/>
      <c r="AO50"/>
      <c r="AP50"/>
      <c r="AQ50" s="1" t="s">
        <v>642</v>
      </c>
      <c r="AR50" s="1" t="s">
        <v>745</v>
      </c>
    </row>
    <row r="51" s="1" customFormat="1" spans="1:44">
      <c r="A51" s="1" t="s">
        <v>202</v>
      </c>
      <c r="B51" s="1">
        <v>307</v>
      </c>
      <c r="C51" s="1">
        <v>337</v>
      </c>
      <c r="D51" s="1">
        <v>155</v>
      </c>
      <c r="E51" s="1">
        <v>938343.4</v>
      </c>
      <c r="F51" s="1" t="s">
        <v>203</v>
      </c>
      <c r="G51" s="8" t="s">
        <v>746</v>
      </c>
      <c r="H51" s="8">
        <v>3</v>
      </c>
      <c r="I51" s="10">
        <v>43378</v>
      </c>
      <c r="J51" s="8" t="s">
        <v>203</v>
      </c>
      <c r="K51" s="10">
        <v>43380</v>
      </c>
      <c r="L51" s="8">
        <v>2</v>
      </c>
      <c r="M51" s="8">
        <v>1</v>
      </c>
      <c r="N51" s="8" t="s">
        <v>44</v>
      </c>
      <c r="O51" s="8" t="s">
        <v>203</v>
      </c>
      <c r="P51" s="8" t="s">
        <v>202</v>
      </c>
      <c r="Q51" s="8" t="s">
        <v>203</v>
      </c>
      <c r="R51" s="8" t="s">
        <v>19</v>
      </c>
      <c r="S51" s="8" t="s">
        <v>203</v>
      </c>
      <c r="T51" s="8">
        <v>4600</v>
      </c>
      <c r="U51" s="8">
        <v>6542.06</v>
      </c>
      <c r="V51" s="13">
        <f t="shared" si="0"/>
        <v>7700.00462</v>
      </c>
      <c r="W51" s="13">
        <f t="shared" si="1"/>
        <v>6</v>
      </c>
      <c r="X51" s="13">
        <f t="shared" si="2"/>
        <v>1500</v>
      </c>
      <c r="Y51" s="13">
        <f t="shared" si="3"/>
        <v>9200.00462</v>
      </c>
      <c r="Z51" s="16">
        <v>1376855</v>
      </c>
      <c r="AA51" s="17">
        <f t="shared" si="4"/>
        <v>9200</v>
      </c>
      <c r="AB51" s="16">
        <v>14293535</v>
      </c>
      <c r="AF51" s="18">
        <v>1370330</v>
      </c>
      <c r="AG51" s="18">
        <v>11700</v>
      </c>
      <c r="AJ51">
        <v>1361407</v>
      </c>
      <c r="AK51">
        <v>10200</v>
      </c>
      <c r="AL51">
        <f t="shared" si="5"/>
        <v>10200</v>
      </c>
      <c r="AM51">
        <f t="shared" si="6"/>
        <v>0</v>
      </c>
      <c r="AN51"/>
      <c r="AO51"/>
      <c r="AP51"/>
      <c r="AQ51" s="1" t="s">
        <v>642</v>
      </c>
      <c r="AR51" s="1" t="s">
        <v>747</v>
      </c>
    </row>
    <row r="52" s="1" customFormat="1" spans="1:44">
      <c r="A52" s="1" t="s">
        <v>202</v>
      </c>
      <c r="B52" s="1">
        <v>307</v>
      </c>
      <c r="C52" s="1">
        <v>337</v>
      </c>
      <c r="D52" s="1">
        <v>155</v>
      </c>
      <c r="E52" s="1">
        <v>938343.4</v>
      </c>
      <c r="F52" s="1" t="s">
        <v>203</v>
      </c>
      <c r="G52" s="8" t="s">
        <v>748</v>
      </c>
      <c r="H52" s="8">
        <v>2</v>
      </c>
      <c r="I52" s="10">
        <v>43378</v>
      </c>
      <c r="J52" s="8" t="s">
        <v>203</v>
      </c>
      <c r="K52" s="10">
        <v>43380</v>
      </c>
      <c r="L52" s="8">
        <v>2</v>
      </c>
      <c r="M52" s="8">
        <v>1</v>
      </c>
      <c r="N52" s="8" t="s">
        <v>44</v>
      </c>
      <c r="O52" s="8" t="s">
        <v>203</v>
      </c>
      <c r="P52" s="8" t="s">
        <v>202</v>
      </c>
      <c r="Q52" s="8" t="s">
        <v>203</v>
      </c>
      <c r="R52" s="8" t="s">
        <v>19</v>
      </c>
      <c r="S52" s="8" t="s">
        <v>203</v>
      </c>
      <c r="T52" s="8">
        <v>3800</v>
      </c>
      <c r="U52" s="8">
        <v>5692.44</v>
      </c>
      <c r="V52" s="13">
        <f t="shared" si="0"/>
        <v>6700.00188</v>
      </c>
      <c r="W52" s="13">
        <f t="shared" si="1"/>
        <v>4</v>
      </c>
      <c r="X52" s="13">
        <f t="shared" si="2"/>
        <v>1000</v>
      </c>
      <c r="Y52" s="13">
        <f t="shared" si="3"/>
        <v>7700.00188</v>
      </c>
      <c r="Z52" s="16">
        <v>1369288</v>
      </c>
      <c r="AA52" s="17">
        <f t="shared" si="4"/>
        <v>7700</v>
      </c>
      <c r="AB52" s="16">
        <v>12741374</v>
      </c>
      <c r="AF52" s="18">
        <v>1370526</v>
      </c>
      <c r="AG52" s="18">
        <v>3900</v>
      </c>
      <c r="AJ52">
        <v>1362512</v>
      </c>
      <c r="AK52">
        <v>9600</v>
      </c>
      <c r="AL52">
        <f t="shared" si="5"/>
        <v>9600</v>
      </c>
      <c r="AM52">
        <f t="shared" si="6"/>
        <v>0</v>
      </c>
      <c r="AN52"/>
      <c r="AO52"/>
      <c r="AP52"/>
      <c r="AQ52" s="1" t="s">
        <v>642</v>
      </c>
      <c r="AR52" s="1" t="s">
        <v>749</v>
      </c>
    </row>
    <row r="53" s="1" customFormat="1" spans="1:44">
      <c r="A53" s="1" t="s">
        <v>202</v>
      </c>
      <c r="B53" s="1">
        <v>307</v>
      </c>
      <c r="C53" s="1">
        <v>337</v>
      </c>
      <c r="D53" s="1">
        <v>155</v>
      </c>
      <c r="E53" s="1">
        <v>938343.4</v>
      </c>
      <c r="F53" s="1" t="s">
        <v>203</v>
      </c>
      <c r="G53" s="8" t="s">
        <v>750</v>
      </c>
      <c r="H53" s="8">
        <v>2</v>
      </c>
      <c r="I53" s="10">
        <v>43378</v>
      </c>
      <c r="J53" s="8" t="s">
        <v>203</v>
      </c>
      <c r="K53" s="10">
        <v>43380</v>
      </c>
      <c r="L53" s="8">
        <v>2</v>
      </c>
      <c r="M53" s="8">
        <v>1</v>
      </c>
      <c r="N53" s="8" t="s">
        <v>32</v>
      </c>
      <c r="O53" s="8" t="s">
        <v>203</v>
      </c>
      <c r="P53" s="8" t="s">
        <v>202</v>
      </c>
      <c r="Q53" s="8" t="s">
        <v>203</v>
      </c>
      <c r="R53" s="8" t="s">
        <v>19</v>
      </c>
      <c r="S53" s="8" t="s">
        <v>203</v>
      </c>
      <c r="T53" s="8">
        <v>4600</v>
      </c>
      <c r="U53" s="8">
        <v>6966.86</v>
      </c>
      <c r="V53" s="13">
        <f t="shared" si="0"/>
        <v>8199.99422</v>
      </c>
      <c r="W53" s="13">
        <f t="shared" si="1"/>
        <v>4</v>
      </c>
      <c r="X53" s="13">
        <f t="shared" si="2"/>
        <v>1000</v>
      </c>
      <c r="Y53" s="13">
        <f t="shared" si="3"/>
        <v>9199.99422</v>
      </c>
      <c r="Z53" s="16">
        <v>1377470</v>
      </c>
      <c r="AA53" s="17">
        <f t="shared" si="4"/>
        <v>9200</v>
      </c>
      <c r="AB53" s="16">
        <v>14458640</v>
      </c>
      <c r="AF53" s="18">
        <v>1371276</v>
      </c>
      <c r="AG53" s="18">
        <v>12500</v>
      </c>
      <c r="AJ53">
        <v>1362546</v>
      </c>
      <c r="AK53">
        <v>11400</v>
      </c>
      <c r="AL53">
        <f t="shared" si="5"/>
        <v>11400</v>
      </c>
      <c r="AM53">
        <f t="shared" si="6"/>
        <v>0</v>
      </c>
      <c r="AN53"/>
      <c r="AO53"/>
      <c r="AP53"/>
      <c r="AQ53" s="1" t="s">
        <v>642</v>
      </c>
      <c r="AR53" s="1" t="s">
        <v>751</v>
      </c>
    </row>
    <row r="54" s="1" customFormat="1" spans="1:44">
      <c r="A54" s="1" t="s">
        <v>202</v>
      </c>
      <c r="B54" s="1">
        <v>307</v>
      </c>
      <c r="C54" s="1">
        <v>337</v>
      </c>
      <c r="D54" s="1">
        <v>155</v>
      </c>
      <c r="E54" s="1">
        <v>938343.4</v>
      </c>
      <c r="F54" s="1" t="s">
        <v>203</v>
      </c>
      <c r="G54" s="8" t="s">
        <v>752</v>
      </c>
      <c r="H54" s="8">
        <v>2</v>
      </c>
      <c r="I54" s="10">
        <v>43378</v>
      </c>
      <c r="J54" s="8" t="s">
        <v>203</v>
      </c>
      <c r="K54" s="10">
        <v>43380</v>
      </c>
      <c r="L54" s="8">
        <v>2</v>
      </c>
      <c r="M54" s="8">
        <v>1</v>
      </c>
      <c r="N54" s="8" t="s">
        <v>44</v>
      </c>
      <c r="O54" s="8" t="s">
        <v>203</v>
      </c>
      <c r="P54" s="8" t="s">
        <v>202</v>
      </c>
      <c r="Q54" s="8" t="s">
        <v>203</v>
      </c>
      <c r="R54" s="8" t="s">
        <v>19</v>
      </c>
      <c r="S54" s="8" t="s">
        <v>203</v>
      </c>
      <c r="T54" s="8">
        <v>4600</v>
      </c>
      <c r="U54" s="8">
        <v>6966.86</v>
      </c>
      <c r="V54" s="13">
        <f t="shared" si="0"/>
        <v>8199.99422</v>
      </c>
      <c r="W54" s="13">
        <f t="shared" si="1"/>
        <v>4</v>
      </c>
      <c r="X54" s="13">
        <f t="shared" si="2"/>
        <v>1000</v>
      </c>
      <c r="Y54" s="13">
        <f t="shared" si="3"/>
        <v>9199.99422</v>
      </c>
      <c r="Z54" s="16">
        <v>1376855</v>
      </c>
      <c r="AA54" s="17">
        <f t="shared" si="4"/>
        <v>9200</v>
      </c>
      <c r="AB54" s="16">
        <v>14293535</v>
      </c>
      <c r="AF54" s="18">
        <v>1371277</v>
      </c>
      <c r="AG54" s="18">
        <v>12500</v>
      </c>
      <c r="AJ54">
        <v>1363061</v>
      </c>
      <c r="AK54">
        <v>9600</v>
      </c>
      <c r="AL54">
        <f t="shared" si="5"/>
        <v>9600</v>
      </c>
      <c r="AM54">
        <f t="shared" si="6"/>
        <v>0</v>
      </c>
      <c r="AN54"/>
      <c r="AO54"/>
      <c r="AP54"/>
      <c r="AQ54" s="1" t="s">
        <v>642</v>
      </c>
      <c r="AR54" s="1" t="s">
        <v>753</v>
      </c>
    </row>
    <row r="55" s="1" customFormat="1" spans="1:44">
      <c r="A55" s="1" t="s">
        <v>202</v>
      </c>
      <c r="B55" s="1">
        <v>307</v>
      </c>
      <c r="C55" s="1">
        <v>337</v>
      </c>
      <c r="D55" s="1">
        <v>155</v>
      </c>
      <c r="E55" s="1">
        <v>938343.4</v>
      </c>
      <c r="F55" s="1" t="s">
        <v>203</v>
      </c>
      <c r="G55" s="8" t="s">
        <v>754</v>
      </c>
      <c r="H55" s="8">
        <v>2</v>
      </c>
      <c r="I55" s="10">
        <v>43379</v>
      </c>
      <c r="J55" s="8" t="s">
        <v>203</v>
      </c>
      <c r="K55" s="10">
        <v>43380</v>
      </c>
      <c r="L55" s="8">
        <v>1</v>
      </c>
      <c r="M55" s="8">
        <v>1</v>
      </c>
      <c r="N55" s="8" t="s">
        <v>42</v>
      </c>
      <c r="O55" s="8" t="s">
        <v>203</v>
      </c>
      <c r="P55" s="8" t="s">
        <v>202</v>
      </c>
      <c r="Q55" s="8" t="s">
        <v>203</v>
      </c>
      <c r="R55" s="8" t="s">
        <v>19</v>
      </c>
      <c r="S55" s="8" t="s">
        <v>203</v>
      </c>
      <c r="T55" s="8">
        <v>4600</v>
      </c>
      <c r="U55" s="8">
        <v>3483.43</v>
      </c>
      <c r="V55" s="13">
        <f t="shared" si="0"/>
        <v>4099.99711</v>
      </c>
      <c r="W55" s="13">
        <f t="shared" si="1"/>
        <v>2</v>
      </c>
      <c r="X55" s="13">
        <f t="shared" si="2"/>
        <v>500</v>
      </c>
      <c r="Y55" s="13">
        <f t="shared" si="3"/>
        <v>4599.99711</v>
      </c>
      <c r="Z55" s="16">
        <v>1374405</v>
      </c>
      <c r="AA55" s="17">
        <f t="shared" si="4"/>
        <v>4600</v>
      </c>
      <c r="AB55" s="16">
        <v>13842061</v>
      </c>
      <c r="AF55" s="18">
        <v>1371681</v>
      </c>
      <c r="AG55" s="18">
        <v>12500</v>
      </c>
      <c r="AJ55">
        <v>1363082</v>
      </c>
      <c r="AK55">
        <v>18400</v>
      </c>
      <c r="AL55">
        <f t="shared" si="5"/>
        <v>18400</v>
      </c>
      <c r="AM55">
        <f t="shared" si="6"/>
        <v>0</v>
      </c>
      <c r="AN55"/>
      <c r="AO55"/>
      <c r="AP55"/>
      <c r="AQ55" s="1" t="s">
        <v>642</v>
      </c>
      <c r="AR55" s="1" t="s">
        <v>755</v>
      </c>
    </row>
    <row r="56" s="1" customFormat="1" spans="1:44">
      <c r="A56" s="1" t="s">
        <v>740</v>
      </c>
      <c r="B56" s="1"/>
      <c r="C56" s="1"/>
      <c r="D56" s="1"/>
      <c r="E56" s="1"/>
      <c r="F56" s="1"/>
      <c r="G56" s="8" t="s">
        <v>570</v>
      </c>
      <c r="H56" s="8">
        <v>2</v>
      </c>
      <c r="I56" s="10">
        <v>43376</v>
      </c>
      <c r="J56" s="8"/>
      <c r="K56" s="10">
        <v>43381</v>
      </c>
      <c r="L56" s="8">
        <v>5</v>
      </c>
      <c r="M56" s="8">
        <v>1</v>
      </c>
      <c r="N56" s="8" t="s">
        <v>44</v>
      </c>
      <c r="O56" s="8"/>
      <c r="P56" s="8"/>
      <c r="Q56" s="8"/>
      <c r="R56" s="8" t="s">
        <v>19</v>
      </c>
      <c r="S56" s="8"/>
      <c r="T56" s="8">
        <v>3680</v>
      </c>
      <c r="U56" s="8">
        <v>13508.92</v>
      </c>
      <c r="V56" s="13">
        <f t="shared" si="0"/>
        <v>15899.99884</v>
      </c>
      <c r="W56" s="13">
        <f t="shared" si="1"/>
        <v>10</v>
      </c>
      <c r="X56" s="13">
        <f t="shared" si="2"/>
        <v>2500</v>
      </c>
      <c r="Y56" s="13">
        <f t="shared" si="3"/>
        <v>18399.99884</v>
      </c>
      <c r="Z56" s="16">
        <v>1363082</v>
      </c>
      <c r="AA56" s="17">
        <f t="shared" si="4"/>
        <v>18400</v>
      </c>
      <c r="AB56" s="16">
        <v>11853574</v>
      </c>
      <c r="AF56" s="18">
        <v>1372199</v>
      </c>
      <c r="AG56" s="18">
        <v>35450</v>
      </c>
      <c r="AJ56">
        <v>1363194</v>
      </c>
      <c r="AK56">
        <v>19000</v>
      </c>
      <c r="AL56">
        <f t="shared" si="5"/>
        <v>19000</v>
      </c>
      <c r="AM56">
        <f t="shared" si="6"/>
        <v>0</v>
      </c>
      <c r="AN56"/>
      <c r="AO56"/>
      <c r="AP56"/>
      <c r="AQ56" s="1" t="s">
        <v>642</v>
      </c>
      <c r="AR56" s="1" t="s">
        <v>756</v>
      </c>
    </row>
    <row r="57" s="1" customFormat="1" spans="1:44">
      <c r="A57" s="1" t="s">
        <v>202</v>
      </c>
      <c r="B57" s="1">
        <v>307</v>
      </c>
      <c r="C57" s="1">
        <v>337</v>
      </c>
      <c r="D57" s="1">
        <v>155</v>
      </c>
      <c r="E57" s="1">
        <v>938343.4</v>
      </c>
      <c r="F57" s="1" t="s">
        <v>203</v>
      </c>
      <c r="G57" s="8" t="s">
        <v>757</v>
      </c>
      <c r="H57" s="8">
        <v>2</v>
      </c>
      <c r="I57" s="10">
        <v>43378</v>
      </c>
      <c r="J57" s="8" t="s">
        <v>203</v>
      </c>
      <c r="K57" s="10">
        <v>43381</v>
      </c>
      <c r="L57" s="8">
        <v>3</v>
      </c>
      <c r="M57" s="8">
        <v>1</v>
      </c>
      <c r="N57" s="8" t="s">
        <v>44</v>
      </c>
      <c r="O57" s="8" t="s">
        <v>203</v>
      </c>
      <c r="P57" s="8" t="s">
        <v>202</v>
      </c>
      <c r="Q57" s="8" t="s">
        <v>203</v>
      </c>
      <c r="R57" s="8" t="s">
        <v>19</v>
      </c>
      <c r="S57" s="8" t="s">
        <v>203</v>
      </c>
      <c r="T57" s="8">
        <v>3300</v>
      </c>
      <c r="U57" s="8">
        <v>9345.79</v>
      </c>
      <c r="V57" s="13">
        <f t="shared" si="0"/>
        <v>10999.99483</v>
      </c>
      <c r="W57" s="13">
        <f t="shared" si="1"/>
        <v>6</v>
      </c>
      <c r="X57" s="13">
        <f t="shared" si="2"/>
        <v>1500</v>
      </c>
      <c r="Y57" s="13">
        <f t="shared" si="3"/>
        <v>12499.99483</v>
      </c>
      <c r="Z57" s="16">
        <v>1371276</v>
      </c>
      <c r="AA57" s="17">
        <f t="shared" si="4"/>
        <v>12500</v>
      </c>
      <c r="AB57" s="16">
        <v>13111893</v>
      </c>
      <c r="AF57" s="18">
        <v>1372504</v>
      </c>
      <c r="AG57" s="18">
        <v>9900</v>
      </c>
      <c r="AJ57">
        <v>1364625</v>
      </c>
      <c r="AK57">
        <v>7800</v>
      </c>
      <c r="AL57">
        <f t="shared" si="5"/>
        <v>7800</v>
      </c>
      <c r="AM57">
        <f t="shared" si="6"/>
        <v>0</v>
      </c>
      <c r="AN57"/>
      <c r="AO57"/>
      <c r="AP57"/>
      <c r="AQ57" s="1" t="s">
        <v>642</v>
      </c>
      <c r="AR57" s="1" t="s">
        <v>758</v>
      </c>
    </row>
    <row r="58" s="1" customFormat="1" spans="1:44">
      <c r="A58" s="1" t="s">
        <v>202</v>
      </c>
      <c r="B58" s="1">
        <v>307</v>
      </c>
      <c r="C58" s="1">
        <v>337</v>
      </c>
      <c r="D58" s="1">
        <v>155</v>
      </c>
      <c r="E58" s="1">
        <v>938343.4</v>
      </c>
      <c r="F58" s="1" t="s">
        <v>203</v>
      </c>
      <c r="G58" s="8" t="s">
        <v>759</v>
      </c>
      <c r="H58" s="8">
        <v>2</v>
      </c>
      <c r="I58" s="10">
        <v>43378</v>
      </c>
      <c r="J58" s="8" t="s">
        <v>203</v>
      </c>
      <c r="K58" s="10">
        <v>43381</v>
      </c>
      <c r="L58" s="8">
        <v>3</v>
      </c>
      <c r="M58" s="8">
        <v>1</v>
      </c>
      <c r="N58" s="8" t="s">
        <v>44</v>
      </c>
      <c r="O58" s="8" t="s">
        <v>203</v>
      </c>
      <c r="P58" s="8" t="s">
        <v>202</v>
      </c>
      <c r="Q58" s="8" t="s">
        <v>203</v>
      </c>
      <c r="R58" s="8" t="s">
        <v>19</v>
      </c>
      <c r="S58" s="8" t="s">
        <v>203</v>
      </c>
      <c r="T58" s="8">
        <v>3300</v>
      </c>
      <c r="U58" s="8">
        <v>9345.79</v>
      </c>
      <c r="V58" s="13">
        <f t="shared" si="0"/>
        <v>10999.99483</v>
      </c>
      <c r="W58" s="13">
        <f t="shared" si="1"/>
        <v>6</v>
      </c>
      <c r="X58" s="13">
        <f t="shared" si="2"/>
        <v>1500</v>
      </c>
      <c r="Y58" s="13">
        <f t="shared" si="3"/>
        <v>12499.99483</v>
      </c>
      <c r="Z58" s="16">
        <v>1371681</v>
      </c>
      <c r="AA58" s="17">
        <f t="shared" si="4"/>
        <v>12500</v>
      </c>
      <c r="AB58" s="16">
        <v>13221779</v>
      </c>
      <c r="AF58" s="18">
        <v>1372929</v>
      </c>
      <c r="AG58" s="18">
        <v>7900</v>
      </c>
      <c r="AJ58">
        <v>1365163</v>
      </c>
      <c r="AK58">
        <v>3900</v>
      </c>
      <c r="AL58">
        <f t="shared" si="5"/>
        <v>3900</v>
      </c>
      <c r="AM58">
        <f t="shared" si="6"/>
        <v>0</v>
      </c>
      <c r="AN58"/>
      <c r="AO58"/>
      <c r="AP58" s="22">
        <v>1375106</v>
      </c>
      <c r="AQ58" s="1" t="s">
        <v>642</v>
      </c>
      <c r="AR58" s="1" t="s">
        <v>760</v>
      </c>
    </row>
    <row r="59" s="1" customFormat="1" ht="14.25" customHeight="1" spans="1:44">
      <c r="A59" s="1" t="s">
        <v>202</v>
      </c>
      <c r="B59" s="1">
        <v>307</v>
      </c>
      <c r="C59" s="1">
        <v>337</v>
      </c>
      <c r="D59" s="1">
        <v>155</v>
      </c>
      <c r="E59" s="1">
        <v>938343.4</v>
      </c>
      <c r="F59" s="1" t="s">
        <v>203</v>
      </c>
      <c r="G59" s="8" t="s">
        <v>761</v>
      </c>
      <c r="H59" s="8">
        <v>2</v>
      </c>
      <c r="I59" s="10">
        <v>43378</v>
      </c>
      <c r="J59" s="8" t="s">
        <v>203</v>
      </c>
      <c r="K59" s="10">
        <v>43381</v>
      </c>
      <c r="L59" s="8">
        <v>3</v>
      </c>
      <c r="M59" s="8">
        <v>1</v>
      </c>
      <c r="N59" s="8" t="s">
        <v>48</v>
      </c>
      <c r="O59" s="8" t="s">
        <v>203</v>
      </c>
      <c r="P59" s="8" t="s">
        <v>202</v>
      </c>
      <c r="Q59" s="8" t="s">
        <v>203</v>
      </c>
      <c r="R59" s="8" t="s">
        <v>19</v>
      </c>
      <c r="S59" s="8" t="s">
        <v>203</v>
      </c>
      <c r="T59" s="8">
        <v>3300</v>
      </c>
      <c r="U59" s="8">
        <v>9345.79</v>
      </c>
      <c r="V59" s="13">
        <f t="shared" si="0"/>
        <v>10999.99483</v>
      </c>
      <c r="W59" s="13">
        <f t="shared" si="1"/>
        <v>6</v>
      </c>
      <c r="X59" s="13">
        <f t="shared" si="2"/>
        <v>1500</v>
      </c>
      <c r="Y59" s="13">
        <f t="shared" si="3"/>
        <v>12499.99483</v>
      </c>
      <c r="Z59" s="16">
        <v>1371277</v>
      </c>
      <c r="AA59" s="17">
        <f t="shared" si="4"/>
        <v>12500</v>
      </c>
      <c r="AB59" s="16">
        <v>13111811</v>
      </c>
      <c r="AF59" s="18">
        <v>1372954</v>
      </c>
      <c r="AG59" s="18">
        <v>66000</v>
      </c>
      <c r="AJ59">
        <v>1365559</v>
      </c>
      <c r="AK59">
        <v>3900</v>
      </c>
      <c r="AL59">
        <f t="shared" si="5"/>
        <v>3900</v>
      </c>
      <c r="AM59">
        <f t="shared" si="6"/>
        <v>0</v>
      </c>
      <c r="AN59"/>
      <c r="AO59"/>
      <c r="AP59" s="22">
        <v>1375458</v>
      </c>
      <c r="AQ59" s="1" t="s">
        <v>642</v>
      </c>
      <c r="AR59" s="1" t="s">
        <v>762</v>
      </c>
    </row>
    <row r="60" s="1" customFormat="1" ht="14.25" customHeight="1" spans="1:44">
      <c r="A60" s="1" t="s">
        <v>202</v>
      </c>
      <c r="B60" s="1">
        <v>307</v>
      </c>
      <c r="C60" s="1">
        <v>337</v>
      </c>
      <c r="D60" s="1">
        <v>155</v>
      </c>
      <c r="E60" s="1">
        <v>938343.4</v>
      </c>
      <c r="F60" s="1" t="s">
        <v>203</v>
      </c>
      <c r="G60" s="8" t="s">
        <v>763</v>
      </c>
      <c r="H60" s="8">
        <v>2</v>
      </c>
      <c r="I60" s="10">
        <v>43378</v>
      </c>
      <c r="J60" s="8" t="s">
        <v>203</v>
      </c>
      <c r="K60" s="10">
        <v>43381</v>
      </c>
      <c r="L60" s="8">
        <v>3</v>
      </c>
      <c r="M60" s="8">
        <v>1</v>
      </c>
      <c r="N60" s="8" t="s">
        <v>44</v>
      </c>
      <c r="O60" s="8" t="s">
        <v>203</v>
      </c>
      <c r="P60" s="8" t="s">
        <v>202</v>
      </c>
      <c r="Q60" s="8" t="s">
        <v>203</v>
      </c>
      <c r="R60" s="8" t="s">
        <v>19</v>
      </c>
      <c r="S60" s="8" t="s">
        <v>203</v>
      </c>
      <c r="T60" s="8">
        <v>3300</v>
      </c>
      <c r="U60" s="8">
        <v>9345.79</v>
      </c>
      <c r="V60" s="13">
        <f t="shared" si="0"/>
        <v>10999.99483</v>
      </c>
      <c r="W60" s="13">
        <f t="shared" si="1"/>
        <v>6</v>
      </c>
      <c r="X60" s="13">
        <f t="shared" si="2"/>
        <v>1500</v>
      </c>
      <c r="Y60" s="13">
        <f t="shared" si="3"/>
        <v>12499.99483</v>
      </c>
      <c r="Z60" s="16">
        <v>1374148</v>
      </c>
      <c r="AA60" s="17">
        <f t="shared" si="4"/>
        <v>12500</v>
      </c>
      <c r="AB60" s="16">
        <v>13755194</v>
      </c>
      <c r="AF60" s="18">
        <v>1373160</v>
      </c>
      <c r="AG60" s="18">
        <v>10200</v>
      </c>
      <c r="AJ60">
        <v>1365862</v>
      </c>
      <c r="AK60">
        <v>8700</v>
      </c>
      <c r="AL60">
        <f t="shared" si="5"/>
        <v>8700</v>
      </c>
      <c r="AM60">
        <f t="shared" si="6"/>
        <v>0</v>
      </c>
      <c r="AN60"/>
      <c r="AO60"/>
      <c r="AP60" s="22">
        <v>1376114</v>
      </c>
      <c r="AQ60" s="1" t="s">
        <v>642</v>
      </c>
      <c r="AR60" s="1" t="s">
        <v>764</v>
      </c>
    </row>
    <row r="61" s="1" customFormat="1" spans="1:44">
      <c r="A61" s="1" t="s">
        <v>202</v>
      </c>
      <c r="B61" s="1">
        <v>307</v>
      </c>
      <c r="C61" s="1">
        <v>337</v>
      </c>
      <c r="D61" s="1">
        <v>155</v>
      </c>
      <c r="E61" s="1">
        <v>938343.4</v>
      </c>
      <c r="F61" s="1" t="s">
        <v>203</v>
      </c>
      <c r="G61" s="8" t="s">
        <v>765</v>
      </c>
      <c r="H61" s="8">
        <v>1</v>
      </c>
      <c r="I61" s="10">
        <v>43378</v>
      </c>
      <c r="J61" s="8" t="s">
        <v>203</v>
      </c>
      <c r="K61" s="10">
        <v>43381</v>
      </c>
      <c r="L61" s="8">
        <v>3</v>
      </c>
      <c r="M61" s="8">
        <v>1</v>
      </c>
      <c r="N61" s="8" t="s">
        <v>44</v>
      </c>
      <c r="O61" s="8" t="s">
        <v>203</v>
      </c>
      <c r="P61" s="8" t="s">
        <v>202</v>
      </c>
      <c r="Q61" s="8" t="s">
        <v>203</v>
      </c>
      <c r="R61" s="8" t="s">
        <v>19</v>
      </c>
      <c r="S61" s="8" t="s">
        <v>203</v>
      </c>
      <c r="T61" s="8">
        <v>3200</v>
      </c>
      <c r="U61" s="8">
        <v>9898.05</v>
      </c>
      <c r="V61" s="13">
        <f t="shared" si="0"/>
        <v>11650.00485</v>
      </c>
      <c r="W61" s="13">
        <f t="shared" si="1"/>
        <v>3</v>
      </c>
      <c r="X61" s="13">
        <f t="shared" si="2"/>
        <v>750</v>
      </c>
      <c r="Y61" s="13">
        <f t="shared" si="3"/>
        <v>12400.00485</v>
      </c>
      <c r="Z61" s="16">
        <v>1377323</v>
      </c>
      <c r="AA61" s="17">
        <f t="shared" si="4"/>
        <v>12400</v>
      </c>
      <c r="AB61" s="16">
        <v>14396030</v>
      </c>
      <c r="AF61" s="18">
        <v>1373669</v>
      </c>
      <c r="AG61" s="18">
        <v>16700</v>
      </c>
      <c r="AJ61">
        <v>1366585</v>
      </c>
      <c r="AK61">
        <v>23400</v>
      </c>
      <c r="AL61">
        <f t="shared" si="5"/>
        <v>23400</v>
      </c>
      <c r="AM61">
        <f t="shared" si="6"/>
        <v>0</v>
      </c>
      <c r="AN61"/>
      <c r="AO61"/>
      <c r="AP61" s="22">
        <v>1376226</v>
      </c>
      <c r="AQ61" s="1" t="s">
        <v>642</v>
      </c>
      <c r="AR61" s="1" t="s">
        <v>766</v>
      </c>
    </row>
    <row r="62" s="1" customFormat="1" spans="1:44">
      <c r="A62" s="1" t="s">
        <v>202</v>
      </c>
      <c r="B62" s="1">
        <v>307</v>
      </c>
      <c r="C62" s="1">
        <v>337</v>
      </c>
      <c r="D62" s="1">
        <v>155</v>
      </c>
      <c r="E62" s="1">
        <v>938343.4</v>
      </c>
      <c r="F62" s="1" t="s">
        <v>203</v>
      </c>
      <c r="G62" s="8" t="s">
        <v>767</v>
      </c>
      <c r="H62" s="8">
        <v>2</v>
      </c>
      <c r="I62" s="10">
        <v>43379</v>
      </c>
      <c r="J62" s="8" t="s">
        <v>203</v>
      </c>
      <c r="K62" s="10">
        <v>43381</v>
      </c>
      <c r="L62" s="8">
        <v>2</v>
      </c>
      <c r="M62" s="8">
        <v>1</v>
      </c>
      <c r="N62" s="8" t="s">
        <v>44</v>
      </c>
      <c r="O62" s="8" t="s">
        <v>203</v>
      </c>
      <c r="P62" s="8" t="s">
        <v>202</v>
      </c>
      <c r="Q62" s="8" t="s">
        <v>203</v>
      </c>
      <c r="R62" s="8" t="s">
        <v>19</v>
      </c>
      <c r="S62" s="8" t="s">
        <v>203</v>
      </c>
      <c r="T62" s="8">
        <v>3300</v>
      </c>
      <c r="U62" s="8">
        <v>5862.36</v>
      </c>
      <c r="V62" s="13">
        <f t="shared" si="0"/>
        <v>6899.99772</v>
      </c>
      <c r="W62" s="13">
        <f t="shared" si="1"/>
        <v>4</v>
      </c>
      <c r="X62" s="13">
        <f t="shared" si="2"/>
        <v>1000</v>
      </c>
      <c r="Y62" s="13">
        <f t="shared" si="3"/>
        <v>7899.99772</v>
      </c>
      <c r="Z62" s="16">
        <v>1372929</v>
      </c>
      <c r="AA62" s="17">
        <f t="shared" si="4"/>
        <v>7900</v>
      </c>
      <c r="AB62" s="16">
        <v>13492235</v>
      </c>
      <c r="AF62" s="18">
        <v>1374101</v>
      </c>
      <c r="AG62" s="18">
        <v>3500</v>
      </c>
      <c r="AJ62">
        <v>1366595</v>
      </c>
      <c r="AK62">
        <v>7600</v>
      </c>
      <c r="AL62">
        <f t="shared" si="5"/>
        <v>7600</v>
      </c>
      <c r="AM62">
        <f t="shared" si="6"/>
        <v>0</v>
      </c>
      <c r="AN62"/>
      <c r="AO62"/>
      <c r="AP62" s="22">
        <v>1376293</v>
      </c>
      <c r="AQ62" s="1" t="s">
        <v>642</v>
      </c>
      <c r="AR62" s="1" t="s">
        <v>768</v>
      </c>
    </row>
    <row r="63" s="2" customFormat="1" spans="1:44">
      <c r="A63" s="2" t="s">
        <v>202</v>
      </c>
      <c r="B63" s="2">
        <v>307</v>
      </c>
      <c r="C63" s="2">
        <v>337</v>
      </c>
      <c r="D63" s="2">
        <v>155</v>
      </c>
      <c r="E63" s="2">
        <v>938343.4</v>
      </c>
      <c r="F63" s="2" t="s">
        <v>203</v>
      </c>
      <c r="G63" s="9" t="s">
        <v>769</v>
      </c>
      <c r="H63" s="9">
        <v>2</v>
      </c>
      <c r="I63" s="11">
        <v>43379</v>
      </c>
      <c r="J63" s="9" t="s">
        <v>203</v>
      </c>
      <c r="K63" s="11">
        <v>43382</v>
      </c>
      <c r="L63" s="9">
        <v>3</v>
      </c>
      <c r="M63" s="9">
        <v>1</v>
      </c>
      <c r="N63" s="9" t="s">
        <v>42</v>
      </c>
      <c r="O63" s="9" t="s">
        <v>203</v>
      </c>
      <c r="P63" s="9" t="s">
        <v>202</v>
      </c>
      <c r="Q63" s="9" t="s">
        <v>203</v>
      </c>
      <c r="R63" s="9" t="s">
        <v>19</v>
      </c>
      <c r="S63" s="9" t="s">
        <v>203</v>
      </c>
      <c r="T63" s="9">
        <v>3300</v>
      </c>
      <c r="U63" s="9">
        <v>9345.79</v>
      </c>
      <c r="V63" s="9">
        <f t="shared" si="0"/>
        <v>10999.99483</v>
      </c>
      <c r="W63" s="9">
        <f t="shared" si="1"/>
        <v>6</v>
      </c>
      <c r="X63" s="9">
        <f t="shared" si="2"/>
        <v>1500</v>
      </c>
      <c r="Y63" s="9">
        <f t="shared" si="3"/>
        <v>12499.99483</v>
      </c>
      <c r="Z63" s="20">
        <v>1375458</v>
      </c>
      <c r="AA63" s="21">
        <v>11200</v>
      </c>
      <c r="AB63" s="20">
        <v>14025007</v>
      </c>
      <c r="AC63" s="2"/>
      <c r="AF63" s="18">
        <v>1374148</v>
      </c>
      <c r="AG63" s="18">
        <v>12500</v>
      </c>
      <c r="AJ63">
        <v>1366763</v>
      </c>
      <c r="AK63">
        <v>7800</v>
      </c>
      <c r="AL63">
        <f t="shared" si="5"/>
        <v>7800</v>
      </c>
      <c r="AM63">
        <f t="shared" si="6"/>
        <v>0</v>
      </c>
      <c r="AN63"/>
      <c r="AO63"/>
      <c r="AP63" s="23">
        <v>1376295</v>
      </c>
      <c r="AQ63" s="2" t="s">
        <v>642</v>
      </c>
      <c r="AR63" s="2" t="s">
        <v>770</v>
      </c>
    </row>
    <row r="64" s="1" customFormat="1" spans="1:44">
      <c r="A64" s="1" t="s">
        <v>202</v>
      </c>
      <c r="B64" s="1">
        <v>307</v>
      </c>
      <c r="C64" s="1">
        <v>337</v>
      </c>
      <c r="D64" s="1">
        <v>155</v>
      </c>
      <c r="E64" s="1">
        <v>938343.4</v>
      </c>
      <c r="F64" s="1" t="s">
        <v>203</v>
      </c>
      <c r="G64" s="8" t="s">
        <v>771</v>
      </c>
      <c r="H64" s="8">
        <v>2</v>
      </c>
      <c r="I64" s="10">
        <v>43379</v>
      </c>
      <c r="J64" s="8" t="s">
        <v>203</v>
      </c>
      <c r="K64" s="10">
        <v>43382</v>
      </c>
      <c r="L64" s="8">
        <v>3</v>
      </c>
      <c r="M64" s="8">
        <v>1</v>
      </c>
      <c r="N64" s="8" t="s">
        <v>48</v>
      </c>
      <c r="O64" s="8" t="s">
        <v>203</v>
      </c>
      <c r="P64" s="8" t="s">
        <v>202</v>
      </c>
      <c r="Q64" s="8" t="s">
        <v>203</v>
      </c>
      <c r="R64" s="8" t="s">
        <v>19</v>
      </c>
      <c r="S64" s="8" t="s">
        <v>203</v>
      </c>
      <c r="T64" s="8">
        <v>3200</v>
      </c>
      <c r="U64" s="8">
        <v>8156.33</v>
      </c>
      <c r="V64" s="13">
        <f t="shared" si="0"/>
        <v>9600.00041</v>
      </c>
      <c r="W64" s="13">
        <f t="shared" si="1"/>
        <v>6</v>
      </c>
      <c r="X64" s="13">
        <f t="shared" si="2"/>
        <v>1500</v>
      </c>
      <c r="Y64" s="13">
        <f t="shared" si="3"/>
        <v>11100.00041</v>
      </c>
      <c r="Z64" s="16">
        <v>1376575</v>
      </c>
      <c r="AA64" s="17">
        <f t="shared" si="4"/>
        <v>11100</v>
      </c>
      <c r="AB64" s="16">
        <v>14206454</v>
      </c>
      <c r="AF64" s="18">
        <v>1374405</v>
      </c>
      <c r="AG64" s="18">
        <v>4600</v>
      </c>
      <c r="AJ64">
        <v>1367460</v>
      </c>
      <c r="AK64">
        <v>10200</v>
      </c>
      <c r="AL64">
        <f t="shared" si="5"/>
        <v>10200</v>
      </c>
      <c r="AM64">
        <f t="shared" si="6"/>
        <v>0</v>
      </c>
      <c r="AN64"/>
      <c r="AO64"/>
      <c r="AP64" s="22">
        <v>1376464</v>
      </c>
      <c r="AQ64" s="1" t="s">
        <v>642</v>
      </c>
      <c r="AR64" s="1" t="s">
        <v>772</v>
      </c>
    </row>
    <row r="65" s="1" customFormat="1" spans="1:44">
      <c r="A65" s="1" t="s">
        <v>202</v>
      </c>
      <c r="B65" s="1">
        <v>307</v>
      </c>
      <c r="C65" s="1">
        <v>337</v>
      </c>
      <c r="D65" s="1">
        <v>155</v>
      </c>
      <c r="E65" s="1">
        <v>938343.4</v>
      </c>
      <c r="F65" s="1" t="s">
        <v>203</v>
      </c>
      <c r="G65" s="8" t="s">
        <v>773</v>
      </c>
      <c r="H65" s="8">
        <v>2</v>
      </c>
      <c r="I65" s="10">
        <v>43379</v>
      </c>
      <c r="J65" s="8" t="s">
        <v>203</v>
      </c>
      <c r="K65" s="10">
        <v>43382</v>
      </c>
      <c r="L65" s="8">
        <v>3</v>
      </c>
      <c r="M65" s="8">
        <v>1</v>
      </c>
      <c r="N65" s="8" t="s">
        <v>44</v>
      </c>
      <c r="O65" s="8" t="s">
        <v>203</v>
      </c>
      <c r="P65" s="8" t="s">
        <v>202</v>
      </c>
      <c r="Q65" s="8" t="s">
        <v>203</v>
      </c>
      <c r="R65" s="8" t="s">
        <v>19</v>
      </c>
      <c r="S65" s="8" t="s">
        <v>203</v>
      </c>
      <c r="T65" s="8">
        <v>3150</v>
      </c>
      <c r="U65" s="8">
        <v>7858.97</v>
      </c>
      <c r="V65" s="13">
        <f t="shared" si="0"/>
        <v>9250.00769</v>
      </c>
      <c r="W65" s="13">
        <f t="shared" si="1"/>
        <v>6</v>
      </c>
      <c r="X65" s="13">
        <f t="shared" si="2"/>
        <v>1500</v>
      </c>
      <c r="Y65" s="13">
        <f t="shared" si="3"/>
        <v>10750.00769</v>
      </c>
      <c r="Z65" s="16">
        <v>1325458</v>
      </c>
      <c r="AA65" s="17">
        <f t="shared" si="4"/>
        <v>10750</v>
      </c>
      <c r="AB65" s="16">
        <v>6389299</v>
      </c>
      <c r="AF65" s="18">
        <v>1374585</v>
      </c>
      <c r="AG65" s="18">
        <v>9900</v>
      </c>
      <c r="AJ65">
        <v>1368581</v>
      </c>
      <c r="AK65">
        <v>3800</v>
      </c>
      <c r="AL65">
        <f t="shared" si="5"/>
        <v>3800</v>
      </c>
      <c r="AM65">
        <f t="shared" si="6"/>
        <v>0</v>
      </c>
      <c r="AN65"/>
      <c r="AO65"/>
      <c r="AP65" s="22">
        <v>1376465</v>
      </c>
      <c r="AQ65" s="1" t="s">
        <v>642</v>
      </c>
      <c r="AR65" s="1" t="s">
        <v>774</v>
      </c>
    </row>
    <row r="66" s="1" customFormat="1" spans="1:44">
      <c r="A66" s="1" t="s">
        <v>202</v>
      </c>
      <c r="B66" s="1">
        <v>307</v>
      </c>
      <c r="C66" s="1">
        <v>337</v>
      </c>
      <c r="D66" s="1">
        <v>155</v>
      </c>
      <c r="E66" s="1">
        <v>938343.4</v>
      </c>
      <c r="F66" s="1" t="s">
        <v>203</v>
      </c>
      <c r="G66" s="8" t="s">
        <v>775</v>
      </c>
      <c r="H66" s="8">
        <v>2</v>
      </c>
      <c r="I66" s="10">
        <v>43380</v>
      </c>
      <c r="J66" s="8" t="s">
        <v>203</v>
      </c>
      <c r="K66" s="10">
        <v>43382</v>
      </c>
      <c r="L66" s="8">
        <v>2</v>
      </c>
      <c r="M66" s="8">
        <v>1</v>
      </c>
      <c r="N66" s="8" t="s">
        <v>32</v>
      </c>
      <c r="O66" s="8" t="s">
        <v>203</v>
      </c>
      <c r="P66" s="8" t="s">
        <v>202</v>
      </c>
      <c r="Q66" s="8" t="s">
        <v>203</v>
      </c>
      <c r="R66" s="8" t="s">
        <v>19</v>
      </c>
      <c r="S66" s="8" t="s">
        <v>203</v>
      </c>
      <c r="T66" s="8">
        <v>3200</v>
      </c>
      <c r="U66" s="8">
        <v>4587.94</v>
      </c>
      <c r="V66" s="13">
        <f t="shared" ref="V66:V129" si="7">U66*1.177</f>
        <v>5400.00538</v>
      </c>
      <c r="W66" s="13">
        <f t="shared" ref="W66:W129" si="8">H66*L66</f>
        <v>4</v>
      </c>
      <c r="X66" s="13">
        <f t="shared" ref="X66:X129" si="9">W66*250</f>
        <v>1000</v>
      </c>
      <c r="Y66" s="13">
        <f t="shared" ref="Y66:Y129" si="10">X66+V66</f>
        <v>6400.00538</v>
      </c>
      <c r="Z66" s="16">
        <v>1368977</v>
      </c>
      <c r="AA66" s="17">
        <f t="shared" ref="AA66:AA129" si="11">ROUND(Y66,0)</f>
        <v>6400</v>
      </c>
      <c r="AB66" s="16">
        <v>12657369</v>
      </c>
      <c r="AF66" s="18">
        <v>1374586</v>
      </c>
      <c r="AG66" s="18">
        <v>9900</v>
      </c>
      <c r="AJ66">
        <v>1368747</v>
      </c>
      <c r="AK66">
        <v>3900</v>
      </c>
      <c r="AL66">
        <f t="shared" si="5"/>
        <v>3900</v>
      </c>
      <c r="AM66">
        <f t="shared" si="6"/>
        <v>0</v>
      </c>
      <c r="AN66"/>
      <c r="AO66"/>
      <c r="AP66" s="22">
        <v>1376575</v>
      </c>
      <c r="AQ66" s="1" t="s">
        <v>642</v>
      </c>
      <c r="AR66" s="1" t="s">
        <v>776</v>
      </c>
    </row>
    <row r="67" s="1" customFormat="1" spans="1:44">
      <c r="A67" s="1" t="s">
        <v>202</v>
      </c>
      <c r="B67" s="1">
        <v>307</v>
      </c>
      <c r="C67" s="1">
        <v>337</v>
      </c>
      <c r="D67" s="1">
        <v>155</v>
      </c>
      <c r="E67" s="1">
        <v>938343.4</v>
      </c>
      <c r="F67" s="1" t="s">
        <v>203</v>
      </c>
      <c r="G67" s="8" t="s">
        <v>777</v>
      </c>
      <c r="H67" s="8">
        <v>2</v>
      </c>
      <c r="I67" s="10">
        <v>43379</v>
      </c>
      <c r="J67" s="8" t="s">
        <v>203</v>
      </c>
      <c r="K67" s="10">
        <v>43383</v>
      </c>
      <c r="L67" s="8">
        <v>4</v>
      </c>
      <c r="M67" s="8">
        <v>1</v>
      </c>
      <c r="N67" s="8" t="s">
        <v>48</v>
      </c>
      <c r="O67" s="8" t="s">
        <v>203</v>
      </c>
      <c r="P67" s="8" t="s">
        <v>202</v>
      </c>
      <c r="Q67" s="8" t="s">
        <v>203</v>
      </c>
      <c r="R67" s="8" t="s">
        <v>19</v>
      </c>
      <c r="S67" s="8" t="s">
        <v>203</v>
      </c>
      <c r="T67" s="8">
        <v>3200</v>
      </c>
      <c r="U67" s="8">
        <v>9685.65</v>
      </c>
      <c r="V67" s="13">
        <f t="shared" si="7"/>
        <v>11400.01005</v>
      </c>
      <c r="W67" s="13">
        <f t="shared" si="8"/>
        <v>8</v>
      </c>
      <c r="X67" s="13">
        <f t="shared" si="9"/>
        <v>2000</v>
      </c>
      <c r="Y67" s="13">
        <f t="shared" si="10"/>
        <v>13400.01005</v>
      </c>
      <c r="Z67" s="16">
        <v>1346730</v>
      </c>
      <c r="AA67" s="17">
        <f t="shared" si="11"/>
        <v>13400</v>
      </c>
      <c r="AB67" s="16">
        <v>9696741</v>
      </c>
      <c r="AF67" s="18">
        <v>1374658</v>
      </c>
      <c r="AG67" s="18">
        <v>4600</v>
      </c>
      <c r="AJ67">
        <v>1368977</v>
      </c>
      <c r="AK67">
        <v>6400</v>
      </c>
      <c r="AL67">
        <f t="shared" si="5"/>
        <v>6400</v>
      </c>
      <c r="AM67">
        <f t="shared" si="6"/>
        <v>0</v>
      </c>
      <c r="AN67"/>
      <c r="AO67"/>
      <c r="AP67" s="22">
        <v>1376667</v>
      </c>
      <c r="AQ67" s="1" t="s">
        <v>642</v>
      </c>
      <c r="AR67" s="1" t="s">
        <v>778</v>
      </c>
    </row>
    <row r="68" s="1" customFormat="1" spans="1:44">
      <c r="A68" s="1" t="s">
        <v>202</v>
      </c>
      <c r="B68" s="1">
        <v>307</v>
      </c>
      <c r="C68" s="1">
        <v>337</v>
      </c>
      <c r="D68" s="1">
        <v>155</v>
      </c>
      <c r="E68" s="1">
        <v>938343.4</v>
      </c>
      <c r="F68" s="1" t="s">
        <v>203</v>
      </c>
      <c r="G68" s="8" t="s">
        <v>779</v>
      </c>
      <c r="H68" s="8">
        <v>2</v>
      </c>
      <c r="I68" s="10">
        <v>43380</v>
      </c>
      <c r="J68" s="8" t="s">
        <v>203</v>
      </c>
      <c r="K68" s="10">
        <v>43383</v>
      </c>
      <c r="L68" s="8">
        <v>3</v>
      </c>
      <c r="M68" s="8">
        <v>1</v>
      </c>
      <c r="N68" s="8" t="s">
        <v>32</v>
      </c>
      <c r="O68" s="8" t="s">
        <v>203</v>
      </c>
      <c r="P68" s="8" t="s">
        <v>202</v>
      </c>
      <c r="Q68" s="8" t="s">
        <v>203</v>
      </c>
      <c r="R68" s="8" t="s">
        <v>19</v>
      </c>
      <c r="S68" s="8" t="s">
        <v>203</v>
      </c>
      <c r="T68" s="8">
        <v>3200</v>
      </c>
      <c r="U68" s="8">
        <v>6881.91</v>
      </c>
      <c r="V68" s="13">
        <f t="shared" si="7"/>
        <v>8100.00807</v>
      </c>
      <c r="W68" s="13">
        <f t="shared" si="8"/>
        <v>6</v>
      </c>
      <c r="X68" s="13">
        <f t="shared" si="9"/>
        <v>1500</v>
      </c>
      <c r="Y68" s="13">
        <f t="shared" si="10"/>
        <v>9600.00807</v>
      </c>
      <c r="Z68" s="16">
        <v>1349697</v>
      </c>
      <c r="AA68" s="17">
        <f t="shared" si="11"/>
        <v>9600</v>
      </c>
      <c r="AB68" s="16">
        <v>9975215</v>
      </c>
      <c r="AF68" s="18">
        <v>1374676</v>
      </c>
      <c r="AG68" s="18">
        <v>4600</v>
      </c>
      <c r="AJ68">
        <v>1369260</v>
      </c>
      <c r="AK68">
        <v>13500</v>
      </c>
      <c r="AL68">
        <f t="shared" si="5"/>
        <v>14400</v>
      </c>
      <c r="AM68">
        <f t="shared" si="6"/>
        <v>-900</v>
      </c>
      <c r="AN68"/>
      <c r="AO68"/>
      <c r="AP68" s="22">
        <v>1376719</v>
      </c>
      <c r="AQ68" s="1" t="s">
        <v>642</v>
      </c>
      <c r="AR68" s="1" t="s">
        <v>780</v>
      </c>
    </row>
    <row r="69" s="1" customFormat="1" spans="1:44">
      <c r="A69" s="1" t="s">
        <v>202</v>
      </c>
      <c r="B69" s="1">
        <v>307</v>
      </c>
      <c r="C69" s="1">
        <v>337</v>
      </c>
      <c r="D69" s="1">
        <v>155</v>
      </c>
      <c r="E69" s="1">
        <v>938343.4</v>
      </c>
      <c r="F69" s="1" t="s">
        <v>203</v>
      </c>
      <c r="G69" s="8" t="s">
        <v>781</v>
      </c>
      <c r="H69" s="8">
        <v>2</v>
      </c>
      <c r="I69" s="10">
        <v>43382</v>
      </c>
      <c r="J69" s="8" t="s">
        <v>203</v>
      </c>
      <c r="K69" s="10">
        <v>43384</v>
      </c>
      <c r="L69" s="8">
        <v>2</v>
      </c>
      <c r="M69" s="8">
        <v>1</v>
      </c>
      <c r="N69" s="8" t="s">
        <v>48</v>
      </c>
      <c r="O69" s="8" t="s">
        <v>203</v>
      </c>
      <c r="P69" s="8" t="s">
        <v>202</v>
      </c>
      <c r="Q69" s="8" t="s">
        <v>203</v>
      </c>
      <c r="R69" s="8" t="s">
        <v>19</v>
      </c>
      <c r="S69" s="8" t="s">
        <v>203</v>
      </c>
      <c r="T69" s="8">
        <v>3200</v>
      </c>
      <c r="U69" s="8">
        <v>4587.94</v>
      </c>
      <c r="V69" s="13">
        <f t="shared" si="7"/>
        <v>5400.00538</v>
      </c>
      <c r="W69" s="13">
        <f t="shared" si="8"/>
        <v>4</v>
      </c>
      <c r="X69" s="13">
        <f t="shared" si="9"/>
        <v>1000</v>
      </c>
      <c r="Y69" s="13">
        <f t="shared" si="10"/>
        <v>6400.00538</v>
      </c>
      <c r="Z69" s="16" t="s">
        <v>782</v>
      </c>
      <c r="AA69" s="17">
        <f t="shared" si="11"/>
        <v>6400</v>
      </c>
      <c r="AB69" s="16">
        <v>14731301</v>
      </c>
      <c r="AC69" s="1"/>
      <c r="AF69" s="18">
        <v>1374720</v>
      </c>
      <c r="AG69" s="18">
        <v>10200</v>
      </c>
      <c r="AJ69">
        <v>1369263</v>
      </c>
      <c r="AK69">
        <v>14400</v>
      </c>
      <c r="AL69">
        <f t="shared" si="5"/>
        <v>14400</v>
      </c>
      <c r="AM69">
        <f t="shared" si="6"/>
        <v>0</v>
      </c>
      <c r="AN69"/>
      <c r="AO69"/>
      <c r="AP69" s="22">
        <v>1376855</v>
      </c>
      <c r="AQ69" s="1" t="s">
        <v>642</v>
      </c>
      <c r="AR69" s="1" t="s">
        <v>783</v>
      </c>
    </row>
    <row r="70" s="1" customFormat="1" spans="1:44">
      <c r="A70" s="1" t="s">
        <v>202</v>
      </c>
      <c r="B70" s="1">
        <v>307</v>
      </c>
      <c r="C70" s="1">
        <v>337</v>
      </c>
      <c r="D70" s="1">
        <v>155</v>
      </c>
      <c r="E70" s="1">
        <v>938343.4</v>
      </c>
      <c r="F70" s="1" t="s">
        <v>203</v>
      </c>
      <c r="G70" s="8" t="s">
        <v>784</v>
      </c>
      <c r="H70" s="8">
        <v>2</v>
      </c>
      <c r="I70" s="10">
        <v>43383</v>
      </c>
      <c r="J70" s="8" t="s">
        <v>203</v>
      </c>
      <c r="K70" s="10">
        <v>43385</v>
      </c>
      <c r="L70" s="8">
        <v>2</v>
      </c>
      <c r="M70" s="8">
        <v>1</v>
      </c>
      <c r="N70" s="8" t="s">
        <v>48</v>
      </c>
      <c r="O70" s="8" t="s">
        <v>203</v>
      </c>
      <c r="P70" s="8" t="s">
        <v>202</v>
      </c>
      <c r="Q70" s="8" t="s">
        <v>203</v>
      </c>
      <c r="R70" s="8" t="s">
        <v>19</v>
      </c>
      <c r="S70" s="8" t="s">
        <v>203</v>
      </c>
      <c r="T70" s="8">
        <v>3200</v>
      </c>
      <c r="U70" s="8">
        <v>4587.94</v>
      </c>
      <c r="V70" s="13">
        <f t="shared" si="7"/>
        <v>5400.00538</v>
      </c>
      <c r="W70" s="13">
        <f t="shared" si="8"/>
        <v>4</v>
      </c>
      <c r="X70" s="13">
        <f t="shared" si="9"/>
        <v>1000</v>
      </c>
      <c r="Y70" s="13">
        <f t="shared" si="10"/>
        <v>6400.00538</v>
      </c>
      <c r="Z70" s="16">
        <v>1379131</v>
      </c>
      <c r="AA70" s="17">
        <f t="shared" si="11"/>
        <v>6400</v>
      </c>
      <c r="AB70" s="16">
        <v>14823180</v>
      </c>
      <c r="AF70" s="18">
        <v>1374775</v>
      </c>
      <c r="AG70" s="18">
        <v>12800</v>
      </c>
      <c r="AJ70">
        <v>1369288</v>
      </c>
      <c r="AK70">
        <v>7700</v>
      </c>
      <c r="AL70">
        <f t="shared" si="5"/>
        <v>7700</v>
      </c>
      <c r="AM70">
        <f t="shared" si="6"/>
        <v>0</v>
      </c>
      <c r="AN70"/>
      <c r="AO70"/>
      <c r="AP70" s="22">
        <v>1377123</v>
      </c>
      <c r="AQ70" s="1" t="s">
        <v>642</v>
      </c>
      <c r="AR70" s="1" t="s">
        <v>785</v>
      </c>
    </row>
    <row r="71" s="1" customFormat="1" spans="1:44">
      <c r="A71" s="1" t="s">
        <v>202</v>
      </c>
      <c r="B71" s="1">
        <v>307</v>
      </c>
      <c r="C71" s="1">
        <v>337</v>
      </c>
      <c r="D71" s="1">
        <v>155</v>
      </c>
      <c r="E71" s="1">
        <v>938343.4</v>
      </c>
      <c r="F71" s="1" t="s">
        <v>203</v>
      </c>
      <c r="G71" s="8" t="s">
        <v>786</v>
      </c>
      <c r="H71" s="8">
        <v>2</v>
      </c>
      <c r="I71" s="10">
        <v>43383</v>
      </c>
      <c r="J71" s="8" t="s">
        <v>203</v>
      </c>
      <c r="K71" s="10">
        <v>43386</v>
      </c>
      <c r="L71" s="8">
        <v>3</v>
      </c>
      <c r="M71" s="8">
        <v>1</v>
      </c>
      <c r="N71" s="8" t="s">
        <v>48</v>
      </c>
      <c r="O71" s="8" t="s">
        <v>203</v>
      </c>
      <c r="P71" s="8" t="s">
        <v>202</v>
      </c>
      <c r="Q71" s="8" t="s">
        <v>203</v>
      </c>
      <c r="R71" s="8" t="s">
        <v>19</v>
      </c>
      <c r="S71" s="8" t="s">
        <v>203</v>
      </c>
      <c r="T71" s="8">
        <v>3500</v>
      </c>
      <c r="U71" s="8">
        <v>7136.79</v>
      </c>
      <c r="V71" s="13">
        <f t="shared" si="7"/>
        <v>8400.00183</v>
      </c>
      <c r="W71" s="13">
        <f t="shared" si="8"/>
        <v>6</v>
      </c>
      <c r="X71" s="13">
        <f t="shared" si="9"/>
        <v>1500</v>
      </c>
      <c r="Y71" s="13">
        <f t="shared" si="10"/>
        <v>9900.00183</v>
      </c>
      <c r="Z71" s="16">
        <v>1343038</v>
      </c>
      <c r="AA71" s="17">
        <f t="shared" si="11"/>
        <v>9900</v>
      </c>
      <c r="AB71" s="16">
        <v>9035474</v>
      </c>
      <c r="AF71" s="18">
        <v>1375103</v>
      </c>
      <c r="AG71" s="18">
        <v>6700</v>
      </c>
      <c r="AJ71">
        <v>1369557</v>
      </c>
      <c r="AK71">
        <v>11700</v>
      </c>
      <c r="AL71">
        <f t="shared" si="5"/>
        <v>11700</v>
      </c>
      <c r="AM71">
        <f t="shared" si="6"/>
        <v>0</v>
      </c>
      <c r="AN71"/>
      <c r="AO71"/>
      <c r="AP71" s="22">
        <v>1377253</v>
      </c>
      <c r="AQ71" s="1" t="s">
        <v>642</v>
      </c>
      <c r="AR71" s="1" t="s">
        <v>787</v>
      </c>
    </row>
    <row r="72" s="1" customFormat="1" spans="1:44">
      <c r="A72" s="1" t="s">
        <v>202</v>
      </c>
      <c r="B72" s="1">
        <v>307</v>
      </c>
      <c r="C72" s="1">
        <v>337</v>
      </c>
      <c r="D72" s="1">
        <v>155</v>
      </c>
      <c r="E72" s="1">
        <v>938343.4</v>
      </c>
      <c r="F72" s="1" t="s">
        <v>203</v>
      </c>
      <c r="G72" s="8" t="s">
        <v>788</v>
      </c>
      <c r="H72" s="8">
        <v>2</v>
      </c>
      <c r="I72" s="10">
        <v>43384</v>
      </c>
      <c r="J72" s="8" t="s">
        <v>203</v>
      </c>
      <c r="K72" s="10">
        <v>43386</v>
      </c>
      <c r="L72" s="8">
        <v>2</v>
      </c>
      <c r="M72" s="8">
        <v>1</v>
      </c>
      <c r="N72" s="8" t="s">
        <v>32</v>
      </c>
      <c r="O72" s="8" t="s">
        <v>203</v>
      </c>
      <c r="P72" s="8" t="s">
        <v>202</v>
      </c>
      <c r="Q72" s="8" t="s">
        <v>203</v>
      </c>
      <c r="R72" s="8" t="s">
        <v>19</v>
      </c>
      <c r="S72" s="8" t="s">
        <v>203</v>
      </c>
      <c r="T72" s="8">
        <v>4500</v>
      </c>
      <c r="U72" s="8">
        <v>6542.06</v>
      </c>
      <c r="V72" s="13">
        <f t="shared" si="7"/>
        <v>7700.00462</v>
      </c>
      <c r="W72" s="13">
        <f t="shared" si="8"/>
        <v>4</v>
      </c>
      <c r="X72" s="13">
        <f t="shared" si="9"/>
        <v>1000</v>
      </c>
      <c r="Y72" s="13">
        <f t="shared" si="10"/>
        <v>8700.00462</v>
      </c>
      <c r="Z72" s="16">
        <v>1365862</v>
      </c>
      <c r="AA72" s="17">
        <f t="shared" si="11"/>
        <v>8700</v>
      </c>
      <c r="AB72" s="16">
        <v>12273587</v>
      </c>
      <c r="AF72" s="18">
        <v>1375106</v>
      </c>
      <c r="AG72" s="18">
        <v>6700</v>
      </c>
      <c r="AJ72">
        <v>1369608</v>
      </c>
      <c r="AK72">
        <v>11700</v>
      </c>
      <c r="AL72">
        <f t="shared" si="5"/>
        <v>11700</v>
      </c>
      <c r="AM72">
        <f t="shared" si="6"/>
        <v>0</v>
      </c>
      <c r="AN72"/>
      <c r="AO72"/>
      <c r="AP72" s="22">
        <v>1377255</v>
      </c>
      <c r="AQ72" s="1" t="s">
        <v>642</v>
      </c>
      <c r="AR72" s="1" t="s">
        <v>789</v>
      </c>
    </row>
    <row r="73" s="1" customFormat="1" spans="1:44">
      <c r="A73" s="1" t="s">
        <v>202</v>
      </c>
      <c r="B73" s="1">
        <v>307</v>
      </c>
      <c r="C73" s="1">
        <v>337</v>
      </c>
      <c r="D73" s="1">
        <v>155</v>
      </c>
      <c r="E73" s="1">
        <v>938343.4</v>
      </c>
      <c r="F73" s="1" t="s">
        <v>203</v>
      </c>
      <c r="G73" s="8" t="s">
        <v>790</v>
      </c>
      <c r="H73" s="8">
        <v>2</v>
      </c>
      <c r="I73" s="10">
        <v>43385</v>
      </c>
      <c r="J73" s="8" t="s">
        <v>203</v>
      </c>
      <c r="K73" s="10">
        <v>43386</v>
      </c>
      <c r="L73" s="8">
        <v>1</v>
      </c>
      <c r="M73" s="8">
        <v>1</v>
      </c>
      <c r="N73" s="8" t="s">
        <v>48</v>
      </c>
      <c r="O73" s="8" t="s">
        <v>203</v>
      </c>
      <c r="P73" s="8" t="s">
        <v>202</v>
      </c>
      <c r="Q73" s="8" t="s">
        <v>203</v>
      </c>
      <c r="R73" s="8" t="s">
        <v>19</v>
      </c>
      <c r="S73" s="8" t="s">
        <v>203</v>
      </c>
      <c r="T73" s="8">
        <v>3500</v>
      </c>
      <c r="U73" s="8">
        <v>2548.85</v>
      </c>
      <c r="V73" s="13">
        <f t="shared" si="7"/>
        <v>2999.99645</v>
      </c>
      <c r="W73" s="13">
        <f t="shared" si="8"/>
        <v>2</v>
      </c>
      <c r="X73" s="13">
        <f t="shared" si="9"/>
        <v>500</v>
      </c>
      <c r="Y73" s="13">
        <f t="shared" si="10"/>
        <v>3499.99645</v>
      </c>
      <c r="Z73" s="16">
        <v>1379062</v>
      </c>
      <c r="AA73" s="17">
        <f t="shared" si="11"/>
        <v>3500</v>
      </c>
      <c r="AB73" s="16">
        <v>14819985</v>
      </c>
      <c r="AF73" s="18">
        <v>1375458</v>
      </c>
      <c r="AG73" s="18">
        <v>11200</v>
      </c>
      <c r="AJ73">
        <v>1369611</v>
      </c>
      <c r="AK73">
        <v>11700</v>
      </c>
      <c r="AL73">
        <f t="shared" si="5"/>
        <v>11700</v>
      </c>
      <c r="AM73">
        <f t="shared" si="6"/>
        <v>0</v>
      </c>
      <c r="AN73"/>
      <c r="AO73"/>
      <c r="AP73" s="22">
        <v>1377323</v>
      </c>
      <c r="AQ73" s="1" t="s">
        <v>642</v>
      </c>
      <c r="AR73" s="1" t="s">
        <v>791</v>
      </c>
    </row>
    <row r="74" s="1" customFormat="1" spans="1:44">
      <c r="A74" s="1" t="s">
        <v>202</v>
      </c>
      <c r="B74" s="1">
        <v>307</v>
      </c>
      <c r="C74" s="1">
        <v>337</v>
      </c>
      <c r="D74" s="1">
        <v>155</v>
      </c>
      <c r="E74" s="1">
        <v>938343.4</v>
      </c>
      <c r="F74" s="1" t="s">
        <v>203</v>
      </c>
      <c r="G74" s="8" t="s">
        <v>792</v>
      </c>
      <c r="H74" s="8">
        <v>2</v>
      </c>
      <c r="I74" s="10">
        <v>43385</v>
      </c>
      <c r="J74" s="8" t="s">
        <v>203</v>
      </c>
      <c r="K74" s="10">
        <v>43386</v>
      </c>
      <c r="L74" s="8">
        <v>1</v>
      </c>
      <c r="M74" s="8">
        <v>1</v>
      </c>
      <c r="N74" s="8" t="s">
        <v>48</v>
      </c>
      <c r="O74" s="8" t="s">
        <v>203</v>
      </c>
      <c r="P74" s="8" t="s">
        <v>202</v>
      </c>
      <c r="Q74" s="8" t="s">
        <v>203</v>
      </c>
      <c r="R74" s="8" t="s">
        <v>19</v>
      </c>
      <c r="S74" s="8" t="s">
        <v>203</v>
      </c>
      <c r="T74" s="8">
        <v>3500</v>
      </c>
      <c r="U74" s="8">
        <v>2548.85</v>
      </c>
      <c r="V74" s="13">
        <f t="shared" si="7"/>
        <v>2999.99645</v>
      </c>
      <c r="W74" s="13">
        <f t="shared" si="8"/>
        <v>2</v>
      </c>
      <c r="X74" s="13">
        <f t="shared" si="9"/>
        <v>500</v>
      </c>
      <c r="Y74" s="13">
        <f t="shared" si="10"/>
        <v>3499.99645</v>
      </c>
      <c r="Z74" s="16">
        <v>1379018</v>
      </c>
      <c r="AA74" s="17">
        <f t="shared" si="11"/>
        <v>3500</v>
      </c>
      <c r="AB74" s="16">
        <v>14815174</v>
      </c>
      <c r="AF74" s="18">
        <v>1375793</v>
      </c>
      <c r="AG74" s="18">
        <v>9200</v>
      </c>
      <c r="AJ74">
        <v>1369646</v>
      </c>
      <c r="AK74">
        <v>14400</v>
      </c>
      <c r="AL74">
        <f t="shared" ref="AL74:AL105" si="12">VLOOKUP(AJ74,AF:AG,2,0)</f>
        <v>14400</v>
      </c>
      <c r="AM74">
        <f t="shared" ref="AM74:AM105" si="13">AK74-AL74</f>
        <v>0</v>
      </c>
      <c r="AN74"/>
      <c r="AO74"/>
      <c r="AP74" s="22">
        <v>1377470</v>
      </c>
      <c r="AQ74" s="1" t="s">
        <v>642</v>
      </c>
      <c r="AR74" s="1" t="s">
        <v>793</v>
      </c>
    </row>
    <row r="75" s="1" customFormat="1" spans="1:44">
      <c r="A75" s="1" t="s">
        <v>202</v>
      </c>
      <c r="B75" s="1">
        <v>307</v>
      </c>
      <c r="C75" s="1">
        <v>337</v>
      </c>
      <c r="D75" s="1">
        <v>155</v>
      </c>
      <c r="E75" s="1">
        <v>938343.4</v>
      </c>
      <c r="F75" s="1" t="s">
        <v>203</v>
      </c>
      <c r="G75" s="8" t="s">
        <v>794</v>
      </c>
      <c r="H75" s="8">
        <v>2</v>
      </c>
      <c r="I75" s="10">
        <v>43383</v>
      </c>
      <c r="J75" s="8" t="s">
        <v>203</v>
      </c>
      <c r="K75" s="10">
        <v>43387</v>
      </c>
      <c r="L75" s="8">
        <v>4</v>
      </c>
      <c r="M75" s="8">
        <v>1</v>
      </c>
      <c r="N75" s="8" t="s">
        <v>44</v>
      </c>
      <c r="O75" s="8" t="s">
        <v>203</v>
      </c>
      <c r="P75" s="8" t="s">
        <v>202</v>
      </c>
      <c r="Q75" s="8" t="s">
        <v>203</v>
      </c>
      <c r="R75" s="8" t="s">
        <v>19</v>
      </c>
      <c r="S75" s="8" t="s">
        <v>203</v>
      </c>
      <c r="T75" s="8">
        <v>3600</v>
      </c>
      <c r="U75" s="8">
        <v>9770.6</v>
      </c>
      <c r="V75" s="13">
        <f t="shared" si="7"/>
        <v>11499.9962</v>
      </c>
      <c r="W75" s="13">
        <f t="shared" si="8"/>
        <v>8</v>
      </c>
      <c r="X75" s="13">
        <f t="shared" si="9"/>
        <v>2000</v>
      </c>
      <c r="Y75" s="13">
        <f t="shared" si="10"/>
        <v>13499.9962</v>
      </c>
      <c r="Z75" s="16">
        <v>1378924</v>
      </c>
      <c r="AA75" s="17">
        <f t="shared" si="11"/>
        <v>13500</v>
      </c>
      <c r="AB75" s="16">
        <v>14810299</v>
      </c>
      <c r="AF75" s="18">
        <v>1376114</v>
      </c>
      <c r="AG75" s="18">
        <v>9200</v>
      </c>
      <c r="AJ75">
        <v>1369801</v>
      </c>
      <c r="AK75">
        <v>15600</v>
      </c>
      <c r="AL75">
        <f t="shared" si="12"/>
        <v>15600</v>
      </c>
      <c r="AM75">
        <f t="shared" si="13"/>
        <v>0</v>
      </c>
      <c r="AN75"/>
      <c r="AO75"/>
      <c r="AP75" s="22">
        <v>1377568</v>
      </c>
      <c r="AQ75" s="1" t="s">
        <v>642</v>
      </c>
      <c r="AR75" s="1" t="s">
        <v>795</v>
      </c>
    </row>
    <row r="76" s="1" customFormat="1" spans="1:44">
      <c r="A76" s="1" t="s">
        <v>202</v>
      </c>
      <c r="B76" s="1">
        <v>307</v>
      </c>
      <c r="C76" s="1">
        <v>337</v>
      </c>
      <c r="D76" s="1">
        <v>155</v>
      </c>
      <c r="E76" s="1">
        <v>938343.4</v>
      </c>
      <c r="F76" s="1" t="s">
        <v>203</v>
      </c>
      <c r="G76" s="24" t="s">
        <v>796</v>
      </c>
      <c r="H76" s="8">
        <v>2</v>
      </c>
      <c r="I76" s="10">
        <v>43386</v>
      </c>
      <c r="J76" s="8" t="s">
        <v>203</v>
      </c>
      <c r="K76" s="10">
        <v>43387</v>
      </c>
      <c r="L76" s="8">
        <v>1</v>
      </c>
      <c r="M76" s="8">
        <v>1</v>
      </c>
      <c r="N76" s="8" t="s">
        <v>44</v>
      </c>
      <c r="O76" s="8" t="s">
        <v>203</v>
      </c>
      <c r="P76" s="8" t="s">
        <v>202</v>
      </c>
      <c r="Q76" s="8" t="s">
        <v>203</v>
      </c>
      <c r="R76" s="8" t="s">
        <v>19</v>
      </c>
      <c r="S76" s="8" t="s">
        <v>203</v>
      </c>
      <c r="T76" s="8">
        <v>3500</v>
      </c>
      <c r="U76" s="8">
        <v>2548.85</v>
      </c>
      <c r="V76" s="13">
        <f t="shared" si="7"/>
        <v>2999.99645</v>
      </c>
      <c r="W76" s="13">
        <f t="shared" si="8"/>
        <v>2</v>
      </c>
      <c r="X76" s="13">
        <f t="shared" si="9"/>
        <v>500</v>
      </c>
      <c r="Y76" s="13">
        <f t="shared" si="10"/>
        <v>3499.99645</v>
      </c>
      <c r="Z76" s="16">
        <v>1374101</v>
      </c>
      <c r="AA76" s="17">
        <f t="shared" si="11"/>
        <v>3500</v>
      </c>
      <c r="AB76" s="16">
        <v>13751380</v>
      </c>
      <c r="AF76" s="18">
        <v>1376226</v>
      </c>
      <c r="AG76" s="18">
        <v>4600</v>
      </c>
      <c r="AJ76">
        <v>1369869</v>
      </c>
      <c r="AK76">
        <v>9900</v>
      </c>
      <c r="AL76">
        <f t="shared" si="12"/>
        <v>9900</v>
      </c>
      <c r="AM76">
        <f t="shared" si="13"/>
        <v>0</v>
      </c>
      <c r="AN76"/>
      <c r="AO76"/>
      <c r="AP76" s="22">
        <v>1377808</v>
      </c>
      <c r="AQ76" s="1" t="s">
        <v>642</v>
      </c>
      <c r="AR76" s="1" t="s">
        <v>797</v>
      </c>
    </row>
    <row r="77" s="1" customFormat="1" spans="1:44">
      <c r="A77" s="1" t="s">
        <v>202</v>
      </c>
      <c r="B77" s="1">
        <v>307</v>
      </c>
      <c r="C77" s="1">
        <v>337</v>
      </c>
      <c r="D77" s="1">
        <v>155</v>
      </c>
      <c r="E77" s="1">
        <v>938343.4</v>
      </c>
      <c r="F77" s="1" t="s">
        <v>203</v>
      </c>
      <c r="G77" s="8" t="s">
        <v>798</v>
      </c>
      <c r="H77" s="8">
        <v>2</v>
      </c>
      <c r="I77" s="10">
        <v>43385</v>
      </c>
      <c r="J77" s="8" t="s">
        <v>203</v>
      </c>
      <c r="K77" s="10">
        <v>43388</v>
      </c>
      <c r="L77" s="8">
        <v>3</v>
      </c>
      <c r="M77" s="8">
        <v>1</v>
      </c>
      <c r="N77" s="8" t="s">
        <v>48</v>
      </c>
      <c r="O77" s="8" t="s">
        <v>203</v>
      </c>
      <c r="P77" s="8" t="s">
        <v>202</v>
      </c>
      <c r="Q77" s="8" t="s">
        <v>203</v>
      </c>
      <c r="R77" s="8" t="s">
        <v>19</v>
      </c>
      <c r="S77" s="8" t="s">
        <v>203</v>
      </c>
      <c r="T77" s="8">
        <v>3200</v>
      </c>
      <c r="U77" s="8">
        <v>7391.67</v>
      </c>
      <c r="V77" s="13">
        <f t="shared" si="7"/>
        <v>8699.99559</v>
      </c>
      <c r="W77" s="13">
        <f t="shared" si="8"/>
        <v>6</v>
      </c>
      <c r="X77" s="13">
        <f t="shared" si="9"/>
        <v>1500</v>
      </c>
      <c r="Y77" s="13">
        <f t="shared" si="10"/>
        <v>10199.99559</v>
      </c>
      <c r="Z77" s="16">
        <v>1361407</v>
      </c>
      <c r="AA77" s="17">
        <f t="shared" si="11"/>
        <v>10200</v>
      </c>
      <c r="AB77" s="16">
        <v>11560691</v>
      </c>
      <c r="AF77" s="18">
        <v>1376293</v>
      </c>
      <c r="AG77" s="18">
        <v>4600</v>
      </c>
      <c r="AJ77">
        <v>1370330</v>
      </c>
      <c r="AK77">
        <v>11700</v>
      </c>
      <c r="AL77">
        <f t="shared" si="12"/>
        <v>11700</v>
      </c>
      <c r="AM77">
        <f t="shared" si="13"/>
        <v>0</v>
      </c>
      <c r="AN77"/>
      <c r="AO77"/>
      <c r="AP77" s="22">
        <v>1378022</v>
      </c>
      <c r="AQ77" s="1" t="s">
        <v>642</v>
      </c>
      <c r="AR77" s="1" t="s">
        <v>799</v>
      </c>
    </row>
    <row r="78" s="1" customFormat="1" spans="1:44">
      <c r="A78" s="1" t="s">
        <v>202</v>
      </c>
      <c r="B78" s="1">
        <v>307</v>
      </c>
      <c r="C78" s="1">
        <v>337</v>
      </c>
      <c r="D78" s="1">
        <v>155</v>
      </c>
      <c r="E78" s="1">
        <v>938343.4</v>
      </c>
      <c r="F78" s="1" t="s">
        <v>203</v>
      </c>
      <c r="G78" s="8" t="s">
        <v>800</v>
      </c>
      <c r="H78" s="8">
        <v>2</v>
      </c>
      <c r="I78" s="10">
        <v>43385</v>
      </c>
      <c r="J78" s="8" t="s">
        <v>203</v>
      </c>
      <c r="K78" s="10">
        <v>43388</v>
      </c>
      <c r="L78" s="8">
        <v>3</v>
      </c>
      <c r="M78" s="8">
        <v>1</v>
      </c>
      <c r="N78" s="8" t="s">
        <v>44</v>
      </c>
      <c r="O78" s="8" t="s">
        <v>203</v>
      </c>
      <c r="P78" s="8" t="s">
        <v>202</v>
      </c>
      <c r="Q78" s="8" t="s">
        <v>203</v>
      </c>
      <c r="R78" s="8" t="s">
        <v>19</v>
      </c>
      <c r="S78" s="8" t="s">
        <v>203</v>
      </c>
      <c r="T78" s="8">
        <v>3200</v>
      </c>
      <c r="U78" s="8">
        <v>7391.67</v>
      </c>
      <c r="V78" s="13">
        <f t="shared" si="7"/>
        <v>8699.99559</v>
      </c>
      <c r="W78" s="13">
        <f t="shared" si="8"/>
        <v>6</v>
      </c>
      <c r="X78" s="13">
        <f t="shared" si="9"/>
        <v>1500</v>
      </c>
      <c r="Y78" s="13">
        <f t="shared" si="10"/>
        <v>10199.99559</v>
      </c>
      <c r="Z78" s="16">
        <v>1367460</v>
      </c>
      <c r="AA78" s="17">
        <f t="shared" si="11"/>
        <v>10200</v>
      </c>
      <c r="AB78" s="16">
        <v>12452208</v>
      </c>
      <c r="AF78" s="18">
        <v>1376295</v>
      </c>
      <c r="AG78" s="18">
        <v>9200</v>
      </c>
      <c r="AJ78">
        <v>1371276</v>
      </c>
      <c r="AK78">
        <v>12500</v>
      </c>
      <c r="AL78">
        <f t="shared" si="12"/>
        <v>12500</v>
      </c>
      <c r="AM78">
        <f t="shared" si="13"/>
        <v>0</v>
      </c>
      <c r="AN78"/>
      <c r="AO78"/>
      <c r="AP78" s="22">
        <v>1378495</v>
      </c>
      <c r="AQ78" s="1" t="s">
        <v>642</v>
      </c>
      <c r="AR78" s="1" t="s">
        <v>801</v>
      </c>
    </row>
    <row r="79" s="1" customFormat="1" spans="1:44">
      <c r="A79" s="1" t="s">
        <v>202</v>
      </c>
      <c r="B79" s="1">
        <v>307</v>
      </c>
      <c r="C79" s="1">
        <v>337</v>
      </c>
      <c r="D79" s="1">
        <v>155</v>
      </c>
      <c r="E79" s="1">
        <v>938343.4</v>
      </c>
      <c r="F79" s="1" t="s">
        <v>203</v>
      </c>
      <c r="G79" s="24" t="s">
        <v>802</v>
      </c>
      <c r="H79" s="8">
        <v>2</v>
      </c>
      <c r="I79" s="10">
        <v>43386</v>
      </c>
      <c r="J79" s="8" t="s">
        <v>203</v>
      </c>
      <c r="K79" s="10">
        <v>43388</v>
      </c>
      <c r="L79" s="8">
        <v>2</v>
      </c>
      <c r="M79" s="8">
        <v>1</v>
      </c>
      <c r="N79" s="8" t="s">
        <v>44</v>
      </c>
      <c r="O79" s="8" t="s">
        <v>203</v>
      </c>
      <c r="P79" s="8" t="s">
        <v>202</v>
      </c>
      <c r="Q79" s="8" t="s">
        <v>203</v>
      </c>
      <c r="R79" s="8" t="s">
        <v>19</v>
      </c>
      <c r="S79" s="8" t="s">
        <v>203</v>
      </c>
      <c r="T79" s="8">
        <v>3200</v>
      </c>
      <c r="U79" s="8">
        <v>4842.82</v>
      </c>
      <c r="V79" s="13">
        <f t="shared" si="7"/>
        <v>5699.99914</v>
      </c>
      <c r="W79" s="13">
        <f t="shared" si="8"/>
        <v>4</v>
      </c>
      <c r="X79" s="13">
        <f t="shared" si="9"/>
        <v>1000</v>
      </c>
      <c r="Y79" s="13">
        <f t="shared" si="10"/>
        <v>6699.99914</v>
      </c>
      <c r="Z79" s="16" t="s">
        <v>803</v>
      </c>
      <c r="AA79" s="17">
        <f t="shared" si="11"/>
        <v>6700</v>
      </c>
      <c r="AB79" s="16">
        <v>14458767</v>
      </c>
      <c r="AF79" s="18">
        <v>1376464</v>
      </c>
      <c r="AG79" s="18">
        <v>4600</v>
      </c>
      <c r="AJ79">
        <v>1371277</v>
      </c>
      <c r="AK79">
        <v>12500</v>
      </c>
      <c r="AL79">
        <f t="shared" si="12"/>
        <v>12500</v>
      </c>
      <c r="AM79">
        <f t="shared" si="13"/>
        <v>0</v>
      </c>
      <c r="AN79"/>
      <c r="AO79"/>
      <c r="AP79" s="22">
        <v>1378652</v>
      </c>
      <c r="AQ79" s="1" t="s">
        <v>642</v>
      </c>
      <c r="AR79" s="1" t="s">
        <v>804</v>
      </c>
    </row>
    <row r="80" s="1" customFormat="1" spans="1:44">
      <c r="A80" s="1" t="s">
        <v>202</v>
      </c>
      <c r="B80" s="1">
        <v>307</v>
      </c>
      <c r="C80" s="1">
        <v>337</v>
      </c>
      <c r="D80" s="1">
        <v>155</v>
      </c>
      <c r="E80" s="1">
        <v>938343.4</v>
      </c>
      <c r="F80" s="1" t="s">
        <v>203</v>
      </c>
      <c r="G80" s="24" t="s">
        <v>805</v>
      </c>
      <c r="H80" s="8">
        <v>2</v>
      </c>
      <c r="I80" s="10">
        <v>43386</v>
      </c>
      <c r="J80" s="8" t="s">
        <v>203</v>
      </c>
      <c r="K80" s="10">
        <v>43388</v>
      </c>
      <c r="L80" s="8">
        <v>2</v>
      </c>
      <c r="M80" s="8">
        <v>1</v>
      </c>
      <c r="N80" s="8" t="s">
        <v>32</v>
      </c>
      <c r="O80" s="8" t="s">
        <v>203</v>
      </c>
      <c r="P80" s="8" t="s">
        <v>202</v>
      </c>
      <c r="Q80" s="8" t="s">
        <v>203</v>
      </c>
      <c r="R80" s="8" t="s">
        <v>19</v>
      </c>
      <c r="S80" s="8" t="s">
        <v>203</v>
      </c>
      <c r="T80" s="8">
        <v>3200</v>
      </c>
      <c r="U80" s="8">
        <v>4842.82</v>
      </c>
      <c r="V80" s="13">
        <f t="shared" si="7"/>
        <v>5699.99914</v>
      </c>
      <c r="W80" s="13">
        <f t="shared" si="8"/>
        <v>4</v>
      </c>
      <c r="X80" s="13">
        <f t="shared" si="9"/>
        <v>1000</v>
      </c>
      <c r="Y80" s="13">
        <f t="shared" si="10"/>
        <v>6699.99914</v>
      </c>
      <c r="Z80" s="16">
        <v>1346164</v>
      </c>
      <c r="AA80" s="17">
        <f t="shared" si="11"/>
        <v>6700</v>
      </c>
      <c r="AB80" s="16">
        <v>9504673</v>
      </c>
      <c r="AF80" s="18">
        <v>1376465</v>
      </c>
      <c r="AG80" s="18">
        <v>18400</v>
      </c>
      <c r="AJ80">
        <v>1371681</v>
      </c>
      <c r="AK80">
        <v>12500</v>
      </c>
      <c r="AL80">
        <f t="shared" si="12"/>
        <v>12500</v>
      </c>
      <c r="AM80">
        <f t="shared" si="13"/>
        <v>0</v>
      </c>
      <c r="AN80"/>
      <c r="AO80"/>
      <c r="AP80" s="22">
        <v>1378670</v>
      </c>
      <c r="AQ80" s="1" t="s">
        <v>642</v>
      </c>
      <c r="AR80" s="1" t="s">
        <v>806</v>
      </c>
    </row>
    <row r="81" s="1" customFormat="1" spans="1:44">
      <c r="A81" s="1" t="s">
        <v>202</v>
      </c>
      <c r="B81" s="1">
        <v>307</v>
      </c>
      <c r="C81" s="1">
        <v>337</v>
      </c>
      <c r="D81" s="1">
        <v>155</v>
      </c>
      <c r="E81" s="1">
        <v>938343.4</v>
      </c>
      <c r="F81" s="1" t="s">
        <v>203</v>
      </c>
      <c r="G81" s="24" t="s">
        <v>807</v>
      </c>
      <c r="H81" s="8">
        <v>2</v>
      </c>
      <c r="I81" s="10">
        <v>43386</v>
      </c>
      <c r="J81" s="8" t="s">
        <v>203</v>
      </c>
      <c r="K81" s="10">
        <v>43388</v>
      </c>
      <c r="L81" s="8">
        <v>2</v>
      </c>
      <c r="M81" s="8">
        <v>1</v>
      </c>
      <c r="N81" s="8" t="s">
        <v>48</v>
      </c>
      <c r="O81" s="8" t="s">
        <v>203</v>
      </c>
      <c r="P81" s="8" t="s">
        <v>202</v>
      </c>
      <c r="Q81" s="8" t="s">
        <v>203</v>
      </c>
      <c r="R81" s="8" t="s">
        <v>19</v>
      </c>
      <c r="S81" s="8" t="s">
        <v>203</v>
      </c>
      <c r="T81" s="8">
        <v>3200</v>
      </c>
      <c r="U81" s="8">
        <v>4842.82</v>
      </c>
      <c r="V81" s="13">
        <f t="shared" si="7"/>
        <v>5699.99914</v>
      </c>
      <c r="W81" s="13">
        <f t="shared" si="8"/>
        <v>4</v>
      </c>
      <c r="X81" s="13">
        <f t="shared" si="9"/>
        <v>1000</v>
      </c>
      <c r="Y81" s="13">
        <f t="shared" si="10"/>
        <v>6699.99914</v>
      </c>
      <c r="Z81" s="16">
        <v>1376719</v>
      </c>
      <c r="AA81" s="17">
        <f t="shared" si="11"/>
        <v>6700</v>
      </c>
      <c r="AB81" s="16">
        <v>14287683</v>
      </c>
      <c r="AF81" s="18">
        <v>1376575</v>
      </c>
      <c r="AG81" s="18">
        <v>11100</v>
      </c>
      <c r="AJ81">
        <v>1372504</v>
      </c>
      <c r="AK81">
        <v>9900</v>
      </c>
      <c r="AL81">
        <f t="shared" si="12"/>
        <v>9900</v>
      </c>
      <c r="AM81">
        <f t="shared" si="13"/>
        <v>0</v>
      </c>
      <c r="AN81"/>
      <c r="AO81"/>
      <c r="AP81" s="22">
        <v>1378924</v>
      </c>
      <c r="AQ81" s="1" t="s">
        <v>642</v>
      </c>
      <c r="AR81" s="1" t="s">
        <v>808</v>
      </c>
    </row>
    <row r="82" s="1" customFormat="1" spans="1:44">
      <c r="A82" s="1" t="s">
        <v>202</v>
      </c>
      <c r="B82" s="1">
        <v>307</v>
      </c>
      <c r="C82" s="1">
        <v>337</v>
      </c>
      <c r="D82" s="1">
        <v>155</v>
      </c>
      <c r="E82" s="1">
        <v>938343.4</v>
      </c>
      <c r="F82" s="1" t="s">
        <v>203</v>
      </c>
      <c r="G82" s="8" t="s">
        <v>809</v>
      </c>
      <c r="H82" s="8">
        <v>2</v>
      </c>
      <c r="I82" s="10">
        <v>43386</v>
      </c>
      <c r="J82" s="8" t="s">
        <v>203</v>
      </c>
      <c r="K82" s="10">
        <v>43388</v>
      </c>
      <c r="L82" s="8">
        <v>2</v>
      </c>
      <c r="M82" s="8">
        <v>1</v>
      </c>
      <c r="N82" s="8" t="s">
        <v>44</v>
      </c>
      <c r="O82" s="8" t="s">
        <v>203</v>
      </c>
      <c r="P82" s="8" t="s">
        <v>202</v>
      </c>
      <c r="Q82" s="8" t="s">
        <v>203</v>
      </c>
      <c r="R82" s="8" t="s">
        <v>19</v>
      </c>
      <c r="S82" s="8" t="s">
        <v>203</v>
      </c>
      <c r="T82" s="8">
        <v>3200</v>
      </c>
      <c r="U82" s="8">
        <v>4842.82</v>
      </c>
      <c r="V82" s="13">
        <f t="shared" si="7"/>
        <v>5699.99914</v>
      </c>
      <c r="W82" s="13">
        <f t="shared" si="8"/>
        <v>4</v>
      </c>
      <c r="X82" s="13">
        <f t="shared" si="9"/>
        <v>1000</v>
      </c>
      <c r="Y82" s="13">
        <f t="shared" si="10"/>
        <v>6699.99914</v>
      </c>
      <c r="Z82" s="16">
        <v>1375106</v>
      </c>
      <c r="AA82" s="17">
        <f t="shared" si="11"/>
        <v>6700</v>
      </c>
      <c r="AB82" s="16">
        <v>13938660</v>
      </c>
      <c r="AF82" s="18">
        <v>1376667</v>
      </c>
      <c r="AG82" s="18">
        <v>4600</v>
      </c>
      <c r="AJ82">
        <v>1372929</v>
      </c>
      <c r="AK82">
        <v>7900</v>
      </c>
      <c r="AL82">
        <f t="shared" si="12"/>
        <v>7900</v>
      </c>
      <c r="AM82">
        <f t="shared" si="13"/>
        <v>0</v>
      </c>
      <c r="AN82"/>
      <c r="AO82"/>
      <c r="AP82" s="22">
        <v>1378992</v>
      </c>
      <c r="AQ82" s="1" t="s">
        <v>642</v>
      </c>
      <c r="AR82" s="1" t="s">
        <v>810</v>
      </c>
    </row>
    <row r="83" s="1" customFormat="1" spans="1:44">
      <c r="A83" s="1" t="s">
        <v>202</v>
      </c>
      <c r="B83" s="1">
        <v>307</v>
      </c>
      <c r="C83" s="1">
        <v>337</v>
      </c>
      <c r="D83" s="1">
        <v>155</v>
      </c>
      <c r="E83" s="1">
        <v>938343.4</v>
      </c>
      <c r="F83" s="1" t="s">
        <v>203</v>
      </c>
      <c r="G83" s="8" t="s">
        <v>811</v>
      </c>
      <c r="H83" s="8">
        <v>2</v>
      </c>
      <c r="I83" s="10">
        <v>43386</v>
      </c>
      <c r="J83" s="8" t="s">
        <v>203</v>
      </c>
      <c r="K83" s="10">
        <v>43388</v>
      </c>
      <c r="L83" s="8">
        <v>2</v>
      </c>
      <c r="M83" s="8">
        <v>1</v>
      </c>
      <c r="N83" s="8" t="s">
        <v>44</v>
      </c>
      <c r="O83" s="8" t="s">
        <v>203</v>
      </c>
      <c r="P83" s="8" t="s">
        <v>202</v>
      </c>
      <c r="Q83" s="8" t="s">
        <v>203</v>
      </c>
      <c r="R83" s="8" t="s">
        <v>19</v>
      </c>
      <c r="S83" s="8" t="s">
        <v>203</v>
      </c>
      <c r="T83" s="8">
        <v>3200</v>
      </c>
      <c r="U83" s="8">
        <v>4842.82</v>
      </c>
      <c r="V83" s="13">
        <f t="shared" si="7"/>
        <v>5699.99914</v>
      </c>
      <c r="W83" s="13">
        <f t="shared" si="8"/>
        <v>4</v>
      </c>
      <c r="X83" s="13">
        <f t="shared" si="9"/>
        <v>1000</v>
      </c>
      <c r="Y83" s="13">
        <f t="shared" si="10"/>
        <v>6699.99914</v>
      </c>
      <c r="Z83" s="16">
        <v>1375103</v>
      </c>
      <c r="AA83" s="17">
        <f t="shared" si="11"/>
        <v>6700</v>
      </c>
      <c r="AB83" s="16">
        <v>13938555</v>
      </c>
      <c r="AF83" s="18">
        <v>1376719</v>
      </c>
      <c r="AG83" s="18">
        <v>6700</v>
      </c>
      <c r="AJ83">
        <v>1372954</v>
      </c>
      <c r="AK83">
        <v>66000</v>
      </c>
      <c r="AL83">
        <f t="shared" si="12"/>
        <v>66000</v>
      </c>
      <c r="AM83">
        <f t="shared" si="13"/>
        <v>0</v>
      </c>
      <c r="AN83"/>
      <c r="AO83"/>
      <c r="AP83" s="22">
        <v>1379018</v>
      </c>
      <c r="AQ83" s="1" t="s">
        <v>642</v>
      </c>
      <c r="AR83" s="1" t="s">
        <v>812</v>
      </c>
    </row>
    <row r="84" s="1" customFormat="1" spans="1:44">
      <c r="A84" s="1" t="s">
        <v>202</v>
      </c>
      <c r="B84" s="1">
        <v>307</v>
      </c>
      <c r="C84" s="1">
        <v>337</v>
      </c>
      <c r="D84" s="1">
        <v>155</v>
      </c>
      <c r="E84" s="1">
        <v>938343.4</v>
      </c>
      <c r="F84" s="1" t="s">
        <v>203</v>
      </c>
      <c r="G84" s="24" t="s">
        <v>813</v>
      </c>
      <c r="H84" s="8">
        <v>2</v>
      </c>
      <c r="I84" s="10">
        <v>43388</v>
      </c>
      <c r="J84" s="8" t="s">
        <v>203</v>
      </c>
      <c r="K84" s="10">
        <v>43390</v>
      </c>
      <c r="L84" s="8">
        <v>2</v>
      </c>
      <c r="M84" s="8">
        <v>1</v>
      </c>
      <c r="N84" s="8" t="s">
        <v>48</v>
      </c>
      <c r="O84" s="8" t="s">
        <v>203</v>
      </c>
      <c r="P84" s="8" t="s">
        <v>202</v>
      </c>
      <c r="Q84" s="8" t="s">
        <v>203</v>
      </c>
      <c r="R84" s="8" t="s">
        <v>19</v>
      </c>
      <c r="S84" s="8" t="s">
        <v>203</v>
      </c>
      <c r="T84" s="8">
        <v>3200</v>
      </c>
      <c r="U84" s="8">
        <v>4587.94</v>
      </c>
      <c r="V84" s="13">
        <f t="shared" si="7"/>
        <v>5400.00538</v>
      </c>
      <c r="W84" s="13">
        <f t="shared" si="8"/>
        <v>4</v>
      </c>
      <c r="X84" s="13">
        <f t="shared" si="9"/>
        <v>1000</v>
      </c>
      <c r="Y84" s="13">
        <f t="shared" si="10"/>
        <v>6400.00538</v>
      </c>
      <c r="Z84" s="16">
        <v>1380115</v>
      </c>
      <c r="AA84" s="17">
        <f t="shared" si="11"/>
        <v>6400</v>
      </c>
      <c r="AB84" s="16">
        <v>15009041</v>
      </c>
      <c r="AF84" s="18">
        <v>1376855</v>
      </c>
      <c r="AG84" s="18">
        <v>18400</v>
      </c>
      <c r="AJ84">
        <v>1373160</v>
      </c>
      <c r="AK84">
        <v>10200</v>
      </c>
      <c r="AL84">
        <f t="shared" si="12"/>
        <v>10200</v>
      </c>
      <c r="AM84">
        <f t="shared" si="13"/>
        <v>0</v>
      </c>
      <c r="AN84"/>
      <c r="AO84"/>
      <c r="AP84" s="22">
        <v>1379062</v>
      </c>
      <c r="AQ84" s="1" t="s">
        <v>642</v>
      </c>
      <c r="AR84" s="1" t="s">
        <v>814</v>
      </c>
    </row>
    <row r="85" s="1" customFormat="1" spans="1:44">
      <c r="A85" s="1" t="s">
        <v>202</v>
      </c>
      <c r="B85" s="1">
        <v>307</v>
      </c>
      <c r="C85" s="1">
        <v>337</v>
      </c>
      <c r="D85" s="1">
        <v>155</v>
      </c>
      <c r="E85" s="1">
        <v>938343.4</v>
      </c>
      <c r="F85" s="1" t="s">
        <v>203</v>
      </c>
      <c r="G85" s="8" t="s">
        <v>815</v>
      </c>
      <c r="H85" s="8">
        <v>2</v>
      </c>
      <c r="I85" s="10">
        <v>43388</v>
      </c>
      <c r="J85" s="8" t="s">
        <v>203</v>
      </c>
      <c r="K85" s="10">
        <v>43391</v>
      </c>
      <c r="L85" s="8">
        <v>3</v>
      </c>
      <c r="M85" s="8">
        <v>1</v>
      </c>
      <c r="N85" s="8" t="s">
        <v>42</v>
      </c>
      <c r="O85" s="8" t="s">
        <v>203</v>
      </c>
      <c r="P85" s="8" t="s">
        <v>202</v>
      </c>
      <c r="Q85" s="8" t="s">
        <v>203</v>
      </c>
      <c r="R85" s="8" t="s">
        <v>19</v>
      </c>
      <c r="S85" s="8" t="s">
        <v>203</v>
      </c>
      <c r="T85" s="8">
        <v>3200</v>
      </c>
      <c r="U85" s="8">
        <v>6881.91</v>
      </c>
      <c r="V85" s="13">
        <f t="shared" si="7"/>
        <v>8100.00807</v>
      </c>
      <c r="W85" s="13">
        <f t="shared" si="8"/>
        <v>6</v>
      </c>
      <c r="X85" s="13">
        <f t="shared" si="9"/>
        <v>1500</v>
      </c>
      <c r="Y85" s="13">
        <f t="shared" si="10"/>
        <v>9600.00807</v>
      </c>
      <c r="Z85" s="16">
        <v>1363061</v>
      </c>
      <c r="AA85" s="17">
        <f t="shared" si="11"/>
        <v>9600</v>
      </c>
      <c r="AB85" s="16">
        <v>11853042</v>
      </c>
      <c r="AF85" s="18">
        <v>1377123</v>
      </c>
      <c r="AG85" s="18">
        <v>4600</v>
      </c>
      <c r="AJ85">
        <v>1373669</v>
      </c>
      <c r="AK85">
        <v>16700</v>
      </c>
      <c r="AL85">
        <f t="shared" si="12"/>
        <v>16700</v>
      </c>
      <c r="AM85">
        <f t="shared" si="13"/>
        <v>0</v>
      </c>
      <c r="AN85"/>
      <c r="AO85"/>
      <c r="AP85" s="22">
        <v>1379131</v>
      </c>
      <c r="AQ85" s="1" t="s">
        <v>642</v>
      </c>
      <c r="AR85" s="1" t="s">
        <v>816</v>
      </c>
    </row>
    <row r="86" s="1" customFormat="1" spans="1:44">
      <c r="A86" s="1" t="s">
        <v>202</v>
      </c>
      <c r="B86" s="1">
        <v>307</v>
      </c>
      <c r="C86" s="1">
        <v>337</v>
      </c>
      <c r="D86" s="1">
        <v>155</v>
      </c>
      <c r="E86" s="1">
        <v>938343.4</v>
      </c>
      <c r="F86" s="1" t="s">
        <v>203</v>
      </c>
      <c r="G86" s="8" t="s">
        <v>817</v>
      </c>
      <c r="H86" s="8">
        <v>2</v>
      </c>
      <c r="I86" s="10">
        <v>43389</v>
      </c>
      <c r="J86" s="8" t="s">
        <v>203</v>
      </c>
      <c r="K86" s="10">
        <v>43391</v>
      </c>
      <c r="L86" s="8">
        <v>2</v>
      </c>
      <c r="M86" s="8">
        <v>1</v>
      </c>
      <c r="N86" s="8" t="s">
        <v>42</v>
      </c>
      <c r="O86" s="8" t="s">
        <v>203</v>
      </c>
      <c r="P86" s="8" t="s">
        <v>202</v>
      </c>
      <c r="Q86" s="8" t="s">
        <v>203</v>
      </c>
      <c r="R86" s="8" t="s">
        <v>19</v>
      </c>
      <c r="S86" s="8" t="s">
        <v>203</v>
      </c>
      <c r="T86" s="8">
        <v>3200</v>
      </c>
      <c r="U86" s="8">
        <v>4587.94</v>
      </c>
      <c r="V86" s="13">
        <f t="shared" si="7"/>
        <v>5400.00538</v>
      </c>
      <c r="W86" s="13">
        <f t="shared" si="8"/>
        <v>4</v>
      </c>
      <c r="X86" s="13">
        <f t="shared" si="9"/>
        <v>1000</v>
      </c>
      <c r="Y86" s="13">
        <f t="shared" si="10"/>
        <v>6400.00538</v>
      </c>
      <c r="Z86" s="16">
        <v>1381669</v>
      </c>
      <c r="AA86" s="17">
        <f t="shared" si="11"/>
        <v>6400</v>
      </c>
      <c r="AB86" s="16">
        <v>15275652</v>
      </c>
      <c r="AF86" s="18">
        <v>1377253</v>
      </c>
      <c r="AG86" s="18">
        <v>8400</v>
      </c>
      <c r="AJ86">
        <v>1374101</v>
      </c>
      <c r="AK86">
        <v>3500</v>
      </c>
      <c r="AL86">
        <f t="shared" si="12"/>
        <v>3500</v>
      </c>
      <c r="AM86">
        <f t="shared" si="13"/>
        <v>0</v>
      </c>
      <c r="AN86"/>
      <c r="AO86"/>
      <c r="AP86" s="22">
        <v>1379787</v>
      </c>
      <c r="AQ86" s="1" t="s">
        <v>642</v>
      </c>
      <c r="AR86" s="1" t="s">
        <v>818</v>
      </c>
    </row>
    <row r="87" s="1" customFormat="1" spans="1:44">
      <c r="A87" s="1" t="s">
        <v>202</v>
      </c>
      <c r="B87" s="1">
        <v>307</v>
      </c>
      <c r="C87" s="1">
        <v>337</v>
      </c>
      <c r="D87" s="1">
        <v>155</v>
      </c>
      <c r="E87" s="1">
        <v>938343.4</v>
      </c>
      <c r="F87" s="1" t="s">
        <v>203</v>
      </c>
      <c r="G87" s="8" t="s">
        <v>819</v>
      </c>
      <c r="H87" s="8">
        <v>2</v>
      </c>
      <c r="I87" s="10">
        <v>43390</v>
      </c>
      <c r="J87" s="8" t="s">
        <v>203</v>
      </c>
      <c r="K87" s="10">
        <v>43391</v>
      </c>
      <c r="L87" s="8">
        <v>1</v>
      </c>
      <c r="M87" s="8">
        <v>1</v>
      </c>
      <c r="N87" s="8" t="s">
        <v>44</v>
      </c>
      <c r="O87" s="8" t="s">
        <v>203</v>
      </c>
      <c r="P87" s="8" t="s">
        <v>202</v>
      </c>
      <c r="Q87" s="8" t="s">
        <v>203</v>
      </c>
      <c r="R87" s="8" t="s">
        <v>19</v>
      </c>
      <c r="S87" s="8" t="s">
        <v>203</v>
      </c>
      <c r="T87" s="8">
        <v>3200</v>
      </c>
      <c r="U87" s="8">
        <v>2293.97</v>
      </c>
      <c r="V87" s="13">
        <f t="shared" si="7"/>
        <v>2700.00269</v>
      </c>
      <c r="W87" s="13">
        <f t="shared" si="8"/>
        <v>2</v>
      </c>
      <c r="X87" s="13">
        <f t="shared" si="9"/>
        <v>500</v>
      </c>
      <c r="Y87" s="13">
        <f t="shared" si="10"/>
        <v>3200.00269</v>
      </c>
      <c r="Z87" s="16">
        <v>1382084</v>
      </c>
      <c r="AA87" s="17">
        <f t="shared" si="11"/>
        <v>3200</v>
      </c>
      <c r="AB87" s="16">
        <v>15364514</v>
      </c>
      <c r="AF87" s="18">
        <v>1377255</v>
      </c>
      <c r="AG87" s="18">
        <v>8400</v>
      </c>
      <c r="AJ87">
        <v>1374148</v>
      </c>
      <c r="AK87">
        <v>12500</v>
      </c>
      <c r="AL87">
        <f t="shared" si="12"/>
        <v>12500</v>
      </c>
      <c r="AM87">
        <f t="shared" si="13"/>
        <v>0</v>
      </c>
      <c r="AN87"/>
      <c r="AO87"/>
      <c r="AP87" s="22">
        <v>1379799</v>
      </c>
      <c r="AQ87" s="1" t="s">
        <v>642</v>
      </c>
      <c r="AR87" s="1" t="s">
        <v>820</v>
      </c>
    </row>
    <row r="88" s="1" customFormat="1" spans="1:44">
      <c r="A88" s="1" t="s">
        <v>202</v>
      </c>
      <c r="B88" s="1">
        <v>307</v>
      </c>
      <c r="C88" s="1">
        <v>337</v>
      </c>
      <c r="D88" s="1">
        <v>155</v>
      </c>
      <c r="E88" s="1">
        <v>938343.4</v>
      </c>
      <c r="F88" s="1" t="s">
        <v>203</v>
      </c>
      <c r="G88" s="24" t="s">
        <v>821</v>
      </c>
      <c r="H88" s="8">
        <v>2</v>
      </c>
      <c r="I88" s="10">
        <v>43390</v>
      </c>
      <c r="J88" s="8" t="s">
        <v>203</v>
      </c>
      <c r="K88" s="10">
        <v>43391</v>
      </c>
      <c r="L88" s="8">
        <v>1</v>
      </c>
      <c r="M88" s="8">
        <v>1</v>
      </c>
      <c r="N88" s="8" t="s">
        <v>48</v>
      </c>
      <c r="O88" s="8" t="s">
        <v>203</v>
      </c>
      <c r="P88" s="8" t="s">
        <v>202</v>
      </c>
      <c r="Q88" s="8" t="s">
        <v>203</v>
      </c>
      <c r="R88" s="8" t="s">
        <v>19</v>
      </c>
      <c r="S88" s="8" t="s">
        <v>203</v>
      </c>
      <c r="T88" s="8">
        <v>3200</v>
      </c>
      <c r="U88" s="8">
        <v>2293.97</v>
      </c>
      <c r="V88" s="13">
        <f t="shared" si="7"/>
        <v>2700.00269</v>
      </c>
      <c r="W88" s="13">
        <f t="shared" si="8"/>
        <v>2</v>
      </c>
      <c r="X88" s="13">
        <f t="shared" si="9"/>
        <v>500</v>
      </c>
      <c r="Y88" s="13">
        <f t="shared" si="10"/>
        <v>3200.00269</v>
      </c>
      <c r="Z88" s="16">
        <v>1382084</v>
      </c>
      <c r="AA88" s="17">
        <f t="shared" si="11"/>
        <v>3200</v>
      </c>
      <c r="AB88" s="16">
        <v>15364514</v>
      </c>
      <c r="AF88" s="18">
        <v>1377323</v>
      </c>
      <c r="AG88" s="18">
        <v>12400</v>
      </c>
      <c r="AJ88">
        <v>1374405</v>
      </c>
      <c r="AK88">
        <v>4600</v>
      </c>
      <c r="AL88">
        <f t="shared" si="12"/>
        <v>4600</v>
      </c>
      <c r="AM88">
        <f t="shared" si="13"/>
        <v>0</v>
      </c>
      <c r="AN88"/>
      <c r="AO88"/>
      <c r="AP88" s="22">
        <v>1380115</v>
      </c>
      <c r="AQ88" s="1" t="s">
        <v>642</v>
      </c>
      <c r="AR88" s="1" t="s">
        <v>822</v>
      </c>
    </row>
    <row r="89" s="1" customFormat="1" spans="1:44">
      <c r="A89" s="1" t="s">
        <v>202</v>
      </c>
      <c r="B89" s="1">
        <v>307</v>
      </c>
      <c r="C89" s="1">
        <v>337</v>
      </c>
      <c r="D89" s="1">
        <v>155</v>
      </c>
      <c r="E89" s="1">
        <v>938343.4</v>
      </c>
      <c r="F89" s="1" t="s">
        <v>203</v>
      </c>
      <c r="G89" s="8" t="s">
        <v>823</v>
      </c>
      <c r="H89" s="8">
        <v>2</v>
      </c>
      <c r="I89" s="10">
        <v>43390</v>
      </c>
      <c r="J89" s="8" t="s">
        <v>203</v>
      </c>
      <c r="K89" s="10">
        <v>43392</v>
      </c>
      <c r="L89" s="8">
        <v>2</v>
      </c>
      <c r="M89" s="8">
        <v>1</v>
      </c>
      <c r="N89" s="8" t="s">
        <v>25</v>
      </c>
      <c r="O89" s="8" t="s">
        <v>203</v>
      </c>
      <c r="P89" s="8" t="s">
        <v>202</v>
      </c>
      <c r="Q89" s="8" t="s">
        <v>203</v>
      </c>
      <c r="R89" s="8" t="s">
        <v>19</v>
      </c>
      <c r="S89" s="8" t="s">
        <v>203</v>
      </c>
      <c r="T89" s="8">
        <v>3200</v>
      </c>
      <c r="U89" s="8">
        <v>4587.94</v>
      </c>
      <c r="V89" s="13">
        <f t="shared" si="7"/>
        <v>5400.00538</v>
      </c>
      <c r="W89" s="13">
        <f t="shared" si="8"/>
        <v>4</v>
      </c>
      <c r="X89" s="13">
        <f t="shared" si="9"/>
        <v>1000</v>
      </c>
      <c r="Y89" s="13">
        <f t="shared" si="10"/>
        <v>6400.00538</v>
      </c>
      <c r="Z89" s="16">
        <v>1381087</v>
      </c>
      <c r="AA89" s="17">
        <f t="shared" si="11"/>
        <v>6400</v>
      </c>
      <c r="AB89" s="16">
        <v>15178994</v>
      </c>
      <c r="AF89" s="18">
        <v>1377470</v>
      </c>
      <c r="AG89" s="18">
        <v>9200</v>
      </c>
      <c r="AJ89">
        <v>1374585</v>
      </c>
      <c r="AK89">
        <v>9900</v>
      </c>
      <c r="AL89">
        <f t="shared" si="12"/>
        <v>9900</v>
      </c>
      <c r="AM89">
        <f t="shared" si="13"/>
        <v>0</v>
      </c>
      <c r="AN89"/>
      <c r="AO89"/>
      <c r="AP89" s="22">
        <v>1380241</v>
      </c>
      <c r="AQ89" s="1" t="s">
        <v>642</v>
      </c>
      <c r="AR89" s="1" t="s">
        <v>824</v>
      </c>
    </row>
    <row r="90" s="1" customFormat="1" spans="1:44">
      <c r="A90" s="1" t="s">
        <v>202</v>
      </c>
      <c r="B90" s="1">
        <v>307</v>
      </c>
      <c r="C90" s="1">
        <v>337</v>
      </c>
      <c r="D90" s="1">
        <v>155</v>
      </c>
      <c r="E90" s="1">
        <v>938343.4</v>
      </c>
      <c r="F90" s="1" t="s">
        <v>203</v>
      </c>
      <c r="G90" s="8" t="s">
        <v>825</v>
      </c>
      <c r="H90" s="8">
        <v>2</v>
      </c>
      <c r="I90" s="10">
        <v>43390</v>
      </c>
      <c r="J90" s="8" t="s">
        <v>203</v>
      </c>
      <c r="K90" s="10">
        <v>43392</v>
      </c>
      <c r="L90" s="8">
        <v>2</v>
      </c>
      <c r="M90" s="8">
        <v>1</v>
      </c>
      <c r="N90" s="8" t="s">
        <v>44</v>
      </c>
      <c r="O90" s="8" t="s">
        <v>203</v>
      </c>
      <c r="P90" s="8" t="s">
        <v>202</v>
      </c>
      <c r="Q90" s="8" t="s">
        <v>203</v>
      </c>
      <c r="R90" s="8" t="s">
        <v>19</v>
      </c>
      <c r="S90" s="8" t="s">
        <v>203</v>
      </c>
      <c r="T90" s="8">
        <v>3200</v>
      </c>
      <c r="U90" s="8">
        <v>4587.94</v>
      </c>
      <c r="V90" s="13">
        <f t="shared" si="7"/>
        <v>5400.00538</v>
      </c>
      <c r="W90" s="13">
        <f t="shared" si="8"/>
        <v>4</v>
      </c>
      <c r="X90" s="13">
        <f t="shared" si="9"/>
        <v>1000</v>
      </c>
      <c r="Y90" s="13">
        <f t="shared" si="10"/>
        <v>6400.00538</v>
      </c>
      <c r="Z90" s="16">
        <v>1381929</v>
      </c>
      <c r="AA90" s="17">
        <f t="shared" si="11"/>
        <v>6400</v>
      </c>
      <c r="AB90" s="16">
        <v>15358883</v>
      </c>
      <c r="AF90" s="18">
        <v>1377476</v>
      </c>
      <c r="AG90" s="18">
        <v>3500</v>
      </c>
      <c r="AJ90">
        <v>1374586</v>
      </c>
      <c r="AK90">
        <v>9900</v>
      </c>
      <c r="AL90">
        <f t="shared" si="12"/>
        <v>9900</v>
      </c>
      <c r="AM90">
        <f t="shared" si="13"/>
        <v>0</v>
      </c>
      <c r="AN90"/>
      <c r="AO90"/>
      <c r="AP90" s="22">
        <v>1380472</v>
      </c>
      <c r="AQ90" s="1" t="s">
        <v>642</v>
      </c>
      <c r="AR90" s="1" t="s">
        <v>826</v>
      </c>
    </row>
    <row r="91" s="1" customFormat="1" spans="1:44">
      <c r="A91" s="1" t="s">
        <v>202</v>
      </c>
      <c r="B91" s="1">
        <v>307</v>
      </c>
      <c r="C91" s="1">
        <v>337</v>
      </c>
      <c r="D91" s="1">
        <v>155</v>
      </c>
      <c r="E91" s="1">
        <v>938343.4</v>
      </c>
      <c r="F91" s="1" t="s">
        <v>203</v>
      </c>
      <c r="G91" s="8" t="s">
        <v>827</v>
      </c>
      <c r="H91" s="8">
        <v>2</v>
      </c>
      <c r="I91" s="10">
        <v>43390</v>
      </c>
      <c r="J91" s="8" t="s">
        <v>203</v>
      </c>
      <c r="K91" s="10">
        <v>43392</v>
      </c>
      <c r="L91" s="8">
        <v>2</v>
      </c>
      <c r="M91" s="8">
        <v>1</v>
      </c>
      <c r="N91" s="8" t="s">
        <v>32</v>
      </c>
      <c r="O91" s="8" t="s">
        <v>203</v>
      </c>
      <c r="P91" s="8" t="s">
        <v>202</v>
      </c>
      <c r="Q91" s="8" t="s">
        <v>203</v>
      </c>
      <c r="R91" s="8" t="s">
        <v>19</v>
      </c>
      <c r="S91" s="8" t="s">
        <v>203</v>
      </c>
      <c r="T91" s="8">
        <v>3200</v>
      </c>
      <c r="U91" s="8">
        <v>4587.94</v>
      </c>
      <c r="V91" s="13">
        <f t="shared" si="7"/>
        <v>5400.00538</v>
      </c>
      <c r="W91" s="13">
        <f t="shared" si="8"/>
        <v>4</v>
      </c>
      <c r="X91" s="13">
        <f t="shared" si="9"/>
        <v>1000</v>
      </c>
      <c r="Y91" s="13">
        <f t="shared" si="10"/>
        <v>6400.00538</v>
      </c>
      <c r="Z91" s="16">
        <v>1378022</v>
      </c>
      <c r="AA91" s="17">
        <f t="shared" si="11"/>
        <v>6400</v>
      </c>
      <c r="AB91" s="16">
        <v>14628261</v>
      </c>
      <c r="AF91" s="18">
        <v>1377568</v>
      </c>
      <c r="AG91" s="18">
        <v>7000</v>
      </c>
      <c r="AJ91">
        <v>1374676</v>
      </c>
      <c r="AK91">
        <v>4600</v>
      </c>
      <c r="AL91">
        <f t="shared" si="12"/>
        <v>4600</v>
      </c>
      <c r="AM91">
        <f t="shared" si="13"/>
        <v>0</v>
      </c>
      <c r="AN91"/>
      <c r="AO91"/>
      <c r="AP91" s="22">
        <v>1380800</v>
      </c>
      <c r="AQ91" s="1" t="s">
        <v>642</v>
      </c>
      <c r="AR91" s="1" t="s">
        <v>828</v>
      </c>
    </row>
    <row r="92" s="1" customFormat="1" spans="1:44">
      <c r="A92" s="1" t="s">
        <v>829</v>
      </c>
      <c r="B92" s="1"/>
      <c r="C92" s="1"/>
      <c r="D92" s="1"/>
      <c r="E92" s="1"/>
      <c r="F92" s="1"/>
      <c r="G92" s="8" t="s">
        <v>819</v>
      </c>
      <c r="H92" s="8">
        <v>2</v>
      </c>
      <c r="I92" s="10">
        <v>43391</v>
      </c>
      <c r="J92" s="8" t="s">
        <v>203</v>
      </c>
      <c r="K92" s="10">
        <v>43391</v>
      </c>
      <c r="L92" s="8">
        <v>1</v>
      </c>
      <c r="M92" s="8">
        <v>1</v>
      </c>
      <c r="N92" s="8" t="s">
        <v>48</v>
      </c>
      <c r="O92" s="8" t="s">
        <v>203</v>
      </c>
      <c r="P92" s="8" t="s">
        <v>202</v>
      </c>
      <c r="Q92" s="8" t="s">
        <v>203</v>
      </c>
      <c r="R92" s="8" t="s">
        <v>19</v>
      </c>
      <c r="S92" s="8" t="s">
        <v>203</v>
      </c>
      <c r="T92" s="8">
        <v>3200</v>
      </c>
      <c r="U92" s="8">
        <v>2293.97</v>
      </c>
      <c r="V92" s="13">
        <f t="shared" si="7"/>
        <v>2700.00269</v>
      </c>
      <c r="W92" s="13">
        <f t="shared" si="8"/>
        <v>2</v>
      </c>
      <c r="X92" s="13">
        <f t="shared" si="9"/>
        <v>500</v>
      </c>
      <c r="Y92" s="13">
        <f t="shared" si="10"/>
        <v>3200.00269</v>
      </c>
      <c r="Z92" s="16">
        <v>1382550</v>
      </c>
      <c r="AA92" s="17">
        <f t="shared" si="11"/>
        <v>3200</v>
      </c>
      <c r="AB92" s="16">
        <v>15454922</v>
      </c>
      <c r="AF92" s="18">
        <v>1377780</v>
      </c>
      <c r="AG92" s="18">
        <v>3200</v>
      </c>
      <c r="AJ92">
        <v>1374720</v>
      </c>
      <c r="AK92">
        <v>10200</v>
      </c>
      <c r="AL92">
        <f t="shared" si="12"/>
        <v>10200</v>
      </c>
      <c r="AM92">
        <f t="shared" si="13"/>
        <v>0</v>
      </c>
      <c r="AN92"/>
      <c r="AO92"/>
      <c r="AP92" s="22">
        <v>1381087</v>
      </c>
      <c r="AQ92" s="1" t="s">
        <v>642</v>
      </c>
      <c r="AR92" s="1" t="s">
        <v>830</v>
      </c>
    </row>
    <row r="93" s="1" customFormat="1" spans="1:44">
      <c r="A93" s="1" t="s">
        <v>202</v>
      </c>
      <c r="B93" s="1">
        <v>307</v>
      </c>
      <c r="C93" s="1">
        <v>337</v>
      </c>
      <c r="D93" s="1">
        <v>155</v>
      </c>
      <c r="E93" s="1">
        <v>938343.4</v>
      </c>
      <c r="F93" s="1" t="s">
        <v>203</v>
      </c>
      <c r="G93" s="8" t="s">
        <v>831</v>
      </c>
      <c r="H93" s="8">
        <v>2</v>
      </c>
      <c r="I93" s="10">
        <v>43391</v>
      </c>
      <c r="J93" s="8" t="s">
        <v>203</v>
      </c>
      <c r="K93" s="10">
        <v>43392</v>
      </c>
      <c r="L93" s="8">
        <v>1</v>
      </c>
      <c r="M93" s="8">
        <v>1</v>
      </c>
      <c r="N93" s="8" t="s">
        <v>48</v>
      </c>
      <c r="O93" s="8" t="s">
        <v>203</v>
      </c>
      <c r="P93" s="8" t="s">
        <v>202</v>
      </c>
      <c r="Q93" s="8" t="s">
        <v>203</v>
      </c>
      <c r="R93" s="8" t="s">
        <v>19</v>
      </c>
      <c r="S93" s="8" t="s">
        <v>203</v>
      </c>
      <c r="T93" s="8">
        <v>3200</v>
      </c>
      <c r="U93" s="8">
        <v>2293.97</v>
      </c>
      <c r="V93" s="13">
        <f t="shared" si="7"/>
        <v>2700.00269</v>
      </c>
      <c r="W93" s="13">
        <f t="shared" si="8"/>
        <v>2</v>
      </c>
      <c r="X93" s="13">
        <f t="shared" si="9"/>
        <v>500</v>
      </c>
      <c r="Y93" s="13">
        <f t="shared" si="10"/>
        <v>3200.00269</v>
      </c>
      <c r="Z93" s="16">
        <v>1382535</v>
      </c>
      <c r="AA93" s="17">
        <f t="shared" si="11"/>
        <v>3200</v>
      </c>
      <c r="AB93" s="16">
        <v>15453505</v>
      </c>
      <c r="AF93" s="18">
        <v>1377808</v>
      </c>
      <c r="AG93" s="18">
        <v>7000</v>
      </c>
      <c r="AJ93">
        <v>1374775</v>
      </c>
      <c r="AK93">
        <v>12800</v>
      </c>
      <c r="AL93">
        <f t="shared" si="12"/>
        <v>12800</v>
      </c>
      <c r="AM93">
        <f t="shared" si="13"/>
        <v>0</v>
      </c>
      <c r="AN93"/>
      <c r="AO93"/>
      <c r="AP93" s="22">
        <v>1381481</v>
      </c>
      <c r="AQ93" s="1" t="s">
        <v>642</v>
      </c>
      <c r="AR93" s="1" t="s">
        <v>832</v>
      </c>
    </row>
    <row r="94" s="1" customFormat="1" spans="1:44">
      <c r="A94" s="1" t="s">
        <v>202</v>
      </c>
      <c r="B94" s="1">
        <v>307</v>
      </c>
      <c r="C94" s="1">
        <v>337</v>
      </c>
      <c r="D94" s="1">
        <v>155</v>
      </c>
      <c r="E94" s="1">
        <v>938343.4</v>
      </c>
      <c r="F94" s="1" t="s">
        <v>203</v>
      </c>
      <c r="G94" s="8" t="s">
        <v>833</v>
      </c>
      <c r="H94" s="8">
        <v>2</v>
      </c>
      <c r="I94" s="10">
        <v>43391</v>
      </c>
      <c r="J94" s="8" t="s">
        <v>203</v>
      </c>
      <c r="K94" s="10">
        <v>43392</v>
      </c>
      <c r="L94" s="8">
        <v>1</v>
      </c>
      <c r="M94" s="8">
        <v>1</v>
      </c>
      <c r="N94" s="8" t="s">
        <v>48</v>
      </c>
      <c r="O94" s="8" t="s">
        <v>203</v>
      </c>
      <c r="P94" s="8" t="s">
        <v>202</v>
      </c>
      <c r="Q94" s="8" t="s">
        <v>203</v>
      </c>
      <c r="R94" s="8" t="s">
        <v>19</v>
      </c>
      <c r="S94" s="8" t="s">
        <v>203</v>
      </c>
      <c r="T94" s="8">
        <v>3200</v>
      </c>
      <c r="U94" s="8">
        <v>2293.97</v>
      </c>
      <c r="V94" s="13">
        <f t="shared" si="7"/>
        <v>2700.00269</v>
      </c>
      <c r="W94" s="13">
        <f t="shared" si="8"/>
        <v>2</v>
      </c>
      <c r="X94" s="13">
        <f t="shared" si="9"/>
        <v>500</v>
      </c>
      <c r="Y94" s="13">
        <f t="shared" si="10"/>
        <v>3200.00269</v>
      </c>
      <c r="Z94" s="16">
        <v>1382363</v>
      </c>
      <c r="AA94" s="17">
        <f t="shared" si="11"/>
        <v>3200</v>
      </c>
      <c r="AB94" s="16">
        <v>15386344</v>
      </c>
      <c r="AF94" s="18">
        <v>1377877</v>
      </c>
      <c r="AG94" s="18">
        <v>27540</v>
      </c>
      <c r="AJ94">
        <v>1375103</v>
      </c>
      <c r="AK94">
        <v>6700</v>
      </c>
      <c r="AL94">
        <f t="shared" si="12"/>
        <v>6700</v>
      </c>
      <c r="AM94">
        <f t="shared" si="13"/>
        <v>0</v>
      </c>
      <c r="AN94"/>
      <c r="AO94"/>
      <c r="AP94" s="22">
        <v>1381502</v>
      </c>
      <c r="AQ94" s="1" t="s">
        <v>642</v>
      </c>
      <c r="AR94" s="1" t="s">
        <v>834</v>
      </c>
    </row>
    <row r="95" s="1" customFormat="1" spans="1:44">
      <c r="A95" s="1" t="s">
        <v>202</v>
      </c>
      <c r="B95" s="1">
        <v>307</v>
      </c>
      <c r="C95" s="1">
        <v>337</v>
      </c>
      <c r="D95" s="1">
        <v>155</v>
      </c>
      <c r="E95" s="1">
        <v>938343.4</v>
      </c>
      <c r="F95" s="1" t="s">
        <v>203</v>
      </c>
      <c r="G95" s="8" t="s">
        <v>835</v>
      </c>
      <c r="H95" s="8">
        <v>2</v>
      </c>
      <c r="I95" s="10">
        <v>43392</v>
      </c>
      <c r="J95" s="8" t="s">
        <v>203</v>
      </c>
      <c r="K95" s="10">
        <v>43393</v>
      </c>
      <c r="L95" s="8">
        <v>1</v>
      </c>
      <c r="M95" s="8">
        <v>1</v>
      </c>
      <c r="N95" s="8" t="s">
        <v>42</v>
      </c>
      <c r="O95" s="8" t="s">
        <v>203</v>
      </c>
      <c r="P95" s="8" t="s">
        <v>202</v>
      </c>
      <c r="Q95" s="8" t="s">
        <v>203</v>
      </c>
      <c r="R95" s="8" t="s">
        <v>19</v>
      </c>
      <c r="S95" s="8" t="s">
        <v>203</v>
      </c>
      <c r="T95" s="8">
        <v>3500</v>
      </c>
      <c r="U95" s="8">
        <v>2548.85</v>
      </c>
      <c r="V95" s="13">
        <f t="shared" si="7"/>
        <v>2999.99645</v>
      </c>
      <c r="W95" s="13">
        <f t="shared" si="8"/>
        <v>2</v>
      </c>
      <c r="X95" s="13">
        <f t="shared" si="9"/>
        <v>500</v>
      </c>
      <c r="Y95" s="13">
        <f t="shared" si="10"/>
        <v>3499.99645</v>
      </c>
      <c r="Z95" s="16">
        <v>1381993</v>
      </c>
      <c r="AA95" s="17">
        <f t="shared" si="11"/>
        <v>3500</v>
      </c>
      <c r="AB95" s="16">
        <v>15359027</v>
      </c>
      <c r="AF95" s="18">
        <v>1378022</v>
      </c>
      <c r="AG95" s="18">
        <v>6400</v>
      </c>
      <c r="AJ95">
        <v>1375106</v>
      </c>
      <c r="AK95">
        <v>6700</v>
      </c>
      <c r="AL95">
        <f t="shared" si="12"/>
        <v>6700</v>
      </c>
      <c r="AM95">
        <f t="shared" si="13"/>
        <v>0</v>
      </c>
      <c r="AN95"/>
      <c r="AO95"/>
      <c r="AP95" s="22">
        <v>1381519</v>
      </c>
      <c r="AQ95" s="1" t="s">
        <v>642</v>
      </c>
      <c r="AR95" s="1" t="s">
        <v>836</v>
      </c>
    </row>
    <row r="96" s="1" customFormat="1" spans="1:44">
      <c r="A96" s="1" t="s">
        <v>202</v>
      </c>
      <c r="B96" s="1">
        <v>307</v>
      </c>
      <c r="C96" s="1">
        <v>337</v>
      </c>
      <c r="D96" s="1">
        <v>155</v>
      </c>
      <c r="E96" s="1">
        <v>938343.4</v>
      </c>
      <c r="F96" s="1" t="s">
        <v>203</v>
      </c>
      <c r="G96" s="8" t="s">
        <v>837</v>
      </c>
      <c r="H96" s="8">
        <v>2</v>
      </c>
      <c r="I96" s="10">
        <v>43392</v>
      </c>
      <c r="J96" s="8" t="s">
        <v>203</v>
      </c>
      <c r="K96" s="10">
        <v>43393</v>
      </c>
      <c r="L96" s="8">
        <v>1</v>
      </c>
      <c r="M96" s="8">
        <v>1</v>
      </c>
      <c r="N96" s="8" t="s">
        <v>44</v>
      </c>
      <c r="O96" s="8" t="s">
        <v>203</v>
      </c>
      <c r="P96" s="8" t="s">
        <v>202</v>
      </c>
      <c r="Q96" s="8" t="s">
        <v>203</v>
      </c>
      <c r="R96" s="8" t="s">
        <v>19</v>
      </c>
      <c r="S96" s="8" t="s">
        <v>203</v>
      </c>
      <c r="T96" s="8">
        <v>3500</v>
      </c>
      <c r="U96" s="8">
        <v>2548.85</v>
      </c>
      <c r="V96" s="13">
        <f t="shared" si="7"/>
        <v>2999.99645</v>
      </c>
      <c r="W96" s="13">
        <f t="shared" si="8"/>
        <v>2</v>
      </c>
      <c r="X96" s="13">
        <f t="shared" si="9"/>
        <v>500</v>
      </c>
      <c r="Y96" s="13">
        <f t="shared" si="10"/>
        <v>3499.99645</v>
      </c>
      <c r="Z96" s="16">
        <v>1377808</v>
      </c>
      <c r="AA96" s="17">
        <f t="shared" si="11"/>
        <v>3500</v>
      </c>
      <c r="AB96" s="16">
        <v>14555334</v>
      </c>
      <c r="AF96" s="18">
        <v>1378495</v>
      </c>
      <c r="AG96" s="18">
        <v>7000</v>
      </c>
      <c r="AJ96">
        <v>1375458</v>
      </c>
      <c r="AK96">
        <v>11200</v>
      </c>
      <c r="AL96">
        <f t="shared" si="12"/>
        <v>11200</v>
      </c>
      <c r="AM96">
        <f t="shared" si="13"/>
        <v>0</v>
      </c>
      <c r="AN96"/>
      <c r="AO96"/>
      <c r="AP96" s="22">
        <v>1381568</v>
      </c>
      <c r="AQ96" s="1" t="s">
        <v>642</v>
      </c>
      <c r="AR96" s="1" t="s">
        <v>838</v>
      </c>
    </row>
    <row r="97" s="1" customFormat="1" spans="1:44">
      <c r="A97" s="1" t="s">
        <v>202</v>
      </c>
      <c r="B97" s="1">
        <v>307</v>
      </c>
      <c r="C97" s="1">
        <v>337</v>
      </c>
      <c r="D97" s="1">
        <v>155</v>
      </c>
      <c r="E97" s="1">
        <v>938343.4</v>
      </c>
      <c r="F97" s="1" t="s">
        <v>203</v>
      </c>
      <c r="G97" s="8" t="s">
        <v>839</v>
      </c>
      <c r="H97" s="8">
        <v>2</v>
      </c>
      <c r="I97" s="10">
        <v>43392</v>
      </c>
      <c r="J97" s="8" t="s">
        <v>203</v>
      </c>
      <c r="K97" s="10">
        <v>43393</v>
      </c>
      <c r="L97" s="8">
        <v>1</v>
      </c>
      <c r="M97" s="8">
        <v>1</v>
      </c>
      <c r="N97" s="8" t="s">
        <v>48</v>
      </c>
      <c r="O97" s="8" t="s">
        <v>203</v>
      </c>
      <c r="P97" s="8" t="s">
        <v>202</v>
      </c>
      <c r="Q97" s="8" t="s">
        <v>203</v>
      </c>
      <c r="R97" s="8" t="s">
        <v>19</v>
      </c>
      <c r="S97" s="8" t="s">
        <v>203</v>
      </c>
      <c r="T97" s="8">
        <v>3500</v>
      </c>
      <c r="U97" s="8">
        <v>2548.85</v>
      </c>
      <c r="V97" s="13">
        <f t="shared" si="7"/>
        <v>2999.99645</v>
      </c>
      <c r="W97" s="13">
        <f t="shared" si="8"/>
        <v>2</v>
      </c>
      <c r="X97" s="13">
        <f t="shared" si="9"/>
        <v>500</v>
      </c>
      <c r="Y97" s="13">
        <f t="shared" si="10"/>
        <v>3499.99645</v>
      </c>
      <c r="Z97" s="16">
        <v>1377808</v>
      </c>
      <c r="AA97" s="17">
        <f t="shared" si="11"/>
        <v>3500</v>
      </c>
      <c r="AB97" s="16">
        <v>14555334</v>
      </c>
      <c r="AF97" s="18">
        <v>1378652</v>
      </c>
      <c r="AG97" s="18">
        <v>10200</v>
      </c>
      <c r="AJ97">
        <v>1376114</v>
      </c>
      <c r="AK97">
        <v>9200</v>
      </c>
      <c r="AL97">
        <f t="shared" si="12"/>
        <v>9200</v>
      </c>
      <c r="AM97">
        <f t="shared" si="13"/>
        <v>0</v>
      </c>
      <c r="AN97"/>
      <c r="AO97"/>
      <c r="AP97" s="22">
        <v>1381659</v>
      </c>
      <c r="AQ97" s="1" t="s">
        <v>642</v>
      </c>
      <c r="AR97" s="1" t="s">
        <v>840</v>
      </c>
    </row>
    <row r="98" s="1" customFormat="1" spans="1:44">
      <c r="A98" s="1" t="s">
        <v>202</v>
      </c>
      <c r="B98" s="1">
        <v>307</v>
      </c>
      <c r="C98" s="1">
        <v>337</v>
      </c>
      <c r="D98" s="1">
        <v>155</v>
      </c>
      <c r="E98" s="1">
        <v>938343.4</v>
      </c>
      <c r="F98" s="1" t="s">
        <v>203</v>
      </c>
      <c r="G98" s="8" t="s">
        <v>841</v>
      </c>
      <c r="H98" s="8">
        <v>2</v>
      </c>
      <c r="I98" s="10">
        <v>43392</v>
      </c>
      <c r="J98" s="8" t="s">
        <v>203</v>
      </c>
      <c r="K98" s="10">
        <v>43394</v>
      </c>
      <c r="L98" s="8">
        <v>2</v>
      </c>
      <c r="M98" s="8">
        <v>1</v>
      </c>
      <c r="N98" s="8" t="s">
        <v>44</v>
      </c>
      <c r="O98" s="8" t="s">
        <v>203</v>
      </c>
      <c r="P98" s="8" t="s">
        <v>202</v>
      </c>
      <c r="Q98" s="8" t="s">
        <v>203</v>
      </c>
      <c r="R98" s="8" t="s">
        <v>19</v>
      </c>
      <c r="S98" s="8" t="s">
        <v>203</v>
      </c>
      <c r="T98" s="8">
        <v>3600</v>
      </c>
      <c r="U98" s="8">
        <v>5267.62</v>
      </c>
      <c r="V98" s="13">
        <f t="shared" si="7"/>
        <v>6199.98874</v>
      </c>
      <c r="W98" s="13">
        <f t="shared" si="8"/>
        <v>4</v>
      </c>
      <c r="X98" s="13">
        <f t="shared" si="9"/>
        <v>1000</v>
      </c>
      <c r="Y98" s="13">
        <f t="shared" si="10"/>
        <v>7199.98874</v>
      </c>
      <c r="Z98" s="16">
        <v>1383046</v>
      </c>
      <c r="AA98" s="17">
        <f t="shared" si="11"/>
        <v>7200</v>
      </c>
      <c r="AB98" s="16">
        <v>15544501</v>
      </c>
      <c r="AF98" s="18">
        <v>1378670</v>
      </c>
      <c r="AG98" s="18">
        <v>10200</v>
      </c>
      <c r="AJ98">
        <v>1376226</v>
      </c>
      <c r="AK98">
        <v>4600</v>
      </c>
      <c r="AL98">
        <f t="shared" si="12"/>
        <v>4600</v>
      </c>
      <c r="AM98">
        <f t="shared" si="13"/>
        <v>0</v>
      </c>
      <c r="AN98"/>
      <c r="AO98"/>
      <c r="AP98" s="22">
        <v>1381669</v>
      </c>
      <c r="AQ98" s="1" t="s">
        <v>642</v>
      </c>
      <c r="AR98" s="1" t="s">
        <v>842</v>
      </c>
    </row>
    <row r="99" s="1" customFormat="1" spans="1:44">
      <c r="A99" s="1" t="s">
        <v>202</v>
      </c>
      <c r="B99" s="1">
        <v>307</v>
      </c>
      <c r="C99" s="1">
        <v>337</v>
      </c>
      <c r="D99" s="1">
        <v>155</v>
      </c>
      <c r="E99" s="1">
        <v>938343.4</v>
      </c>
      <c r="F99" s="1" t="s">
        <v>203</v>
      </c>
      <c r="G99" s="8" t="s">
        <v>843</v>
      </c>
      <c r="H99" s="8">
        <v>2</v>
      </c>
      <c r="I99" s="10">
        <v>43392</v>
      </c>
      <c r="J99" s="8" t="s">
        <v>203</v>
      </c>
      <c r="K99" s="10">
        <v>43394</v>
      </c>
      <c r="L99" s="8">
        <v>2</v>
      </c>
      <c r="M99" s="8">
        <v>1</v>
      </c>
      <c r="N99" s="8" t="s">
        <v>48</v>
      </c>
      <c r="O99" s="8" t="s">
        <v>203</v>
      </c>
      <c r="P99" s="8" t="s">
        <v>202</v>
      </c>
      <c r="Q99" s="8" t="s">
        <v>203</v>
      </c>
      <c r="R99" s="8" t="s">
        <v>19</v>
      </c>
      <c r="S99" s="8" t="s">
        <v>203</v>
      </c>
      <c r="T99" s="8">
        <v>3500</v>
      </c>
      <c r="U99" s="8">
        <v>5097.7</v>
      </c>
      <c r="V99" s="13">
        <f t="shared" si="7"/>
        <v>5999.9929</v>
      </c>
      <c r="W99" s="13">
        <f t="shared" si="8"/>
        <v>4</v>
      </c>
      <c r="X99" s="13">
        <f t="shared" si="9"/>
        <v>1000</v>
      </c>
      <c r="Y99" s="13">
        <f t="shared" si="10"/>
        <v>6999.9929</v>
      </c>
      <c r="Z99" s="16">
        <v>1381502</v>
      </c>
      <c r="AA99" s="17">
        <f t="shared" si="11"/>
        <v>7000</v>
      </c>
      <c r="AB99" s="16">
        <v>15268265</v>
      </c>
      <c r="AF99" s="18">
        <v>1378723</v>
      </c>
      <c r="AG99" s="18">
        <v>3200</v>
      </c>
      <c r="AJ99">
        <v>1376293</v>
      </c>
      <c r="AK99">
        <v>4600</v>
      </c>
      <c r="AL99">
        <f t="shared" si="12"/>
        <v>4600</v>
      </c>
      <c r="AM99">
        <f t="shared" si="13"/>
        <v>0</v>
      </c>
      <c r="AN99"/>
      <c r="AO99"/>
      <c r="AP99" s="22">
        <v>1381899</v>
      </c>
      <c r="AQ99" s="1" t="s">
        <v>642</v>
      </c>
      <c r="AR99" s="1" t="s">
        <v>844</v>
      </c>
    </row>
    <row r="100" s="1" customFormat="1" spans="1:44">
      <c r="A100" s="1" t="s">
        <v>202</v>
      </c>
      <c r="B100" s="1">
        <v>307</v>
      </c>
      <c r="C100" s="1">
        <v>337</v>
      </c>
      <c r="D100" s="1">
        <v>155</v>
      </c>
      <c r="E100" s="1">
        <v>938343.4</v>
      </c>
      <c r="F100" s="1" t="s">
        <v>203</v>
      </c>
      <c r="G100" s="8" t="s">
        <v>845</v>
      </c>
      <c r="H100" s="8">
        <v>2</v>
      </c>
      <c r="I100" s="10">
        <v>43392</v>
      </c>
      <c r="J100" s="8" t="s">
        <v>203</v>
      </c>
      <c r="K100" s="10">
        <v>43394</v>
      </c>
      <c r="L100" s="8">
        <v>2</v>
      </c>
      <c r="M100" s="8">
        <v>1</v>
      </c>
      <c r="N100" s="8" t="s">
        <v>48</v>
      </c>
      <c r="O100" s="8" t="s">
        <v>203</v>
      </c>
      <c r="P100" s="8" t="s">
        <v>202</v>
      </c>
      <c r="Q100" s="8" t="s">
        <v>203</v>
      </c>
      <c r="R100" s="8" t="s">
        <v>19</v>
      </c>
      <c r="S100" s="8" t="s">
        <v>203</v>
      </c>
      <c r="T100" s="8">
        <v>3500</v>
      </c>
      <c r="U100" s="8">
        <v>5097.7</v>
      </c>
      <c r="V100" s="13">
        <f t="shared" si="7"/>
        <v>5999.9929</v>
      </c>
      <c r="W100" s="13">
        <f t="shared" si="8"/>
        <v>4</v>
      </c>
      <c r="X100" s="13">
        <f t="shared" si="9"/>
        <v>1000</v>
      </c>
      <c r="Y100" s="13">
        <f t="shared" si="10"/>
        <v>6999.9929</v>
      </c>
      <c r="Z100" s="16">
        <v>1378495</v>
      </c>
      <c r="AA100" s="17">
        <f t="shared" si="11"/>
        <v>7000</v>
      </c>
      <c r="AB100" s="16">
        <v>14653344</v>
      </c>
      <c r="AF100" s="18">
        <v>1378912</v>
      </c>
      <c r="AG100" s="18">
        <v>3200</v>
      </c>
      <c r="AJ100">
        <v>1376295</v>
      </c>
      <c r="AK100">
        <v>9200</v>
      </c>
      <c r="AL100">
        <f t="shared" si="12"/>
        <v>9200</v>
      </c>
      <c r="AM100">
        <f t="shared" si="13"/>
        <v>0</v>
      </c>
      <c r="AN100"/>
      <c r="AO100"/>
      <c r="AP100" s="22">
        <v>1381929</v>
      </c>
      <c r="AQ100" s="1" t="s">
        <v>642</v>
      </c>
      <c r="AR100" s="1" t="s">
        <v>846</v>
      </c>
    </row>
    <row r="101" s="1" customFormat="1" spans="1:44">
      <c r="A101" s="1" t="s">
        <v>202</v>
      </c>
      <c r="B101" s="1">
        <v>307</v>
      </c>
      <c r="C101" s="1">
        <v>337</v>
      </c>
      <c r="D101" s="1">
        <v>155</v>
      </c>
      <c r="E101" s="1">
        <v>938343.4</v>
      </c>
      <c r="F101" s="1" t="s">
        <v>203</v>
      </c>
      <c r="G101" s="8" t="s">
        <v>847</v>
      </c>
      <c r="H101" s="8">
        <v>2</v>
      </c>
      <c r="I101" s="10">
        <v>43392</v>
      </c>
      <c r="J101" s="8" t="s">
        <v>203</v>
      </c>
      <c r="K101" s="10">
        <v>43394</v>
      </c>
      <c r="L101" s="8">
        <v>2</v>
      </c>
      <c r="M101" s="8">
        <v>1</v>
      </c>
      <c r="N101" s="8" t="s">
        <v>48</v>
      </c>
      <c r="O101" s="8" t="s">
        <v>203</v>
      </c>
      <c r="P101" s="8" t="s">
        <v>202</v>
      </c>
      <c r="Q101" s="8" t="s">
        <v>203</v>
      </c>
      <c r="R101" s="8" t="s">
        <v>19</v>
      </c>
      <c r="S101" s="8" t="s">
        <v>203</v>
      </c>
      <c r="T101" s="8">
        <v>3600</v>
      </c>
      <c r="U101" s="8">
        <v>5267.62</v>
      </c>
      <c r="V101" s="13">
        <f t="shared" si="7"/>
        <v>6199.98874</v>
      </c>
      <c r="W101" s="13">
        <f t="shared" si="8"/>
        <v>4</v>
      </c>
      <c r="X101" s="13">
        <f t="shared" si="9"/>
        <v>1000</v>
      </c>
      <c r="Y101" s="13">
        <f t="shared" si="10"/>
        <v>7199.98874</v>
      </c>
      <c r="Z101" s="16">
        <v>1383046</v>
      </c>
      <c r="AA101" s="17">
        <f t="shared" si="11"/>
        <v>7200</v>
      </c>
      <c r="AB101" s="16">
        <v>15544501</v>
      </c>
      <c r="AF101" s="18">
        <v>1378924</v>
      </c>
      <c r="AG101" s="18">
        <v>13500</v>
      </c>
      <c r="AJ101">
        <v>1376464</v>
      </c>
      <c r="AK101">
        <v>4600</v>
      </c>
      <c r="AL101">
        <f t="shared" si="12"/>
        <v>4600</v>
      </c>
      <c r="AM101">
        <f t="shared" si="13"/>
        <v>0</v>
      </c>
      <c r="AN101"/>
      <c r="AO101"/>
      <c r="AP101" s="22">
        <v>1381969</v>
      </c>
      <c r="AQ101" s="1" t="s">
        <v>642</v>
      </c>
      <c r="AR101" s="1" t="s">
        <v>848</v>
      </c>
    </row>
    <row r="102" s="1" customFormat="1" spans="1:44">
      <c r="A102" s="1" t="s">
        <v>202</v>
      </c>
      <c r="B102" s="1">
        <v>307</v>
      </c>
      <c r="C102" s="1">
        <v>337</v>
      </c>
      <c r="D102" s="1">
        <v>155</v>
      </c>
      <c r="E102" s="1">
        <v>938343.4</v>
      </c>
      <c r="F102" s="1" t="s">
        <v>203</v>
      </c>
      <c r="G102" s="8" t="s">
        <v>849</v>
      </c>
      <c r="H102" s="8">
        <v>2</v>
      </c>
      <c r="I102" s="10">
        <v>43393</v>
      </c>
      <c r="J102" s="8" t="s">
        <v>203</v>
      </c>
      <c r="K102" s="10">
        <v>43394</v>
      </c>
      <c r="L102" s="8">
        <v>1</v>
      </c>
      <c r="M102" s="8">
        <v>1</v>
      </c>
      <c r="N102" s="8" t="s">
        <v>42</v>
      </c>
      <c r="O102" s="8" t="s">
        <v>203</v>
      </c>
      <c r="P102" s="8" t="s">
        <v>202</v>
      </c>
      <c r="Q102" s="8" t="s">
        <v>203</v>
      </c>
      <c r="R102" s="8" t="s">
        <v>19</v>
      </c>
      <c r="S102" s="8" t="s">
        <v>203</v>
      </c>
      <c r="T102" s="8">
        <v>3600</v>
      </c>
      <c r="U102" s="8">
        <v>2633.81</v>
      </c>
      <c r="V102" s="13">
        <f t="shared" si="7"/>
        <v>3099.99437</v>
      </c>
      <c r="W102" s="13">
        <f t="shared" si="8"/>
        <v>2</v>
      </c>
      <c r="X102" s="13">
        <f t="shared" si="9"/>
        <v>500</v>
      </c>
      <c r="Y102" s="13">
        <f t="shared" si="10"/>
        <v>3599.99437</v>
      </c>
      <c r="Z102" s="16">
        <v>1383336</v>
      </c>
      <c r="AA102" s="17">
        <f t="shared" si="11"/>
        <v>3600</v>
      </c>
      <c r="AB102" s="16">
        <v>15630889</v>
      </c>
      <c r="AF102" s="18">
        <v>1378992</v>
      </c>
      <c r="AG102" s="18">
        <v>76800</v>
      </c>
      <c r="AJ102">
        <v>1376465</v>
      </c>
      <c r="AK102">
        <v>18400</v>
      </c>
      <c r="AL102">
        <f t="shared" si="12"/>
        <v>18400</v>
      </c>
      <c r="AM102">
        <f t="shared" si="13"/>
        <v>0</v>
      </c>
      <c r="AN102"/>
      <c r="AO102"/>
      <c r="AP102" s="22">
        <v>1381993</v>
      </c>
      <c r="AQ102" s="1" t="s">
        <v>642</v>
      </c>
      <c r="AR102" s="1" t="s">
        <v>850</v>
      </c>
    </row>
    <row r="103" s="1" customFormat="1" spans="1:44">
      <c r="A103" s="1" t="s">
        <v>202</v>
      </c>
      <c r="B103" s="1">
        <v>307</v>
      </c>
      <c r="C103" s="1">
        <v>337</v>
      </c>
      <c r="D103" s="1">
        <v>155</v>
      </c>
      <c r="E103" s="1">
        <v>938343.4</v>
      </c>
      <c r="F103" s="1" t="s">
        <v>203</v>
      </c>
      <c r="G103" s="8" t="s">
        <v>851</v>
      </c>
      <c r="H103" s="8">
        <v>1</v>
      </c>
      <c r="I103" s="10">
        <v>43393</v>
      </c>
      <c r="J103" s="8" t="s">
        <v>203</v>
      </c>
      <c r="K103" s="10">
        <v>43394</v>
      </c>
      <c r="L103" s="8">
        <v>1</v>
      </c>
      <c r="M103" s="8">
        <v>1</v>
      </c>
      <c r="N103" s="8" t="s">
        <v>44</v>
      </c>
      <c r="O103" s="8" t="s">
        <v>203</v>
      </c>
      <c r="P103" s="8" t="s">
        <v>202</v>
      </c>
      <c r="Q103" s="8" t="s">
        <v>203</v>
      </c>
      <c r="R103" s="8" t="s">
        <v>19</v>
      </c>
      <c r="S103" s="8" t="s">
        <v>203</v>
      </c>
      <c r="T103" s="8">
        <v>3600</v>
      </c>
      <c r="U103" s="8">
        <v>2846.22</v>
      </c>
      <c r="V103" s="13">
        <f t="shared" si="7"/>
        <v>3350.00094</v>
      </c>
      <c r="W103" s="13">
        <f t="shared" si="8"/>
        <v>1</v>
      </c>
      <c r="X103" s="13">
        <f t="shared" si="9"/>
        <v>250</v>
      </c>
      <c r="Y103" s="13">
        <f t="shared" si="10"/>
        <v>3600.00094</v>
      </c>
      <c r="Z103" s="16">
        <v>1383677</v>
      </c>
      <c r="AA103" s="17">
        <f t="shared" si="11"/>
        <v>3600</v>
      </c>
      <c r="AB103" s="16">
        <v>15643952</v>
      </c>
      <c r="AF103" s="18">
        <v>1379018</v>
      </c>
      <c r="AG103" s="18">
        <v>3500</v>
      </c>
      <c r="AJ103">
        <v>1376575</v>
      </c>
      <c r="AK103">
        <v>11100</v>
      </c>
      <c r="AL103">
        <f t="shared" si="12"/>
        <v>11100</v>
      </c>
      <c r="AM103">
        <f t="shared" si="13"/>
        <v>0</v>
      </c>
      <c r="AN103"/>
      <c r="AO103"/>
      <c r="AP103" s="22">
        <v>1382084</v>
      </c>
      <c r="AQ103" s="1" t="s">
        <v>642</v>
      </c>
      <c r="AR103" s="1" t="s">
        <v>852</v>
      </c>
    </row>
    <row r="104" s="1" customFormat="1" spans="1:44">
      <c r="A104" s="1" t="s">
        <v>202</v>
      </c>
      <c r="B104" s="1">
        <v>307</v>
      </c>
      <c r="C104" s="1">
        <v>337</v>
      </c>
      <c r="D104" s="1">
        <v>155</v>
      </c>
      <c r="E104" s="1">
        <v>938343.4</v>
      </c>
      <c r="F104" s="1" t="s">
        <v>203</v>
      </c>
      <c r="G104" s="8" t="s">
        <v>853</v>
      </c>
      <c r="H104" s="8">
        <v>2</v>
      </c>
      <c r="I104" s="10">
        <v>43393</v>
      </c>
      <c r="J104" s="8" t="s">
        <v>203</v>
      </c>
      <c r="K104" s="10">
        <v>43394</v>
      </c>
      <c r="L104" s="8">
        <v>1</v>
      </c>
      <c r="M104" s="8">
        <v>1</v>
      </c>
      <c r="N104" s="8" t="s">
        <v>44</v>
      </c>
      <c r="O104" s="8" t="s">
        <v>203</v>
      </c>
      <c r="P104" s="8" t="s">
        <v>202</v>
      </c>
      <c r="Q104" s="8" t="s">
        <v>203</v>
      </c>
      <c r="R104" s="8" t="s">
        <v>19</v>
      </c>
      <c r="S104" s="8" t="s">
        <v>203</v>
      </c>
      <c r="T104" s="8">
        <v>3500</v>
      </c>
      <c r="U104" s="8">
        <v>2548.85</v>
      </c>
      <c r="V104" s="13">
        <f t="shared" si="7"/>
        <v>2999.99645</v>
      </c>
      <c r="W104" s="13">
        <f t="shared" si="8"/>
        <v>2</v>
      </c>
      <c r="X104" s="13">
        <f t="shared" si="9"/>
        <v>500</v>
      </c>
      <c r="Y104" s="13">
        <f t="shared" si="10"/>
        <v>3499.99645</v>
      </c>
      <c r="Z104" s="16">
        <v>1377568</v>
      </c>
      <c r="AA104" s="17">
        <f t="shared" si="11"/>
        <v>3500</v>
      </c>
      <c r="AB104" s="16">
        <v>14475907</v>
      </c>
      <c r="AF104" s="18">
        <v>1379062</v>
      </c>
      <c r="AG104" s="18">
        <v>3500</v>
      </c>
      <c r="AJ104">
        <v>1376667</v>
      </c>
      <c r="AK104">
        <v>4600</v>
      </c>
      <c r="AL104">
        <f t="shared" si="12"/>
        <v>4600</v>
      </c>
      <c r="AM104">
        <f t="shared" si="13"/>
        <v>0</v>
      </c>
      <c r="AN104"/>
      <c r="AO104"/>
      <c r="AP104" s="22">
        <v>1382203</v>
      </c>
      <c r="AQ104" s="1" t="s">
        <v>642</v>
      </c>
      <c r="AR104" s="1" t="s">
        <v>854</v>
      </c>
    </row>
    <row r="105" s="1" customFormat="1" spans="1:44">
      <c r="A105" s="1" t="s">
        <v>202</v>
      </c>
      <c r="B105" s="1">
        <v>307</v>
      </c>
      <c r="C105" s="1">
        <v>337</v>
      </c>
      <c r="D105" s="1">
        <v>155</v>
      </c>
      <c r="E105" s="1">
        <v>938343.4</v>
      </c>
      <c r="F105" s="1" t="s">
        <v>203</v>
      </c>
      <c r="G105" s="8" t="s">
        <v>853</v>
      </c>
      <c r="H105" s="8">
        <v>2</v>
      </c>
      <c r="I105" s="10">
        <v>43393</v>
      </c>
      <c r="J105" s="8" t="s">
        <v>203</v>
      </c>
      <c r="K105" s="10">
        <v>43394</v>
      </c>
      <c r="L105" s="8">
        <v>1</v>
      </c>
      <c r="M105" s="8">
        <v>1</v>
      </c>
      <c r="N105" s="8" t="s">
        <v>44</v>
      </c>
      <c r="O105" s="8" t="s">
        <v>203</v>
      </c>
      <c r="P105" s="8" t="s">
        <v>202</v>
      </c>
      <c r="Q105" s="8" t="s">
        <v>203</v>
      </c>
      <c r="R105" s="8" t="s">
        <v>19</v>
      </c>
      <c r="S105" s="8" t="s">
        <v>203</v>
      </c>
      <c r="T105" s="8">
        <v>3500</v>
      </c>
      <c r="U105" s="8">
        <v>2548.85</v>
      </c>
      <c r="V105" s="13">
        <f t="shared" si="7"/>
        <v>2999.99645</v>
      </c>
      <c r="W105" s="13">
        <f t="shared" si="8"/>
        <v>2</v>
      </c>
      <c r="X105" s="13">
        <f t="shared" si="9"/>
        <v>500</v>
      </c>
      <c r="Y105" s="13">
        <f t="shared" si="10"/>
        <v>3499.99645</v>
      </c>
      <c r="Z105" s="16">
        <v>1377568</v>
      </c>
      <c r="AA105" s="17">
        <f t="shared" si="11"/>
        <v>3500</v>
      </c>
      <c r="AB105" s="16">
        <v>14475907</v>
      </c>
      <c r="AF105" s="18">
        <v>1379131</v>
      </c>
      <c r="AG105" s="18">
        <v>6400</v>
      </c>
      <c r="AJ105">
        <v>1376719</v>
      </c>
      <c r="AK105">
        <v>6700</v>
      </c>
      <c r="AL105">
        <f t="shared" si="12"/>
        <v>6700</v>
      </c>
      <c r="AM105">
        <f t="shared" si="13"/>
        <v>0</v>
      </c>
      <c r="AN105"/>
      <c r="AO105"/>
      <c r="AP105" s="22">
        <v>1382363</v>
      </c>
      <c r="AQ105" s="1" t="s">
        <v>642</v>
      </c>
      <c r="AR105" s="1" t="s">
        <v>855</v>
      </c>
    </row>
    <row r="106" s="1" customFormat="1" spans="1:44">
      <c r="A106" s="1" t="s">
        <v>202</v>
      </c>
      <c r="B106" s="1">
        <v>307</v>
      </c>
      <c r="C106" s="1">
        <v>337</v>
      </c>
      <c r="D106" s="1">
        <v>155</v>
      </c>
      <c r="E106" s="1">
        <v>938343.4</v>
      </c>
      <c r="F106" s="1" t="s">
        <v>203</v>
      </c>
      <c r="G106" s="8" t="s">
        <v>856</v>
      </c>
      <c r="H106" s="8">
        <v>2</v>
      </c>
      <c r="I106" s="10">
        <v>43393</v>
      </c>
      <c r="J106" s="8" t="s">
        <v>203</v>
      </c>
      <c r="K106" s="10">
        <v>43394</v>
      </c>
      <c r="L106" s="8">
        <v>1</v>
      </c>
      <c r="M106" s="8">
        <v>1</v>
      </c>
      <c r="N106" s="8" t="s">
        <v>42</v>
      </c>
      <c r="O106" s="8" t="s">
        <v>203</v>
      </c>
      <c r="P106" s="8" t="s">
        <v>202</v>
      </c>
      <c r="Q106" s="8" t="s">
        <v>203</v>
      </c>
      <c r="R106" s="8" t="s">
        <v>19</v>
      </c>
      <c r="S106" s="8" t="s">
        <v>203</v>
      </c>
      <c r="T106" s="8">
        <v>4500</v>
      </c>
      <c r="U106" s="8">
        <v>3398.47</v>
      </c>
      <c r="V106" s="13">
        <f t="shared" si="7"/>
        <v>3999.99919</v>
      </c>
      <c r="W106" s="13">
        <f t="shared" si="8"/>
        <v>2</v>
      </c>
      <c r="X106" s="13">
        <f t="shared" si="9"/>
        <v>500</v>
      </c>
      <c r="Y106" s="13">
        <f t="shared" si="10"/>
        <v>4499.99919</v>
      </c>
      <c r="Z106" s="16">
        <v>1380800</v>
      </c>
      <c r="AA106" s="17">
        <f t="shared" si="11"/>
        <v>4500</v>
      </c>
      <c r="AB106" s="16">
        <v>15163755</v>
      </c>
      <c r="AF106" s="18">
        <v>1379787</v>
      </c>
      <c r="AG106" s="18">
        <v>3500</v>
      </c>
      <c r="AJ106">
        <v>1376855</v>
      </c>
      <c r="AK106">
        <v>18400</v>
      </c>
      <c r="AL106">
        <f t="shared" ref="AL106:AL137" si="14">VLOOKUP(AJ106,AF:AG,2,0)</f>
        <v>18400</v>
      </c>
      <c r="AM106">
        <f t="shared" ref="AM106:AM137" si="15">AK106-AL106</f>
        <v>0</v>
      </c>
      <c r="AN106"/>
      <c r="AO106"/>
      <c r="AP106" s="22">
        <v>1382479</v>
      </c>
      <c r="AQ106" s="1" t="s">
        <v>642</v>
      </c>
      <c r="AR106" s="1" t="s">
        <v>857</v>
      </c>
    </row>
    <row r="107" s="1" customFormat="1" spans="1:44">
      <c r="A107" s="1" t="s">
        <v>202</v>
      </c>
      <c r="B107" s="1">
        <v>307</v>
      </c>
      <c r="C107" s="1">
        <v>337</v>
      </c>
      <c r="D107" s="1">
        <v>155</v>
      </c>
      <c r="E107" s="1">
        <v>938343.4</v>
      </c>
      <c r="F107" s="1" t="s">
        <v>203</v>
      </c>
      <c r="G107" s="8" t="s">
        <v>858</v>
      </c>
      <c r="H107" s="8">
        <v>2</v>
      </c>
      <c r="I107" s="10">
        <v>43392</v>
      </c>
      <c r="J107" s="8" t="s">
        <v>203</v>
      </c>
      <c r="K107" s="10">
        <v>43395</v>
      </c>
      <c r="L107" s="8">
        <v>3</v>
      </c>
      <c r="M107" s="8">
        <v>1</v>
      </c>
      <c r="N107" s="8" t="s">
        <v>44</v>
      </c>
      <c r="O107" s="8" t="s">
        <v>203</v>
      </c>
      <c r="P107" s="8" t="s">
        <v>202</v>
      </c>
      <c r="Q107" s="8" t="s">
        <v>203</v>
      </c>
      <c r="R107" s="8" t="s">
        <v>19</v>
      </c>
      <c r="S107" s="8" t="s">
        <v>203</v>
      </c>
      <c r="T107" s="8">
        <v>3200</v>
      </c>
      <c r="U107" s="8">
        <v>7391.67</v>
      </c>
      <c r="V107" s="13">
        <f t="shared" si="7"/>
        <v>8699.99559</v>
      </c>
      <c r="W107" s="13">
        <f t="shared" si="8"/>
        <v>6</v>
      </c>
      <c r="X107" s="13">
        <f t="shared" si="9"/>
        <v>1500</v>
      </c>
      <c r="Y107" s="13">
        <f t="shared" si="10"/>
        <v>10199.99559</v>
      </c>
      <c r="Z107" s="16">
        <v>1374720</v>
      </c>
      <c r="AA107" s="17">
        <f t="shared" si="11"/>
        <v>10200</v>
      </c>
      <c r="AB107" s="16">
        <v>13859258</v>
      </c>
      <c r="AF107" s="18">
        <v>1379799</v>
      </c>
      <c r="AG107" s="18">
        <v>6400</v>
      </c>
      <c r="AJ107">
        <v>1377123</v>
      </c>
      <c r="AK107">
        <v>4600</v>
      </c>
      <c r="AL107">
        <f t="shared" si="14"/>
        <v>4600</v>
      </c>
      <c r="AM107">
        <f t="shared" si="15"/>
        <v>0</v>
      </c>
      <c r="AN107"/>
      <c r="AO107"/>
      <c r="AP107" s="22">
        <v>1382535</v>
      </c>
      <c r="AQ107" s="1" t="s">
        <v>642</v>
      </c>
      <c r="AR107" s="1" t="s">
        <v>859</v>
      </c>
    </row>
    <row r="108" s="1" customFormat="1" spans="1:44">
      <c r="A108" s="1" t="s">
        <v>202</v>
      </c>
      <c r="B108" s="1">
        <v>307</v>
      </c>
      <c r="C108" s="1">
        <v>337</v>
      </c>
      <c r="D108" s="1">
        <v>155</v>
      </c>
      <c r="E108" s="1">
        <v>938343.4</v>
      </c>
      <c r="F108" s="1" t="s">
        <v>203</v>
      </c>
      <c r="G108" s="8" t="s">
        <v>375</v>
      </c>
      <c r="H108" s="8">
        <v>2</v>
      </c>
      <c r="I108" s="10">
        <v>43393</v>
      </c>
      <c r="J108" s="8" t="s">
        <v>203</v>
      </c>
      <c r="K108" s="10">
        <v>43396</v>
      </c>
      <c r="L108" s="8">
        <v>3</v>
      </c>
      <c r="M108" s="8">
        <v>1</v>
      </c>
      <c r="N108" s="8" t="s">
        <v>42</v>
      </c>
      <c r="O108" s="8" t="s">
        <v>203</v>
      </c>
      <c r="P108" s="8" t="s">
        <v>202</v>
      </c>
      <c r="Q108" s="8" t="s">
        <v>203</v>
      </c>
      <c r="R108" s="8" t="s">
        <v>19</v>
      </c>
      <c r="S108" s="8" t="s">
        <v>203</v>
      </c>
      <c r="T108" s="8">
        <v>4200</v>
      </c>
      <c r="U108" s="8">
        <v>9685.65</v>
      </c>
      <c r="V108" s="13">
        <f t="shared" si="7"/>
        <v>11400.01005</v>
      </c>
      <c r="W108" s="13">
        <f t="shared" si="8"/>
        <v>6</v>
      </c>
      <c r="X108" s="13">
        <f t="shared" si="9"/>
        <v>1500</v>
      </c>
      <c r="Y108" s="13">
        <f t="shared" si="10"/>
        <v>12900.01005</v>
      </c>
      <c r="Z108" s="16">
        <v>1380241</v>
      </c>
      <c r="AA108" s="17">
        <f t="shared" si="11"/>
        <v>12900</v>
      </c>
      <c r="AB108" s="16">
        <v>15018205</v>
      </c>
      <c r="AF108" s="18">
        <v>1380115</v>
      </c>
      <c r="AG108" s="18">
        <v>6400</v>
      </c>
      <c r="AJ108">
        <v>1377253</v>
      </c>
      <c r="AK108">
        <v>8400</v>
      </c>
      <c r="AL108">
        <f t="shared" si="14"/>
        <v>8400</v>
      </c>
      <c r="AM108">
        <f t="shared" si="15"/>
        <v>0</v>
      </c>
      <c r="AN108"/>
      <c r="AO108"/>
      <c r="AP108" s="22">
        <v>1382550</v>
      </c>
      <c r="AQ108" s="1" t="s">
        <v>642</v>
      </c>
      <c r="AR108" s="1" t="s">
        <v>860</v>
      </c>
    </row>
    <row r="109" s="1" customFormat="1" spans="1:44">
      <c r="A109" s="1" t="s">
        <v>202</v>
      </c>
      <c r="B109" s="1">
        <v>307</v>
      </c>
      <c r="C109" s="1">
        <v>337</v>
      </c>
      <c r="D109" s="1">
        <v>155</v>
      </c>
      <c r="E109" s="1">
        <v>938343.4</v>
      </c>
      <c r="F109" s="1" t="s">
        <v>203</v>
      </c>
      <c r="G109" s="8" t="s">
        <v>861</v>
      </c>
      <c r="H109" s="8">
        <v>2</v>
      </c>
      <c r="I109" s="10">
        <v>43394</v>
      </c>
      <c r="J109" s="8" t="s">
        <v>203</v>
      </c>
      <c r="K109" s="10">
        <v>43396</v>
      </c>
      <c r="L109" s="8">
        <v>2</v>
      </c>
      <c r="M109" s="8">
        <v>1</v>
      </c>
      <c r="N109" s="8" t="s">
        <v>23</v>
      </c>
      <c r="O109" s="8" t="s">
        <v>203</v>
      </c>
      <c r="P109" s="8" t="s">
        <v>202</v>
      </c>
      <c r="Q109" s="8" t="s">
        <v>203</v>
      </c>
      <c r="R109" s="8" t="s">
        <v>19</v>
      </c>
      <c r="S109" s="8" t="s">
        <v>203</v>
      </c>
      <c r="T109" s="8">
        <v>4200</v>
      </c>
      <c r="U109" s="8">
        <v>6287.18</v>
      </c>
      <c r="V109" s="13">
        <f t="shared" si="7"/>
        <v>7400.01086</v>
      </c>
      <c r="W109" s="13">
        <f t="shared" si="8"/>
        <v>4</v>
      </c>
      <c r="X109" s="13">
        <f t="shared" si="9"/>
        <v>1000</v>
      </c>
      <c r="Y109" s="13">
        <f t="shared" si="10"/>
        <v>8400.01086</v>
      </c>
      <c r="Z109" s="16">
        <v>1377253</v>
      </c>
      <c r="AA109" s="17">
        <f t="shared" si="11"/>
        <v>8400</v>
      </c>
      <c r="AB109" s="16">
        <v>14389416</v>
      </c>
      <c r="AF109" s="18">
        <v>1380241</v>
      </c>
      <c r="AG109" s="18">
        <v>12900</v>
      </c>
      <c r="AJ109">
        <v>1377255</v>
      </c>
      <c r="AK109">
        <v>8400</v>
      </c>
      <c r="AL109">
        <f t="shared" si="14"/>
        <v>8400</v>
      </c>
      <c r="AM109">
        <f t="shared" si="15"/>
        <v>0</v>
      </c>
      <c r="AN109"/>
      <c r="AO109"/>
      <c r="AP109" s="22">
        <v>1382943</v>
      </c>
      <c r="AQ109" s="1" t="s">
        <v>642</v>
      </c>
      <c r="AR109" s="1" t="s">
        <v>862</v>
      </c>
    </row>
    <row r="110" s="1" customFormat="1" spans="1:44">
      <c r="A110" s="1" t="s">
        <v>202</v>
      </c>
      <c r="B110" s="1">
        <v>307</v>
      </c>
      <c r="C110" s="1">
        <v>337</v>
      </c>
      <c r="D110" s="1">
        <v>155</v>
      </c>
      <c r="E110" s="1">
        <v>938343.4</v>
      </c>
      <c r="F110" s="1" t="s">
        <v>203</v>
      </c>
      <c r="G110" s="8" t="s">
        <v>863</v>
      </c>
      <c r="H110" s="8">
        <v>2</v>
      </c>
      <c r="I110" s="10">
        <v>43394</v>
      </c>
      <c r="J110" s="8" t="s">
        <v>203</v>
      </c>
      <c r="K110" s="10">
        <v>43396</v>
      </c>
      <c r="L110" s="8">
        <v>2</v>
      </c>
      <c r="M110" s="8">
        <v>1</v>
      </c>
      <c r="N110" s="8" t="s">
        <v>42</v>
      </c>
      <c r="O110" s="8" t="s">
        <v>203</v>
      </c>
      <c r="P110" s="8" t="s">
        <v>202</v>
      </c>
      <c r="Q110" s="8" t="s">
        <v>203</v>
      </c>
      <c r="R110" s="8" t="s">
        <v>19</v>
      </c>
      <c r="S110" s="8" t="s">
        <v>203</v>
      </c>
      <c r="T110" s="8">
        <v>4200</v>
      </c>
      <c r="U110" s="8">
        <v>6287.18</v>
      </c>
      <c r="V110" s="13">
        <f t="shared" si="7"/>
        <v>7400.01086</v>
      </c>
      <c r="W110" s="13">
        <f t="shared" si="8"/>
        <v>4</v>
      </c>
      <c r="X110" s="13">
        <f t="shared" si="9"/>
        <v>1000</v>
      </c>
      <c r="Y110" s="13">
        <f t="shared" si="10"/>
        <v>8400.01086</v>
      </c>
      <c r="Z110" s="16">
        <v>1377255</v>
      </c>
      <c r="AA110" s="17">
        <f t="shared" si="11"/>
        <v>8400</v>
      </c>
      <c r="AB110" s="16">
        <v>14389372</v>
      </c>
      <c r="AF110" s="18">
        <v>1380472</v>
      </c>
      <c r="AG110" s="18">
        <v>9690</v>
      </c>
      <c r="AJ110">
        <v>1377323</v>
      </c>
      <c r="AK110">
        <v>12400</v>
      </c>
      <c r="AL110">
        <f t="shared" si="14"/>
        <v>12400</v>
      </c>
      <c r="AM110">
        <f t="shared" si="15"/>
        <v>0</v>
      </c>
      <c r="AN110"/>
      <c r="AO110"/>
      <c r="AP110" s="22">
        <v>1383046</v>
      </c>
      <c r="AQ110" s="1" t="s">
        <v>642</v>
      </c>
      <c r="AR110" s="1" t="s">
        <v>864</v>
      </c>
    </row>
    <row r="111" s="1" customFormat="1" spans="1:44">
      <c r="A111" s="1" t="s">
        <v>202</v>
      </c>
      <c r="B111" s="1">
        <v>307</v>
      </c>
      <c r="C111" s="1">
        <v>337</v>
      </c>
      <c r="D111" s="1">
        <v>155</v>
      </c>
      <c r="E111" s="1">
        <v>938343.4</v>
      </c>
      <c r="F111" s="1" t="s">
        <v>203</v>
      </c>
      <c r="G111" s="8" t="s">
        <v>865</v>
      </c>
      <c r="H111" s="8">
        <v>2</v>
      </c>
      <c r="I111" s="10">
        <v>43394</v>
      </c>
      <c r="J111" s="8" t="s">
        <v>203</v>
      </c>
      <c r="K111" s="10">
        <v>43396</v>
      </c>
      <c r="L111" s="8">
        <v>2</v>
      </c>
      <c r="M111" s="8">
        <v>1</v>
      </c>
      <c r="N111" s="8" t="s">
        <v>48</v>
      </c>
      <c r="O111" s="8" t="s">
        <v>203</v>
      </c>
      <c r="P111" s="8" t="s">
        <v>202</v>
      </c>
      <c r="Q111" s="8" t="s">
        <v>203</v>
      </c>
      <c r="R111" s="8" t="s">
        <v>19</v>
      </c>
      <c r="S111" s="8" t="s">
        <v>203</v>
      </c>
      <c r="T111" s="8">
        <v>3200</v>
      </c>
      <c r="U111" s="8">
        <v>4587.94</v>
      </c>
      <c r="V111" s="13">
        <f t="shared" si="7"/>
        <v>5400.00538</v>
      </c>
      <c r="W111" s="13">
        <f t="shared" si="8"/>
        <v>4</v>
      </c>
      <c r="X111" s="13">
        <f t="shared" si="9"/>
        <v>1000</v>
      </c>
      <c r="Y111" s="13">
        <f t="shared" si="10"/>
        <v>6400.00538</v>
      </c>
      <c r="Z111" s="16">
        <v>1374775</v>
      </c>
      <c r="AA111" s="17">
        <f t="shared" si="11"/>
        <v>6400</v>
      </c>
      <c r="AB111" s="16">
        <v>13864461</v>
      </c>
      <c r="AF111" s="18">
        <v>1380547</v>
      </c>
      <c r="AG111" s="18">
        <v>30300</v>
      </c>
      <c r="AJ111">
        <v>1377470</v>
      </c>
      <c r="AK111">
        <v>9200</v>
      </c>
      <c r="AL111">
        <f t="shared" si="14"/>
        <v>9200</v>
      </c>
      <c r="AM111">
        <f t="shared" si="15"/>
        <v>0</v>
      </c>
      <c r="AN111"/>
      <c r="AO111"/>
      <c r="AP111" s="22">
        <v>1383238</v>
      </c>
      <c r="AQ111" s="1" t="s">
        <v>642</v>
      </c>
      <c r="AR111" s="1" t="s">
        <v>866</v>
      </c>
    </row>
    <row r="112" s="1" customFormat="1" spans="1:44">
      <c r="A112" s="1" t="s">
        <v>202</v>
      </c>
      <c r="B112" s="1">
        <v>307</v>
      </c>
      <c r="C112" s="1">
        <v>337</v>
      </c>
      <c r="D112" s="1">
        <v>155</v>
      </c>
      <c r="E112" s="1">
        <v>938343.4</v>
      </c>
      <c r="F112" s="1" t="s">
        <v>203</v>
      </c>
      <c r="G112" s="8" t="s">
        <v>867</v>
      </c>
      <c r="H112" s="8">
        <v>2</v>
      </c>
      <c r="I112" s="10">
        <v>43394</v>
      </c>
      <c r="J112" s="8" t="s">
        <v>203</v>
      </c>
      <c r="K112" s="10">
        <v>43396</v>
      </c>
      <c r="L112" s="8">
        <v>2</v>
      </c>
      <c r="M112" s="8">
        <v>1</v>
      </c>
      <c r="N112" s="8" t="s">
        <v>44</v>
      </c>
      <c r="O112" s="8" t="s">
        <v>203</v>
      </c>
      <c r="P112" s="8" t="s">
        <v>202</v>
      </c>
      <c r="Q112" s="8" t="s">
        <v>203</v>
      </c>
      <c r="R112" s="8" t="s">
        <v>19</v>
      </c>
      <c r="S112" s="8" t="s">
        <v>203</v>
      </c>
      <c r="T112" s="8">
        <v>3200</v>
      </c>
      <c r="U112" s="8">
        <v>4587.94</v>
      </c>
      <c r="V112" s="13">
        <f t="shared" si="7"/>
        <v>5400.00538</v>
      </c>
      <c r="W112" s="13">
        <f t="shared" si="8"/>
        <v>4</v>
      </c>
      <c r="X112" s="13">
        <f t="shared" si="9"/>
        <v>1000</v>
      </c>
      <c r="Y112" s="13">
        <f t="shared" si="10"/>
        <v>6400.00538</v>
      </c>
      <c r="Z112" s="16">
        <v>1374775</v>
      </c>
      <c r="AA112" s="17">
        <f t="shared" si="11"/>
        <v>6400</v>
      </c>
      <c r="AB112" s="16">
        <v>13864461</v>
      </c>
      <c r="AF112" s="18">
        <v>1380701</v>
      </c>
      <c r="AG112" s="18">
        <v>25500</v>
      </c>
      <c r="AJ112">
        <v>1377568</v>
      </c>
      <c r="AK112">
        <v>7000</v>
      </c>
      <c r="AL112">
        <f t="shared" si="14"/>
        <v>7000</v>
      </c>
      <c r="AM112">
        <f t="shared" si="15"/>
        <v>0</v>
      </c>
      <c r="AN112"/>
      <c r="AO112"/>
      <c r="AP112" s="22">
        <v>1383303</v>
      </c>
      <c r="AQ112" s="1" t="s">
        <v>642</v>
      </c>
      <c r="AR112" s="1" t="s">
        <v>868</v>
      </c>
    </row>
    <row r="113" s="1" customFormat="1" spans="1:44">
      <c r="A113" s="1" t="s">
        <v>202</v>
      </c>
      <c r="B113" s="1">
        <v>307</v>
      </c>
      <c r="C113" s="1">
        <v>337</v>
      </c>
      <c r="D113" s="1">
        <v>155</v>
      </c>
      <c r="E113" s="1">
        <v>938343.4</v>
      </c>
      <c r="F113" s="1" t="s">
        <v>203</v>
      </c>
      <c r="G113" s="8" t="s">
        <v>869</v>
      </c>
      <c r="H113" s="8">
        <v>2</v>
      </c>
      <c r="I113" s="10">
        <v>43395</v>
      </c>
      <c r="J113" s="8" t="s">
        <v>203</v>
      </c>
      <c r="K113" s="10">
        <v>43396</v>
      </c>
      <c r="L113" s="8">
        <v>1</v>
      </c>
      <c r="M113" s="8">
        <v>1</v>
      </c>
      <c r="N113" s="8" t="s">
        <v>25</v>
      </c>
      <c r="O113" s="8" t="s">
        <v>203</v>
      </c>
      <c r="P113" s="8" t="s">
        <v>202</v>
      </c>
      <c r="Q113" s="8" t="s">
        <v>203</v>
      </c>
      <c r="R113" s="8" t="s">
        <v>19</v>
      </c>
      <c r="S113" s="8" t="s">
        <v>203</v>
      </c>
      <c r="T113" s="8">
        <v>4200</v>
      </c>
      <c r="U113" s="8">
        <v>3143.59</v>
      </c>
      <c r="V113" s="13">
        <f t="shared" si="7"/>
        <v>3700.00543</v>
      </c>
      <c r="W113" s="13">
        <f t="shared" si="8"/>
        <v>2</v>
      </c>
      <c r="X113" s="13">
        <f t="shared" si="9"/>
        <v>500</v>
      </c>
      <c r="Y113" s="13">
        <f t="shared" si="10"/>
        <v>4200.00543</v>
      </c>
      <c r="Z113" s="16">
        <v>1383954</v>
      </c>
      <c r="AA113" s="17">
        <f t="shared" si="11"/>
        <v>4200</v>
      </c>
      <c r="AB113" s="16">
        <v>15716861</v>
      </c>
      <c r="AF113" s="18">
        <v>1380800</v>
      </c>
      <c r="AG113" s="18">
        <v>4500</v>
      </c>
      <c r="AJ113">
        <v>1377808</v>
      </c>
      <c r="AK113">
        <v>7000</v>
      </c>
      <c r="AL113">
        <f t="shared" si="14"/>
        <v>7000</v>
      </c>
      <c r="AM113">
        <f t="shared" si="15"/>
        <v>0</v>
      </c>
      <c r="AN113"/>
      <c r="AO113"/>
      <c r="AP113" s="22">
        <v>1383308</v>
      </c>
      <c r="AQ113" s="1" t="s">
        <v>642</v>
      </c>
      <c r="AR113" s="1" t="s">
        <v>870</v>
      </c>
    </row>
    <row r="114" s="1" customFormat="1" spans="1:44">
      <c r="A114" s="1" t="s">
        <v>202</v>
      </c>
      <c r="B114" s="1">
        <v>307</v>
      </c>
      <c r="C114" s="1">
        <v>337</v>
      </c>
      <c r="D114" s="1">
        <v>155</v>
      </c>
      <c r="E114" s="1">
        <v>938343.4</v>
      </c>
      <c r="F114" s="1" t="s">
        <v>203</v>
      </c>
      <c r="G114" s="8" t="s">
        <v>871</v>
      </c>
      <c r="H114" s="8">
        <v>2</v>
      </c>
      <c r="I114" s="10">
        <v>43395</v>
      </c>
      <c r="J114" s="8" t="s">
        <v>203</v>
      </c>
      <c r="K114" s="10">
        <v>43396</v>
      </c>
      <c r="L114" s="8">
        <v>1</v>
      </c>
      <c r="M114" s="8">
        <v>1</v>
      </c>
      <c r="N114" s="8" t="s">
        <v>25</v>
      </c>
      <c r="O114" s="8" t="s">
        <v>203</v>
      </c>
      <c r="P114" s="8" t="s">
        <v>202</v>
      </c>
      <c r="Q114" s="8" t="s">
        <v>203</v>
      </c>
      <c r="R114" s="8" t="s">
        <v>19</v>
      </c>
      <c r="S114" s="8" t="s">
        <v>203</v>
      </c>
      <c r="T114" s="8">
        <v>4200</v>
      </c>
      <c r="U114" s="8">
        <v>3143.59</v>
      </c>
      <c r="V114" s="13">
        <f t="shared" si="7"/>
        <v>3700.00543</v>
      </c>
      <c r="W114" s="13">
        <f t="shared" si="8"/>
        <v>2</v>
      </c>
      <c r="X114" s="13">
        <f t="shared" si="9"/>
        <v>500</v>
      </c>
      <c r="Y114" s="13">
        <f t="shared" si="10"/>
        <v>4200.00543</v>
      </c>
      <c r="Z114" s="16">
        <v>1383954</v>
      </c>
      <c r="AA114" s="17">
        <f t="shared" si="11"/>
        <v>4200</v>
      </c>
      <c r="AB114" s="16">
        <v>15716861</v>
      </c>
      <c r="AF114" s="18">
        <v>1380946</v>
      </c>
      <c r="AG114" s="18">
        <v>4590</v>
      </c>
      <c r="AJ114">
        <v>1378022</v>
      </c>
      <c r="AK114">
        <v>6400</v>
      </c>
      <c r="AL114">
        <f t="shared" si="14"/>
        <v>6400</v>
      </c>
      <c r="AM114">
        <f t="shared" si="15"/>
        <v>0</v>
      </c>
      <c r="AN114"/>
      <c r="AO114"/>
      <c r="AP114" s="22">
        <v>1383326</v>
      </c>
      <c r="AQ114" s="1" t="s">
        <v>642</v>
      </c>
      <c r="AR114" s="1" t="s">
        <v>872</v>
      </c>
    </row>
    <row r="115" s="1" customFormat="1" spans="1:44">
      <c r="A115" s="1" t="s">
        <v>202</v>
      </c>
      <c r="B115" s="1">
        <v>307</v>
      </c>
      <c r="C115" s="1">
        <v>337</v>
      </c>
      <c r="D115" s="1">
        <v>155</v>
      </c>
      <c r="E115" s="1">
        <v>938343.4</v>
      </c>
      <c r="F115" s="1" t="s">
        <v>203</v>
      </c>
      <c r="G115" s="8" t="s">
        <v>873</v>
      </c>
      <c r="H115" s="8">
        <v>2</v>
      </c>
      <c r="I115" s="10">
        <v>43394</v>
      </c>
      <c r="J115" s="8" t="s">
        <v>203</v>
      </c>
      <c r="K115" s="10">
        <v>43397</v>
      </c>
      <c r="L115" s="8">
        <v>3</v>
      </c>
      <c r="M115" s="8">
        <v>1</v>
      </c>
      <c r="N115" s="8" t="s">
        <v>44</v>
      </c>
      <c r="O115" s="8" t="s">
        <v>203</v>
      </c>
      <c r="P115" s="8" t="s">
        <v>202</v>
      </c>
      <c r="Q115" s="8" t="s">
        <v>203</v>
      </c>
      <c r="R115" s="8" t="s">
        <v>19</v>
      </c>
      <c r="S115" s="8" t="s">
        <v>203</v>
      </c>
      <c r="T115" s="8">
        <v>3200</v>
      </c>
      <c r="U115" s="8">
        <v>6881.91</v>
      </c>
      <c r="V115" s="13">
        <f t="shared" si="7"/>
        <v>8100.00807</v>
      </c>
      <c r="W115" s="13">
        <f t="shared" si="8"/>
        <v>6</v>
      </c>
      <c r="X115" s="13">
        <f t="shared" si="9"/>
        <v>1500</v>
      </c>
      <c r="Y115" s="13">
        <f t="shared" si="10"/>
        <v>9600.00807</v>
      </c>
      <c r="Z115" s="16">
        <v>1381899</v>
      </c>
      <c r="AA115" s="17">
        <f t="shared" si="11"/>
        <v>9600</v>
      </c>
      <c r="AB115" s="16">
        <v>15359273</v>
      </c>
      <c r="AF115" s="18">
        <v>1381087</v>
      </c>
      <c r="AG115" s="18">
        <v>6400</v>
      </c>
      <c r="AJ115">
        <v>1378495</v>
      </c>
      <c r="AK115">
        <v>7000</v>
      </c>
      <c r="AL115">
        <f t="shared" si="14"/>
        <v>7000</v>
      </c>
      <c r="AM115">
        <f t="shared" si="15"/>
        <v>0</v>
      </c>
      <c r="AN115"/>
      <c r="AO115"/>
      <c r="AP115" s="22">
        <v>1383336</v>
      </c>
      <c r="AQ115" s="1" t="s">
        <v>642</v>
      </c>
      <c r="AR115" s="1" t="s">
        <v>874</v>
      </c>
    </row>
    <row r="116" s="1" customFormat="1" spans="1:44">
      <c r="A116" s="1" t="s">
        <v>202</v>
      </c>
      <c r="B116" s="1">
        <v>307</v>
      </c>
      <c r="C116" s="1">
        <v>337</v>
      </c>
      <c r="D116" s="1">
        <v>155</v>
      </c>
      <c r="E116" s="1">
        <v>938343.4</v>
      </c>
      <c r="F116" s="1" t="s">
        <v>203</v>
      </c>
      <c r="G116" s="8" t="s">
        <v>875</v>
      </c>
      <c r="H116" s="8">
        <v>2</v>
      </c>
      <c r="I116" s="10">
        <v>43395</v>
      </c>
      <c r="J116" s="8" t="s">
        <v>203</v>
      </c>
      <c r="K116" s="10">
        <v>43397</v>
      </c>
      <c r="L116" s="8">
        <v>2</v>
      </c>
      <c r="M116" s="8">
        <v>1</v>
      </c>
      <c r="N116" s="8" t="s">
        <v>48</v>
      </c>
      <c r="O116" s="8" t="s">
        <v>203</v>
      </c>
      <c r="P116" s="8" t="s">
        <v>202</v>
      </c>
      <c r="Q116" s="8" t="s">
        <v>203</v>
      </c>
      <c r="R116" s="8" t="s">
        <v>19</v>
      </c>
      <c r="S116" s="8" t="s">
        <v>203</v>
      </c>
      <c r="T116" s="8">
        <v>3200</v>
      </c>
      <c r="U116" s="8">
        <v>4587.94</v>
      </c>
      <c r="V116" s="13">
        <f t="shared" si="7"/>
        <v>5400.00538</v>
      </c>
      <c r="W116" s="13">
        <f t="shared" si="8"/>
        <v>4</v>
      </c>
      <c r="X116" s="13">
        <f t="shared" si="9"/>
        <v>1000</v>
      </c>
      <c r="Y116" s="13">
        <f t="shared" si="10"/>
        <v>6400.00538</v>
      </c>
      <c r="Z116" s="16">
        <v>1381659</v>
      </c>
      <c r="AA116" s="17">
        <f t="shared" si="11"/>
        <v>6400</v>
      </c>
      <c r="AB116" s="16">
        <v>15277194</v>
      </c>
      <c r="AF116" s="18">
        <v>1381481</v>
      </c>
      <c r="AG116" s="18">
        <v>13600</v>
      </c>
      <c r="AJ116">
        <v>1378652</v>
      </c>
      <c r="AK116">
        <v>10200</v>
      </c>
      <c r="AL116">
        <f t="shared" si="14"/>
        <v>10200</v>
      </c>
      <c r="AM116">
        <f t="shared" si="15"/>
        <v>0</v>
      </c>
      <c r="AN116"/>
      <c r="AO116"/>
      <c r="AP116" s="22">
        <v>1383677</v>
      </c>
      <c r="AQ116" s="1" t="s">
        <v>642</v>
      </c>
      <c r="AR116" s="1" t="s">
        <v>876</v>
      </c>
    </row>
    <row r="117" s="1" customFormat="1" spans="1:44">
      <c r="A117" s="1" t="s">
        <v>202</v>
      </c>
      <c r="B117" s="1">
        <v>307</v>
      </c>
      <c r="C117" s="1">
        <v>337</v>
      </c>
      <c r="D117" s="1">
        <v>155</v>
      </c>
      <c r="E117" s="1">
        <v>938343.4</v>
      </c>
      <c r="F117" s="1" t="s">
        <v>203</v>
      </c>
      <c r="G117" s="8" t="s">
        <v>877</v>
      </c>
      <c r="H117" s="8">
        <v>1</v>
      </c>
      <c r="I117" s="10">
        <v>43396</v>
      </c>
      <c r="J117" s="8" t="s">
        <v>203</v>
      </c>
      <c r="K117" s="10">
        <v>43397</v>
      </c>
      <c r="L117" s="8">
        <v>1</v>
      </c>
      <c r="M117" s="8">
        <v>1</v>
      </c>
      <c r="N117" s="8" t="s">
        <v>48</v>
      </c>
      <c r="O117" s="8" t="s">
        <v>203</v>
      </c>
      <c r="P117" s="8" t="s">
        <v>202</v>
      </c>
      <c r="Q117" s="8" t="s">
        <v>203</v>
      </c>
      <c r="R117" s="8" t="s">
        <v>19</v>
      </c>
      <c r="S117" s="8" t="s">
        <v>203</v>
      </c>
      <c r="T117" s="8">
        <v>3200</v>
      </c>
      <c r="U117" s="8">
        <v>2506.37</v>
      </c>
      <c r="V117" s="13">
        <f t="shared" si="7"/>
        <v>2949.99749</v>
      </c>
      <c r="W117" s="13">
        <f t="shared" si="8"/>
        <v>1</v>
      </c>
      <c r="X117" s="13">
        <f t="shared" si="9"/>
        <v>250</v>
      </c>
      <c r="Y117" s="13">
        <f t="shared" si="10"/>
        <v>3199.99749</v>
      </c>
      <c r="Z117" s="16">
        <v>1382479</v>
      </c>
      <c r="AA117" s="17">
        <f t="shared" si="11"/>
        <v>3200</v>
      </c>
      <c r="AB117" s="16">
        <v>15451196</v>
      </c>
      <c r="AF117" s="18">
        <v>1381502</v>
      </c>
      <c r="AG117" s="18">
        <v>7000</v>
      </c>
      <c r="AJ117">
        <v>1378670</v>
      </c>
      <c r="AK117">
        <v>10200</v>
      </c>
      <c r="AL117">
        <f t="shared" si="14"/>
        <v>10200</v>
      </c>
      <c r="AM117">
        <f t="shared" si="15"/>
        <v>0</v>
      </c>
      <c r="AN117"/>
      <c r="AO117"/>
      <c r="AP117" s="22">
        <v>1383954</v>
      </c>
      <c r="AQ117" s="1" t="s">
        <v>642</v>
      </c>
      <c r="AR117" s="1" t="s">
        <v>878</v>
      </c>
    </row>
    <row r="118" s="1" customFormat="1" spans="1:44">
      <c r="A118" s="1" t="s">
        <v>202</v>
      </c>
      <c r="B118" s="1">
        <v>307</v>
      </c>
      <c r="C118" s="1">
        <v>337</v>
      </c>
      <c r="D118" s="1">
        <v>155</v>
      </c>
      <c r="E118" s="1">
        <v>938343.4</v>
      </c>
      <c r="F118" s="1" t="s">
        <v>203</v>
      </c>
      <c r="G118" s="8" t="s">
        <v>331</v>
      </c>
      <c r="H118" s="8">
        <v>2</v>
      </c>
      <c r="I118" s="10">
        <v>43396</v>
      </c>
      <c r="J118" s="8" t="s">
        <v>203</v>
      </c>
      <c r="K118" s="10">
        <v>43397</v>
      </c>
      <c r="L118" s="8">
        <v>1</v>
      </c>
      <c r="M118" s="8">
        <v>1</v>
      </c>
      <c r="N118" s="8" t="s">
        <v>48</v>
      </c>
      <c r="O118" s="8" t="s">
        <v>203</v>
      </c>
      <c r="P118" s="8" t="s">
        <v>202</v>
      </c>
      <c r="Q118" s="8" t="s">
        <v>203</v>
      </c>
      <c r="R118" s="8" t="s">
        <v>19</v>
      </c>
      <c r="S118" s="8" t="s">
        <v>203</v>
      </c>
      <c r="T118" s="8">
        <v>3200</v>
      </c>
      <c r="U118" s="8">
        <v>2293.97</v>
      </c>
      <c r="V118" s="13">
        <f t="shared" si="7"/>
        <v>2700.00269</v>
      </c>
      <c r="W118" s="13">
        <f t="shared" si="8"/>
        <v>2</v>
      </c>
      <c r="X118" s="13">
        <f t="shared" si="9"/>
        <v>500</v>
      </c>
      <c r="Y118" s="13">
        <f t="shared" si="10"/>
        <v>3200.00269</v>
      </c>
      <c r="Z118" s="16">
        <v>1384572</v>
      </c>
      <c r="AA118" s="17">
        <f t="shared" si="11"/>
        <v>3200</v>
      </c>
      <c r="AB118" s="16">
        <v>15803847</v>
      </c>
      <c r="AF118" s="18">
        <v>1381519</v>
      </c>
      <c r="AG118" s="18">
        <v>13200</v>
      </c>
      <c r="AJ118">
        <v>1378924</v>
      </c>
      <c r="AK118">
        <v>13500</v>
      </c>
      <c r="AL118">
        <f t="shared" si="14"/>
        <v>13500</v>
      </c>
      <c r="AM118">
        <f t="shared" si="15"/>
        <v>0</v>
      </c>
      <c r="AN118"/>
      <c r="AO118"/>
      <c r="AP118" s="22">
        <v>1384027</v>
      </c>
      <c r="AQ118" s="1" t="s">
        <v>642</v>
      </c>
      <c r="AR118" s="1" t="s">
        <v>879</v>
      </c>
    </row>
    <row r="119" s="1" customFormat="1" spans="1:44">
      <c r="A119" s="1" t="s">
        <v>202</v>
      </c>
      <c r="B119" s="1">
        <v>307</v>
      </c>
      <c r="C119" s="1">
        <v>337</v>
      </c>
      <c r="D119" s="1">
        <v>155</v>
      </c>
      <c r="E119" s="1">
        <v>938343.4</v>
      </c>
      <c r="F119" s="1" t="s">
        <v>203</v>
      </c>
      <c r="G119" s="8" t="s">
        <v>880</v>
      </c>
      <c r="H119" s="8">
        <v>2</v>
      </c>
      <c r="I119" s="10">
        <v>43396</v>
      </c>
      <c r="J119" s="8" t="s">
        <v>203</v>
      </c>
      <c r="K119" s="10">
        <v>43398</v>
      </c>
      <c r="L119" s="8">
        <v>2</v>
      </c>
      <c r="M119" s="8">
        <v>1</v>
      </c>
      <c r="N119" s="8" t="s">
        <v>48</v>
      </c>
      <c r="O119" s="8" t="s">
        <v>203</v>
      </c>
      <c r="P119" s="8" t="s">
        <v>202</v>
      </c>
      <c r="Q119" s="8" t="s">
        <v>203</v>
      </c>
      <c r="R119" s="8" t="s">
        <v>19</v>
      </c>
      <c r="S119" s="8" t="s">
        <v>203</v>
      </c>
      <c r="T119" s="8">
        <v>3200</v>
      </c>
      <c r="U119" s="8">
        <v>4587.94</v>
      </c>
      <c r="V119" s="13">
        <f t="shared" si="7"/>
        <v>5400.00538</v>
      </c>
      <c r="W119" s="13">
        <f t="shared" si="8"/>
        <v>4</v>
      </c>
      <c r="X119" s="13">
        <f t="shared" si="9"/>
        <v>1000</v>
      </c>
      <c r="Y119" s="13">
        <f t="shared" si="10"/>
        <v>6400.00538</v>
      </c>
      <c r="Z119" s="16">
        <v>1379799</v>
      </c>
      <c r="AA119" s="17">
        <f t="shared" si="11"/>
        <v>6400</v>
      </c>
      <c r="AB119" s="16">
        <v>14925646</v>
      </c>
      <c r="AF119" s="18">
        <v>1381568</v>
      </c>
      <c r="AG119" s="18">
        <v>6800</v>
      </c>
      <c r="AJ119">
        <v>1378992</v>
      </c>
      <c r="AK119">
        <v>76800</v>
      </c>
      <c r="AL119">
        <f t="shared" si="14"/>
        <v>76800</v>
      </c>
      <c r="AM119">
        <f t="shared" si="15"/>
        <v>0</v>
      </c>
      <c r="AN119"/>
      <c r="AO119"/>
      <c r="AP119" s="22">
        <v>1384268</v>
      </c>
      <c r="AQ119" s="1" t="s">
        <v>642</v>
      </c>
      <c r="AR119" s="1" t="s">
        <v>881</v>
      </c>
    </row>
    <row r="120" s="1" customFormat="1" spans="1:44">
      <c r="A120" s="1" t="s">
        <v>202</v>
      </c>
      <c r="B120" s="1">
        <v>307</v>
      </c>
      <c r="C120" s="1">
        <v>337</v>
      </c>
      <c r="D120" s="1">
        <v>155</v>
      </c>
      <c r="E120" s="1">
        <v>938343.4</v>
      </c>
      <c r="F120" s="1" t="s">
        <v>203</v>
      </c>
      <c r="G120" s="8" t="s">
        <v>882</v>
      </c>
      <c r="H120" s="8">
        <v>2</v>
      </c>
      <c r="I120" s="10">
        <v>43397</v>
      </c>
      <c r="J120" s="8" t="s">
        <v>203</v>
      </c>
      <c r="K120" s="10">
        <v>43398</v>
      </c>
      <c r="L120" s="8">
        <v>1</v>
      </c>
      <c r="M120" s="8">
        <v>1</v>
      </c>
      <c r="N120" s="8" t="s">
        <v>44</v>
      </c>
      <c r="O120" s="8" t="s">
        <v>203</v>
      </c>
      <c r="P120" s="8" t="s">
        <v>202</v>
      </c>
      <c r="Q120" s="8" t="s">
        <v>203</v>
      </c>
      <c r="R120" s="8" t="s">
        <v>19</v>
      </c>
      <c r="S120" s="8" t="s">
        <v>203</v>
      </c>
      <c r="T120" s="8">
        <v>3300</v>
      </c>
      <c r="U120" s="8">
        <v>2378.93</v>
      </c>
      <c r="V120" s="13">
        <f t="shared" si="7"/>
        <v>2800.00061</v>
      </c>
      <c r="W120" s="13">
        <f t="shared" si="8"/>
        <v>2</v>
      </c>
      <c r="X120" s="13">
        <f t="shared" si="9"/>
        <v>500</v>
      </c>
      <c r="Y120" s="13">
        <f t="shared" si="10"/>
        <v>3300.00061</v>
      </c>
      <c r="Z120" s="16">
        <v>1384940</v>
      </c>
      <c r="AA120" s="17">
        <f t="shared" si="11"/>
        <v>3300</v>
      </c>
      <c r="AB120" s="16">
        <v>15897338</v>
      </c>
      <c r="AF120" s="18">
        <v>1381659</v>
      </c>
      <c r="AG120" s="18">
        <v>6400</v>
      </c>
      <c r="AJ120">
        <v>1379018</v>
      </c>
      <c r="AK120">
        <v>3500</v>
      </c>
      <c r="AL120">
        <f t="shared" si="14"/>
        <v>3500</v>
      </c>
      <c r="AM120">
        <f t="shared" si="15"/>
        <v>0</v>
      </c>
      <c r="AN120"/>
      <c r="AO120"/>
      <c r="AP120" s="22">
        <v>1384572</v>
      </c>
      <c r="AQ120" s="1" t="s">
        <v>642</v>
      </c>
      <c r="AR120" s="1" t="s">
        <v>883</v>
      </c>
    </row>
    <row r="121" s="1" customFormat="1" spans="1:44">
      <c r="A121" s="1" t="s">
        <v>202</v>
      </c>
      <c r="B121" s="1">
        <v>307</v>
      </c>
      <c r="C121" s="1">
        <v>337</v>
      </c>
      <c r="D121" s="1">
        <v>155</v>
      </c>
      <c r="E121" s="1">
        <v>938343.4</v>
      </c>
      <c r="F121" s="1" t="s">
        <v>203</v>
      </c>
      <c r="G121" s="8" t="s">
        <v>884</v>
      </c>
      <c r="H121" s="8">
        <v>2</v>
      </c>
      <c r="I121" s="10">
        <v>43397</v>
      </c>
      <c r="J121" s="8" t="s">
        <v>203</v>
      </c>
      <c r="K121" s="10">
        <v>43398</v>
      </c>
      <c r="L121" s="8">
        <v>1</v>
      </c>
      <c r="M121" s="8">
        <v>1</v>
      </c>
      <c r="N121" s="8" t="s">
        <v>48</v>
      </c>
      <c r="O121" s="8" t="s">
        <v>203</v>
      </c>
      <c r="P121" s="8" t="s">
        <v>202</v>
      </c>
      <c r="Q121" s="8" t="s">
        <v>203</v>
      </c>
      <c r="R121" s="8" t="s">
        <v>19</v>
      </c>
      <c r="S121" s="8" t="s">
        <v>203</v>
      </c>
      <c r="T121" s="8">
        <v>3300</v>
      </c>
      <c r="U121" s="8">
        <v>2378.93</v>
      </c>
      <c r="V121" s="13">
        <f t="shared" si="7"/>
        <v>2800.00061</v>
      </c>
      <c r="W121" s="13">
        <f t="shared" si="8"/>
        <v>2</v>
      </c>
      <c r="X121" s="13">
        <f t="shared" si="9"/>
        <v>500</v>
      </c>
      <c r="Y121" s="13">
        <f t="shared" si="10"/>
        <v>3300.00061</v>
      </c>
      <c r="Z121" s="16">
        <v>1384940</v>
      </c>
      <c r="AA121" s="17">
        <f t="shared" si="11"/>
        <v>3300</v>
      </c>
      <c r="AB121" s="16">
        <v>15897338</v>
      </c>
      <c r="AF121" s="18">
        <v>1381669</v>
      </c>
      <c r="AG121" s="18">
        <v>6400</v>
      </c>
      <c r="AJ121">
        <v>1379062</v>
      </c>
      <c r="AK121">
        <v>3500</v>
      </c>
      <c r="AL121">
        <f t="shared" si="14"/>
        <v>3500</v>
      </c>
      <c r="AM121">
        <f t="shared" si="15"/>
        <v>0</v>
      </c>
      <c r="AN121"/>
      <c r="AO121"/>
      <c r="AP121" s="22">
        <v>1384848</v>
      </c>
      <c r="AQ121" s="1" t="s">
        <v>642</v>
      </c>
      <c r="AR121" s="1" t="s">
        <v>885</v>
      </c>
    </row>
    <row r="122" s="1" customFormat="1" spans="1:44">
      <c r="A122" s="1" t="s">
        <v>202</v>
      </c>
      <c r="B122" s="1">
        <v>307</v>
      </c>
      <c r="C122" s="1">
        <v>337</v>
      </c>
      <c r="D122" s="1">
        <v>155</v>
      </c>
      <c r="E122" s="1">
        <v>938343.4</v>
      </c>
      <c r="F122" s="1" t="s">
        <v>203</v>
      </c>
      <c r="G122" s="8" t="s">
        <v>886</v>
      </c>
      <c r="H122" s="8">
        <v>2</v>
      </c>
      <c r="I122" s="10">
        <v>43397</v>
      </c>
      <c r="J122" s="8" t="s">
        <v>203</v>
      </c>
      <c r="K122" s="10">
        <v>43398</v>
      </c>
      <c r="L122" s="8">
        <v>1</v>
      </c>
      <c r="M122" s="8">
        <v>1</v>
      </c>
      <c r="N122" s="8" t="s">
        <v>48</v>
      </c>
      <c r="O122" s="8" t="s">
        <v>203</v>
      </c>
      <c r="P122" s="8" t="s">
        <v>202</v>
      </c>
      <c r="Q122" s="8" t="s">
        <v>203</v>
      </c>
      <c r="R122" s="8" t="s">
        <v>19</v>
      </c>
      <c r="S122" s="8" t="s">
        <v>203</v>
      </c>
      <c r="T122" s="8">
        <v>3300</v>
      </c>
      <c r="U122" s="8">
        <v>2378.93</v>
      </c>
      <c r="V122" s="13">
        <f t="shared" si="7"/>
        <v>2800.00061</v>
      </c>
      <c r="W122" s="13">
        <f t="shared" si="8"/>
        <v>2</v>
      </c>
      <c r="X122" s="13">
        <f t="shared" si="9"/>
        <v>500</v>
      </c>
      <c r="Y122" s="13">
        <f t="shared" si="10"/>
        <v>3300.00061</v>
      </c>
      <c r="Z122" s="16">
        <v>1384940</v>
      </c>
      <c r="AA122" s="17">
        <f t="shared" si="11"/>
        <v>3300</v>
      </c>
      <c r="AB122" s="16">
        <v>15897338</v>
      </c>
      <c r="AF122" s="18">
        <v>1381876</v>
      </c>
      <c r="AG122" s="18">
        <v>6900</v>
      </c>
      <c r="AJ122">
        <v>1379131</v>
      </c>
      <c r="AK122">
        <v>6400</v>
      </c>
      <c r="AL122">
        <f t="shared" si="14"/>
        <v>6400</v>
      </c>
      <c r="AM122">
        <f t="shared" si="15"/>
        <v>0</v>
      </c>
      <c r="AN122"/>
      <c r="AO122"/>
      <c r="AP122" s="22">
        <v>1384940</v>
      </c>
      <c r="AQ122" s="1" t="s">
        <v>642</v>
      </c>
      <c r="AR122" s="1" t="s">
        <v>887</v>
      </c>
    </row>
    <row r="123" s="1" customFormat="1" spans="1:44">
      <c r="A123" s="1" t="s">
        <v>202</v>
      </c>
      <c r="B123" s="1">
        <v>307</v>
      </c>
      <c r="C123" s="1">
        <v>337</v>
      </c>
      <c r="D123" s="1">
        <v>155</v>
      </c>
      <c r="E123" s="1">
        <v>938343.4</v>
      </c>
      <c r="F123" s="1" t="s">
        <v>203</v>
      </c>
      <c r="G123" s="8" t="s">
        <v>888</v>
      </c>
      <c r="H123" s="8">
        <v>2</v>
      </c>
      <c r="I123" s="10">
        <v>43397</v>
      </c>
      <c r="J123" s="8" t="s">
        <v>203</v>
      </c>
      <c r="K123" s="10">
        <v>43399</v>
      </c>
      <c r="L123" s="8">
        <v>2</v>
      </c>
      <c r="M123" s="8">
        <v>1</v>
      </c>
      <c r="N123" s="8" t="s">
        <v>44</v>
      </c>
      <c r="O123" s="8" t="s">
        <v>203</v>
      </c>
      <c r="P123" s="8" t="s">
        <v>202</v>
      </c>
      <c r="Q123" s="8" t="s">
        <v>203</v>
      </c>
      <c r="R123" s="8" t="s">
        <v>19</v>
      </c>
      <c r="S123" s="8" t="s">
        <v>203</v>
      </c>
      <c r="T123" s="8">
        <v>3300</v>
      </c>
      <c r="U123" s="8">
        <v>4672.9</v>
      </c>
      <c r="V123" s="13">
        <f t="shared" si="7"/>
        <v>5500.0033</v>
      </c>
      <c r="W123" s="13">
        <f t="shared" si="8"/>
        <v>4</v>
      </c>
      <c r="X123" s="13">
        <f t="shared" si="9"/>
        <v>1000</v>
      </c>
      <c r="Y123" s="13">
        <f t="shared" si="10"/>
        <v>6500.0033</v>
      </c>
      <c r="Z123" s="16">
        <v>1382943</v>
      </c>
      <c r="AA123" s="17">
        <f t="shared" si="11"/>
        <v>6500</v>
      </c>
      <c r="AB123" s="16">
        <v>15539041</v>
      </c>
      <c r="AF123" s="18">
        <v>1381899</v>
      </c>
      <c r="AG123" s="18">
        <v>9600</v>
      </c>
      <c r="AJ123">
        <v>1379787</v>
      </c>
      <c r="AK123">
        <v>3500</v>
      </c>
      <c r="AL123">
        <f t="shared" si="14"/>
        <v>3500</v>
      </c>
      <c r="AM123">
        <f t="shared" si="15"/>
        <v>0</v>
      </c>
      <c r="AN123"/>
      <c r="AO123"/>
      <c r="AP123" s="22">
        <v>1375793</v>
      </c>
      <c r="AQ123" s="1" t="s">
        <v>642</v>
      </c>
      <c r="AR123" s="1" t="s">
        <v>889</v>
      </c>
    </row>
    <row r="124" s="1" customFormat="1" spans="1:44">
      <c r="A124" s="1" t="s">
        <v>202</v>
      </c>
      <c r="B124" s="1">
        <v>307</v>
      </c>
      <c r="C124" s="1">
        <v>337</v>
      </c>
      <c r="D124" s="1">
        <v>155</v>
      </c>
      <c r="E124" s="1">
        <v>938343.4</v>
      </c>
      <c r="F124" s="1" t="s">
        <v>203</v>
      </c>
      <c r="G124" s="8" t="s">
        <v>890</v>
      </c>
      <c r="H124" s="8">
        <v>2</v>
      </c>
      <c r="I124" s="10">
        <v>43397</v>
      </c>
      <c r="J124" s="8" t="s">
        <v>203</v>
      </c>
      <c r="K124" s="10">
        <v>43400</v>
      </c>
      <c r="L124" s="8">
        <v>3</v>
      </c>
      <c r="M124" s="8">
        <v>1</v>
      </c>
      <c r="N124" s="8" t="s">
        <v>44</v>
      </c>
      <c r="O124" s="8" t="s">
        <v>203</v>
      </c>
      <c r="P124" s="8" t="s">
        <v>202</v>
      </c>
      <c r="Q124" s="8" t="s">
        <v>203</v>
      </c>
      <c r="R124" s="8" t="s">
        <v>19</v>
      </c>
      <c r="S124" s="8" t="s">
        <v>203</v>
      </c>
      <c r="T124" s="8">
        <v>3200</v>
      </c>
      <c r="U124" s="8">
        <v>7136.79</v>
      </c>
      <c r="V124" s="13">
        <f t="shared" si="7"/>
        <v>8400.00183</v>
      </c>
      <c r="W124" s="13">
        <f t="shared" si="8"/>
        <v>6</v>
      </c>
      <c r="X124" s="13">
        <f t="shared" si="9"/>
        <v>1500</v>
      </c>
      <c r="Y124" s="13">
        <f t="shared" si="10"/>
        <v>9900.00183</v>
      </c>
      <c r="Z124" s="16">
        <v>1374586</v>
      </c>
      <c r="AA124" s="17">
        <f t="shared" si="11"/>
        <v>9900</v>
      </c>
      <c r="AB124" s="16">
        <v>13847153</v>
      </c>
      <c r="AF124" s="18">
        <v>1381929</v>
      </c>
      <c r="AG124" s="18">
        <v>6400</v>
      </c>
      <c r="AJ124">
        <v>1379799</v>
      </c>
      <c r="AK124">
        <v>6400</v>
      </c>
      <c r="AL124">
        <f t="shared" si="14"/>
        <v>6400</v>
      </c>
      <c r="AM124">
        <f t="shared" si="15"/>
        <v>0</v>
      </c>
      <c r="AN124"/>
      <c r="AO124"/>
      <c r="AP124" s="22">
        <v>1363992</v>
      </c>
      <c r="AQ124" s="1" t="s">
        <v>642</v>
      </c>
      <c r="AR124" s="1" t="s">
        <v>891</v>
      </c>
    </row>
    <row r="125" s="1" customFormat="1" spans="1:44">
      <c r="A125" s="1" t="s">
        <v>202</v>
      </c>
      <c r="B125" s="1">
        <v>307</v>
      </c>
      <c r="C125" s="1">
        <v>337</v>
      </c>
      <c r="D125" s="1">
        <v>155</v>
      </c>
      <c r="E125" s="1">
        <v>938343.4</v>
      </c>
      <c r="F125" s="1" t="s">
        <v>203</v>
      </c>
      <c r="G125" s="8" t="s">
        <v>892</v>
      </c>
      <c r="H125" s="8">
        <v>2</v>
      </c>
      <c r="I125" s="10">
        <v>43397</v>
      </c>
      <c r="J125" s="8" t="s">
        <v>203</v>
      </c>
      <c r="K125" s="10">
        <v>43400</v>
      </c>
      <c r="L125" s="8">
        <v>3</v>
      </c>
      <c r="M125" s="8">
        <v>1</v>
      </c>
      <c r="N125" s="8" t="s">
        <v>44</v>
      </c>
      <c r="O125" s="8" t="s">
        <v>203</v>
      </c>
      <c r="P125" s="8" t="s">
        <v>202</v>
      </c>
      <c r="Q125" s="8" t="s">
        <v>203</v>
      </c>
      <c r="R125" s="8" t="s">
        <v>19</v>
      </c>
      <c r="S125" s="8" t="s">
        <v>203</v>
      </c>
      <c r="T125" s="8">
        <v>3200</v>
      </c>
      <c r="U125" s="8">
        <v>7136.79</v>
      </c>
      <c r="V125" s="13">
        <f t="shared" si="7"/>
        <v>8400.00183</v>
      </c>
      <c r="W125" s="13">
        <f t="shared" si="8"/>
        <v>6</v>
      </c>
      <c r="X125" s="13">
        <f t="shared" si="9"/>
        <v>1500</v>
      </c>
      <c r="Y125" s="13">
        <f t="shared" si="10"/>
        <v>9900.00183</v>
      </c>
      <c r="Z125" s="16">
        <v>1369869</v>
      </c>
      <c r="AA125" s="17">
        <f t="shared" si="11"/>
        <v>9900</v>
      </c>
      <c r="AB125" s="16">
        <v>12835786</v>
      </c>
      <c r="AF125" s="18">
        <v>1381969</v>
      </c>
      <c r="AG125" s="18">
        <v>6400</v>
      </c>
      <c r="AJ125">
        <v>1380115</v>
      </c>
      <c r="AK125">
        <v>6400</v>
      </c>
      <c r="AL125">
        <f t="shared" si="14"/>
        <v>6400</v>
      </c>
      <c r="AM125">
        <f t="shared" si="15"/>
        <v>0</v>
      </c>
      <c r="AN125"/>
      <c r="AO125"/>
      <c r="AP125" s="22">
        <v>1365032</v>
      </c>
      <c r="AQ125" s="1" t="s">
        <v>642</v>
      </c>
      <c r="AR125" s="1" t="s">
        <v>893</v>
      </c>
    </row>
    <row r="126" s="1" customFormat="1" spans="1:44">
      <c r="A126" s="1" t="s">
        <v>202</v>
      </c>
      <c r="B126" s="1">
        <v>307</v>
      </c>
      <c r="C126" s="1">
        <v>337</v>
      </c>
      <c r="D126" s="1">
        <v>155</v>
      </c>
      <c r="E126" s="1">
        <v>938343.4</v>
      </c>
      <c r="F126" s="1" t="s">
        <v>203</v>
      </c>
      <c r="G126" s="8" t="s">
        <v>894</v>
      </c>
      <c r="H126" s="8">
        <v>2</v>
      </c>
      <c r="I126" s="10">
        <v>43397</v>
      </c>
      <c r="J126" s="8" t="s">
        <v>203</v>
      </c>
      <c r="K126" s="10">
        <v>43400</v>
      </c>
      <c r="L126" s="8">
        <v>3</v>
      </c>
      <c r="M126" s="8">
        <v>1</v>
      </c>
      <c r="N126" s="8" t="s">
        <v>48</v>
      </c>
      <c r="O126" s="8" t="s">
        <v>203</v>
      </c>
      <c r="P126" s="8" t="s">
        <v>202</v>
      </c>
      <c r="Q126" s="8" t="s">
        <v>203</v>
      </c>
      <c r="R126" s="8" t="s">
        <v>19</v>
      </c>
      <c r="S126" s="8" t="s">
        <v>203</v>
      </c>
      <c r="T126" s="8">
        <v>3200</v>
      </c>
      <c r="U126" s="8">
        <v>7136.79</v>
      </c>
      <c r="V126" s="13">
        <f t="shared" si="7"/>
        <v>8400.00183</v>
      </c>
      <c r="W126" s="13">
        <f t="shared" si="8"/>
        <v>6</v>
      </c>
      <c r="X126" s="13">
        <f t="shared" si="9"/>
        <v>1500</v>
      </c>
      <c r="Y126" s="13">
        <f t="shared" si="10"/>
        <v>9900.00183</v>
      </c>
      <c r="Z126" s="16">
        <v>1374585</v>
      </c>
      <c r="AA126" s="17">
        <f t="shared" si="11"/>
        <v>9900</v>
      </c>
      <c r="AB126" s="16">
        <v>13847084</v>
      </c>
      <c r="AF126" s="18">
        <v>1381993</v>
      </c>
      <c r="AG126" s="18">
        <v>3500</v>
      </c>
      <c r="AJ126">
        <v>1380241</v>
      </c>
      <c r="AK126">
        <v>12900</v>
      </c>
      <c r="AL126">
        <f t="shared" si="14"/>
        <v>12900</v>
      </c>
      <c r="AM126">
        <f t="shared" si="15"/>
        <v>0</v>
      </c>
      <c r="AN126"/>
      <c r="AO126"/>
      <c r="AP126" s="22">
        <v>1370234</v>
      </c>
      <c r="AQ126" s="1" t="s">
        <v>642</v>
      </c>
      <c r="AR126" s="1" t="s">
        <v>895</v>
      </c>
    </row>
    <row r="127" s="1" customFormat="1" spans="1:44">
      <c r="A127" s="1" t="s">
        <v>202</v>
      </c>
      <c r="B127" s="1">
        <v>307</v>
      </c>
      <c r="C127" s="1">
        <v>337</v>
      </c>
      <c r="D127" s="1">
        <v>155</v>
      </c>
      <c r="E127" s="1">
        <v>938343.4</v>
      </c>
      <c r="F127" s="1" t="s">
        <v>203</v>
      </c>
      <c r="G127" s="8" t="s">
        <v>896</v>
      </c>
      <c r="H127" s="8">
        <v>2</v>
      </c>
      <c r="I127" s="10">
        <v>43398</v>
      </c>
      <c r="J127" s="8" t="s">
        <v>203</v>
      </c>
      <c r="K127" s="10">
        <v>43400</v>
      </c>
      <c r="L127" s="8">
        <v>2</v>
      </c>
      <c r="M127" s="8">
        <v>1</v>
      </c>
      <c r="N127" s="8" t="s">
        <v>44</v>
      </c>
      <c r="O127" s="8" t="s">
        <v>203</v>
      </c>
      <c r="P127" s="8" t="s">
        <v>202</v>
      </c>
      <c r="Q127" s="8" t="s">
        <v>203</v>
      </c>
      <c r="R127" s="8" t="s">
        <v>19</v>
      </c>
      <c r="S127" s="8" t="s">
        <v>203</v>
      </c>
      <c r="T127" s="8">
        <v>3200</v>
      </c>
      <c r="U127" s="8">
        <v>4927.78</v>
      </c>
      <c r="V127" s="13">
        <f t="shared" si="7"/>
        <v>5799.99706</v>
      </c>
      <c r="W127" s="13">
        <f t="shared" si="8"/>
        <v>4</v>
      </c>
      <c r="X127" s="13">
        <f t="shared" si="9"/>
        <v>1000</v>
      </c>
      <c r="Y127" s="13">
        <f t="shared" si="10"/>
        <v>6799.99706</v>
      </c>
      <c r="Z127" s="16">
        <v>1381876</v>
      </c>
      <c r="AA127" s="17">
        <f t="shared" si="11"/>
        <v>6800</v>
      </c>
      <c r="AB127" s="16">
        <v>15359394</v>
      </c>
      <c r="AF127" s="18">
        <v>1382084</v>
      </c>
      <c r="AG127" s="18">
        <v>6400</v>
      </c>
      <c r="AJ127">
        <v>1380472</v>
      </c>
      <c r="AK127">
        <v>9690</v>
      </c>
      <c r="AL127">
        <f t="shared" si="14"/>
        <v>9690</v>
      </c>
      <c r="AM127">
        <f t="shared" si="15"/>
        <v>0</v>
      </c>
      <c r="AN127"/>
      <c r="AO127"/>
      <c r="AP127" s="22">
        <v>1360435</v>
      </c>
      <c r="AQ127" s="1" t="s">
        <v>642</v>
      </c>
      <c r="AR127" s="1" t="s">
        <v>897</v>
      </c>
    </row>
    <row r="128" s="1" customFormat="1" spans="1:44">
      <c r="A128" s="1" t="s">
        <v>202</v>
      </c>
      <c r="B128" s="1">
        <v>307</v>
      </c>
      <c r="C128" s="1">
        <v>337</v>
      </c>
      <c r="D128" s="1">
        <v>155</v>
      </c>
      <c r="E128" s="1">
        <v>938343.4</v>
      </c>
      <c r="F128" s="1" t="s">
        <v>203</v>
      </c>
      <c r="G128" s="8" t="s">
        <v>898</v>
      </c>
      <c r="H128" s="8">
        <v>2</v>
      </c>
      <c r="I128" s="10">
        <v>43398</v>
      </c>
      <c r="J128" s="8" t="s">
        <v>203</v>
      </c>
      <c r="K128" s="10">
        <v>43400</v>
      </c>
      <c r="L128" s="8">
        <v>2</v>
      </c>
      <c r="M128" s="8">
        <v>1</v>
      </c>
      <c r="N128" s="8" t="s">
        <v>899</v>
      </c>
      <c r="O128" s="8" t="s">
        <v>203</v>
      </c>
      <c r="P128" s="8" t="s">
        <v>202</v>
      </c>
      <c r="Q128" s="8" t="s">
        <v>203</v>
      </c>
      <c r="R128" s="8" t="s">
        <v>19</v>
      </c>
      <c r="S128" s="8" t="s">
        <v>203</v>
      </c>
      <c r="T128" s="8">
        <v>3200</v>
      </c>
      <c r="U128" s="8">
        <v>4927.78</v>
      </c>
      <c r="V128" s="13">
        <f t="shared" si="7"/>
        <v>5799.99706</v>
      </c>
      <c r="W128" s="13">
        <f t="shared" si="8"/>
        <v>4</v>
      </c>
      <c r="X128" s="13">
        <f t="shared" si="9"/>
        <v>1000</v>
      </c>
      <c r="Y128" s="13">
        <f t="shared" si="10"/>
        <v>6799.99706</v>
      </c>
      <c r="Z128" s="16">
        <v>1381481</v>
      </c>
      <c r="AA128" s="17">
        <f t="shared" si="11"/>
        <v>6800</v>
      </c>
      <c r="AB128" s="16">
        <v>15268528</v>
      </c>
      <c r="AF128" s="18">
        <v>1382203</v>
      </c>
      <c r="AG128" s="18">
        <v>6900</v>
      </c>
      <c r="AJ128">
        <v>1380800</v>
      </c>
      <c r="AK128">
        <v>4500</v>
      </c>
      <c r="AL128">
        <f t="shared" si="14"/>
        <v>4500</v>
      </c>
      <c r="AM128">
        <f t="shared" si="15"/>
        <v>0</v>
      </c>
      <c r="AN128"/>
      <c r="AO128"/>
      <c r="AP128" s="22">
        <v>1378723</v>
      </c>
      <c r="AQ128" s="1" t="s">
        <v>642</v>
      </c>
      <c r="AR128" s="1" t="s">
        <v>900</v>
      </c>
    </row>
    <row r="129" s="1" customFormat="1" spans="1:44">
      <c r="A129" s="1" t="s">
        <v>202</v>
      </c>
      <c r="B129" s="1">
        <v>307</v>
      </c>
      <c r="C129" s="1">
        <v>337</v>
      </c>
      <c r="D129" s="1">
        <v>155</v>
      </c>
      <c r="E129" s="1">
        <v>938343.4</v>
      </c>
      <c r="F129" s="1" t="s">
        <v>203</v>
      </c>
      <c r="G129" s="8" t="s">
        <v>901</v>
      </c>
      <c r="H129" s="8">
        <v>2</v>
      </c>
      <c r="I129" s="10">
        <v>43398</v>
      </c>
      <c r="J129" s="8" t="s">
        <v>203</v>
      </c>
      <c r="K129" s="10">
        <v>43400</v>
      </c>
      <c r="L129" s="8">
        <v>2</v>
      </c>
      <c r="M129" s="8">
        <v>1</v>
      </c>
      <c r="N129" s="8" t="s">
        <v>48</v>
      </c>
      <c r="O129" s="8" t="s">
        <v>203</v>
      </c>
      <c r="P129" s="8" t="s">
        <v>202</v>
      </c>
      <c r="Q129" s="8" t="s">
        <v>203</v>
      </c>
      <c r="R129" s="8" t="s">
        <v>19</v>
      </c>
      <c r="S129" s="8" t="s">
        <v>203</v>
      </c>
      <c r="T129" s="8">
        <v>3200</v>
      </c>
      <c r="U129" s="8">
        <v>4927.78</v>
      </c>
      <c r="V129" s="13">
        <f t="shared" si="7"/>
        <v>5799.99706</v>
      </c>
      <c r="W129" s="13">
        <f t="shared" si="8"/>
        <v>4</v>
      </c>
      <c r="X129" s="13">
        <f t="shared" si="9"/>
        <v>1000</v>
      </c>
      <c r="Y129" s="13">
        <f t="shared" si="10"/>
        <v>6799.99706</v>
      </c>
      <c r="Z129" s="16">
        <v>1381481</v>
      </c>
      <c r="AA129" s="17">
        <f t="shared" si="11"/>
        <v>6800</v>
      </c>
      <c r="AB129" s="16">
        <v>15268528</v>
      </c>
      <c r="AF129" s="18">
        <v>1382216</v>
      </c>
      <c r="AG129" s="18">
        <v>10980</v>
      </c>
      <c r="AJ129">
        <v>1381087</v>
      </c>
      <c r="AK129">
        <v>6400</v>
      </c>
      <c r="AL129">
        <f t="shared" si="14"/>
        <v>6400</v>
      </c>
      <c r="AM129">
        <f t="shared" si="15"/>
        <v>0</v>
      </c>
      <c r="AN129"/>
      <c r="AO129"/>
      <c r="AP129" s="22">
        <v>1377476</v>
      </c>
      <c r="AQ129" s="1" t="s">
        <v>642</v>
      </c>
      <c r="AR129" s="1" t="s">
        <v>902</v>
      </c>
    </row>
    <row r="130" s="1" customFormat="1" spans="1:44">
      <c r="A130" s="1" t="s">
        <v>202</v>
      </c>
      <c r="B130" s="1">
        <v>307</v>
      </c>
      <c r="C130" s="1">
        <v>337</v>
      </c>
      <c r="D130" s="1">
        <v>155</v>
      </c>
      <c r="E130" s="1">
        <v>938343.4</v>
      </c>
      <c r="F130" s="1" t="s">
        <v>203</v>
      </c>
      <c r="G130" s="8" t="s">
        <v>903</v>
      </c>
      <c r="H130" s="8">
        <v>2</v>
      </c>
      <c r="I130" s="10">
        <v>43398</v>
      </c>
      <c r="J130" s="8" t="s">
        <v>203</v>
      </c>
      <c r="K130" s="10">
        <v>43400</v>
      </c>
      <c r="L130" s="8">
        <v>2</v>
      </c>
      <c r="M130" s="8">
        <v>1</v>
      </c>
      <c r="N130" s="8" t="s">
        <v>44</v>
      </c>
      <c r="O130" s="8" t="s">
        <v>203</v>
      </c>
      <c r="P130" s="8" t="s">
        <v>202</v>
      </c>
      <c r="Q130" s="8" t="s">
        <v>203</v>
      </c>
      <c r="R130" s="8" t="s">
        <v>19</v>
      </c>
      <c r="S130" s="8" t="s">
        <v>203</v>
      </c>
      <c r="T130" s="8">
        <v>3300</v>
      </c>
      <c r="U130" s="8">
        <v>5012.74</v>
      </c>
      <c r="V130" s="13">
        <f t="shared" ref="V130:V158" si="16">U130*1.177</f>
        <v>5899.99498</v>
      </c>
      <c r="W130" s="13">
        <f t="shared" ref="W130:W157" si="17">H130*L130</f>
        <v>4</v>
      </c>
      <c r="X130" s="13">
        <f t="shared" ref="X130:X158" si="18">W130*250</f>
        <v>1000</v>
      </c>
      <c r="Y130" s="13">
        <f t="shared" ref="Y130:Y158" si="19">X130+V130</f>
        <v>6899.99498</v>
      </c>
      <c r="Z130" s="16">
        <v>1382203</v>
      </c>
      <c r="AA130" s="17">
        <f t="shared" ref="AA130:AA158" si="20">ROUND(Y130,0)</f>
        <v>6900</v>
      </c>
      <c r="AB130" s="16">
        <v>15375857</v>
      </c>
      <c r="AF130" s="18">
        <v>1382363</v>
      </c>
      <c r="AG130" s="18">
        <v>3200</v>
      </c>
      <c r="AJ130">
        <v>1381481</v>
      </c>
      <c r="AK130">
        <v>13600</v>
      </c>
      <c r="AL130">
        <f t="shared" si="14"/>
        <v>13600</v>
      </c>
      <c r="AM130">
        <f t="shared" si="15"/>
        <v>0</v>
      </c>
      <c r="AN130"/>
      <c r="AO130"/>
      <c r="AP130" s="28">
        <v>1381876</v>
      </c>
      <c r="AQ130" s="1" t="s">
        <v>642</v>
      </c>
      <c r="AR130" s="1" t="s">
        <v>904</v>
      </c>
    </row>
    <row r="131" s="1" customFormat="1" spans="1:44">
      <c r="A131" s="1" t="s">
        <v>202</v>
      </c>
      <c r="B131" s="1">
        <v>307</v>
      </c>
      <c r="C131" s="1">
        <v>337</v>
      </c>
      <c r="D131" s="1">
        <v>155</v>
      </c>
      <c r="E131" s="1">
        <v>938343.4</v>
      </c>
      <c r="F131" s="1" t="s">
        <v>203</v>
      </c>
      <c r="G131" s="8" t="s">
        <v>905</v>
      </c>
      <c r="H131" s="8">
        <v>2</v>
      </c>
      <c r="I131" s="10">
        <v>43398</v>
      </c>
      <c r="J131" s="8" t="s">
        <v>203</v>
      </c>
      <c r="K131" s="10">
        <v>43400</v>
      </c>
      <c r="L131" s="8">
        <v>2</v>
      </c>
      <c r="M131" s="8">
        <v>1</v>
      </c>
      <c r="N131" s="8" t="s">
        <v>48</v>
      </c>
      <c r="O131" s="8" t="s">
        <v>203</v>
      </c>
      <c r="P131" s="8" t="s">
        <v>202</v>
      </c>
      <c r="Q131" s="8" t="s">
        <v>203</v>
      </c>
      <c r="R131" s="8" t="s">
        <v>19</v>
      </c>
      <c r="S131" s="8" t="s">
        <v>203</v>
      </c>
      <c r="T131" s="8">
        <v>3200</v>
      </c>
      <c r="U131" s="8">
        <v>4927.78</v>
      </c>
      <c r="V131" s="13">
        <f t="shared" si="16"/>
        <v>5799.99706</v>
      </c>
      <c r="W131" s="13">
        <f t="shared" si="17"/>
        <v>4</v>
      </c>
      <c r="X131" s="13">
        <f t="shared" si="18"/>
        <v>1000</v>
      </c>
      <c r="Y131" s="13">
        <f t="shared" si="19"/>
        <v>6799.99706</v>
      </c>
      <c r="Z131" s="16">
        <v>1381568</v>
      </c>
      <c r="AA131" s="17">
        <f t="shared" si="20"/>
        <v>6800</v>
      </c>
      <c r="AB131" s="16">
        <v>15268914</v>
      </c>
      <c r="AF131" s="18">
        <v>1382479</v>
      </c>
      <c r="AG131" s="18">
        <v>3200</v>
      </c>
      <c r="AJ131">
        <v>1381502</v>
      </c>
      <c r="AK131">
        <v>7000</v>
      </c>
      <c r="AL131">
        <f t="shared" si="14"/>
        <v>7000</v>
      </c>
      <c r="AM131">
        <f t="shared" si="15"/>
        <v>0</v>
      </c>
      <c r="AN131"/>
      <c r="AO131"/>
      <c r="AP131" s="1">
        <v>1365034</v>
      </c>
      <c r="AQ131" s="1" t="s">
        <v>642</v>
      </c>
      <c r="AR131" s="1" t="s">
        <v>906</v>
      </c>
    </row>
    <row r="132" s="1" customFormat="1" spans="1:44">
      <c r="A132" s="1" t="s">
        <v>202</v>
      </c>
      <c r="B132" s="1">
        <v>307</v>
      </c>
      <c r="C132" s="1">
        <v>337</v>
      </c>
      <c r="D132" s="1">
        <v>155</v>
      </c>
      <c r="E132" s="1">
        <v>938343.4</v>
      </c>
      <c r="F132" s="1" t="s">
        <v>203</v>
      </c>
      <c r="G132" s="8" t="s">
        <v>907</v>
      </c>
      <c r="H132" s="8">
        <v>2</v>
      </c>
      <c r="I132" s="10">
        <v>43399</v>
      </c>
      <c r="J132" s="8" t="s">
        <v>203</v>
      </c>
      <c r="K132" s="10">
        <v>43400</v>
      </c>
      <c r="L132" s="8">
        <v>1</v>
      </c>
      <c r="M132" s="8">
        <v>1</v>
      </c>
      <c r="N132" s="8" t="s">
        <v>48</v>
      </c>
      <c r="O132" s="8" t="s">
        <v>203</v>
      </c>
      <c r="P132" s="8" t="s">
        <v>202</v>
      </c>
      <c r="Q132" s="8" t="s">
        <v>203</v>
      </c>
      <c r="R132" s="8" t="s">
        <v>19</v>
      </c>
      <c r="S132" s="8" t="s">
        <v>203</v>
      </c>
      <c r="T132" s="8">
        <v>3600</v>
      </c>
      <c r="U132" s="8">
        <v>2633.81</v>
      </c>
      <c r="V132" s="13">
        <f t="shared" si="16"/>
        <v>3099.99437</v>
      </c>
      <c r="W132" s="13">
        <f t="shared" si="17"/>
        <v>2</v>
      </c>
      <c r="X132" s="13">
        <f t="shared" si="18"/>
        <v>500</v>
      </c>
      <c r="Y132" s="13">
        <f t="shared" si="19"/>
        <v>3599.99437</v>
      </c>
      <c r="Z132" s="16">
        <v>1383308</v>
      </c>
      <c r="AA132" s="17">
        <f t="shared" si="20"/>
        <v>3600</v>
      </c>
      <c r="AB132" s="16">
        <v>15631930</v>
      </c>
      <c r="AF132" s="18">
        <v>1382535</v>
      </c>
      <c r="AG132" s="18">
        <v>3200</v>
      </c>
      <c r="AJ132">
        <v>1381519</v>
      </c>
      <c r="AK132">
        <v>13200</v>
      </c>
      <c r="AL132">
        <f t="shared" si="14"/>
        <v>13200</v>
      </c>
      <c r="AM132">
        <f t="shared" si="15"/>
        <v>0</v>
      </c>
      <c r="AN132"/>
      <c r="AO132"/>
      <c r="AP132" s="1">
        <v>1358600</v>
      </c>
      <c r="AQ132" s="1" t="s">
        <v>642</v>
      </c>
      <c r="AR132" s="1" t="s">
        <v>908</v>
      </c>
    </row>
    <row r="133" s="2" customFormat="1" spans="1:44">
      <c r="A133" s="2" t="s">
        <v>202</v>
      </c>
      <c r="B133" s="2">
        <v>307</v>
      </c>
      <c r="C133" s="2">
        <v>337</v>
      </c>
      <c r="D133" s="2">
        <v>155</v>
      </c>
      <c r="E133" s="2">
        <v>938343.4</v>
      </c>
      <c r="F133" s="2" t="s">
        <v>203</v>
      </c>
      <c r="G133" s="9" t="s">
        <v>909</v>
      </c>
      <c r="H133" s="9">
        <v>2</v>
      </c>
      <c r="I133" s="11">
        <v>43399</v>
      </c>
      <c r="J133" s="9" t="s">
        <v>203</v>
      </c>
      <c r="K133" s="11">
        <v>43400</v>
      </c>
      <c r="L133" s="9">
        <v>1</v>
      </c>
      <c r="M133" s="9">
        <v>1</v>
      </c>
      <c r="N133" s="9" t="s">
        <v>48</v>
      </c>
      <c r="O133" s="9" t="s">
        <v>203</v>
      </c>
      <c r="P133" s="9" t="s">
        <v>202</v>
      </c>
      <c r="Q133" s="9" t="s">
        <v>203</v>
      </c>
      <c r="R133" s="9" t="s">
        <v>19</v>
      </c>
      <c r="S133" s="9" t="s">
        <v>203</v>
      </c>
      <c r="T133" s="9">
        <v>3800</v>
      </c>
      <c r="U133" s="9">
        <v>2803.74</v>
      </c>
      <c r="V133" s="9">
        <f t="shared" si="16"/>
        <v>3300.00198</v>
      </c>
      <c r="W133" s="9">
        <f t="shared" si="17"/>
        <v>2</v>
      </c>
      <c r="X133" s="9">
        <f t="shared" si="18"/>
        <v>500</v>
      </c>
      <c r="Y133" s="9">
        <f t="shared" si="19"/>
        <v>3800.00198</v>
      </c>
      <c r="Z133" s="20">
        <v>1379787</v>
      </c>
      <c r="AA133" s="21">
        <v>3500</v>
      </c>
      <c r="AB133" s="20">
        <v>14924886</v>
      </c>
      <c r="AC133" s="2"/>
      <c r="AF133" s="18">
        <v>1382550</v>
      </c>
      <c r="AG133" s="18">
        <v>3200</v>
      </c>
      <c r="AJ133">
        <v>1381568</v>
      </c>
      <c r="AK133">
        <v>6800</v>
      </c>
      <c r="AL133">
        <f t="shared" si="14"/>
        <v>6800</v>
      </c>
      <c r="AM133">
        <f t="shared" si="15"/>
        <v>0</v>
      </c>
      <c r="AN133"/>
      <c r="AO133"/>
      <c r="AP133" s="2">
        <v>1360696</v>
      </c>
      <c r="AQ133" s="2" t="s">
        <v>642</v>
      </c>
      <c r="AR133" s="2" t="s">
        <v>910</v>
      </c>
    </row>
    <row r="134" s="1" customFormat="1" spans="1:44">
      <c r="A134" s="1" t="s">
        <v>202</v>
      </c>
      <c r="B134" s="1">
        <v>307</v>
      </c>
      <c r="C134" s="1">
        <v>337</v>
      </c>
      <c r="D134" s="1">
        <v>155</v>
      </c>
      <c r="E134" s="1">
        <v>938343.4</v>
      </c>
      <c r="F134" s="1" t="s">
        <v>203</v>
      </c>
      <c r="G134" s="8" t="s">
        <v>911</v>
      </c>
      <c r="H134" s="8">
        <v>2</v>
      </c>
      <c r="I134" s="10">
        <v>43399</v>
      </c>
      <c r="J134" s="8" t="s">
        <v>203</v>
      </c>
      <c r="K134" s="10">
        <v>43400</v>
      </c>
      <c r="L134" s="8">
        <v>1</v>
      </c>
      <c r="M134" s="8">
        <v>1</v>
      </c>
      <c r="N134" s="8" t="s">
        <v>44</v>
      </c>
      <c r="O134" s="8" t="s">
        <v>203</v>
      </c>
      <c r="P134" s="8" t="s">
        <v>202</v>
      </c>
      <c r="Q134" s="8" t="s">
        <v>203</v>
      </c>
      <c r="R134" s="8" t="s">
        <v>19</v>
      </c>
      <c r="S134" s="8" t="s">
        <v>203</v>
      </c>
      <c r="T134" s="8">
        <v>3600</v>
      </c>
      <c r="U134" s="8">
        <v>2633.81</v>
      </c>
      <c r="V134" s="13">
        <f t="shared" si="16"/>
        <v>3099.99437</v>
      </c>
      <c r="W134" s="13">
        <f t="shared" si="17"/>
        <v>2</v>
      </c>
      <c r="X134" s="13">
        <f t="shared" si="18"/>
        <v>500</v>
      </c>
      <c r="Y134" s="13">
        <f t="shared" si="19"/>
        <v>3599.99437</v>
      </c>
      <c r="Z134" s="16">
        <v>1383326</v>
      </c>
      <c r="AA134" s="17">
        <f t="shared" si="20"/>
        <v>3600</v>
      </c>
      <c r="AB134" s="16">
        <v>15631787</v>
      </c>
      <c r="AF134" s="18">
        <v>1382943</v>
      </c>
      <c r="AG134" s="18">
        <v>6500</v>
      </c>
      <c r="AJ134">
        <v>1381659</v>
      </c>
      <c r="AK134">
        <v>6400</v>
      </c>
      <c r="AL134">
        <f t="shared" si="14"/>
        <v>6400</v>
      </c>
      <c r="AM134">
        <f t="shared" si="15"/>
        <v>0</v>
      </c>
      <c r="AN134"/>
      <c r="AO134"/>
      <c r="AP134" s="1">
        <v>1374658</v>
      </c>
      <c r="AQ134" s="1" t="s">
        <v>642</v>
      </c>
      <c r="AR134" s="1" t="s">
        <v>912</v>
      </c>
    </row>
    <row r="135" s="1" customFormat="1" spans="1:44">
      <c r="A135" s="1" t="s">
        <v>202</v>
      </c>
      <c r="B135" s="1">
        <v>307</v>
      </c>
      <c r="C135" s="1">
        <v>337</v>
      </c>
      <c r="D135" s="1">
        <v>155</v>
      </c>
      <c r="E135" s="1">
        <v>938343.4</v>
      </c>
      <c r="F135" s="1" t="s">
        <v>203</v>
      </c>
      <c r="G135" s="8" t="s">
        <v>761</v>
      </c>
      <c r="H135" s="8">
        <v>2</v>
      </c>
      <c r="I135" s="10">
        <v>43399</v>
      </c>
      <c r="J135" s="8" t="s">
        <v>203</v>
      </c>
      <c r="K135" s="10">
        <v>43401</v>
      </c>
      <c r="L135" s="8">
        <v>2</v>
      </c>
      <c r="M135" s="8">
        <v>1</v>
      </c>
      <c r="N135" s="8" t="s">
        <v>42</v>
      </c>
      <c r="O135" s="8" t="s">
        <v>203</v>
      </c>
      <c r="P135" s="8" t="s">
        <v>202</v>
      </c>
      <c r="Q135" s="8" t="s">
        <v>203</v>
      </c>
      <c r="R135" s="8" t="s">
        <v>19</v>
      </c>
      <c r="S135" s="8" t="s">
        <v>203</v>
      </c>
      <c r="T135" s="8">
        <v>4500</v>
      </c>
      <c r="U135" s="8">
        <v>6796.94</v>
      </c>
      <c r="V135" s="13">
        <f t="shared" si="16"/>
        <v>7999.99838</v>
      </c>
      <c r="W135" s="13">
        <f t="shared" si="17"/>
        <v>4</v>
      </c>
      <c r="X135" s="13">
        <f t="shared" si="18"/>
        <v>1000</v>
      </c>
      <c r="Y135" s="13">
        <f t="shared" si="19"/>
        <v>8999.99838</v>
      </c>
      <c r="Z135" s="16">
        <v>1384268</v>
      </c>
      <c r="AA135" s="17">
        <f t="shared" si="20"/>
        <v>9000</v>
      </c>
      <c r="AB135" s="16">
        <v>15726543</v>
      </c>
      <c r="AF135" s="18">
        <v>1383046</v>
      </c>
      <c r="AG135" s="18">
        <v>14400</v>
      </c>
      <c r="AJ135">
        <v>1381669</v>
      </c>
      <c r="AK135">
        <v>6400</v>
      </c>
      <c r="AL135">
        <f t="shared" si="14"/>
        <v>6400</v>
      </c>
      <c r="AM135">
        <f t="shared" si="15"/>
        <v>0</v>
      </c>
      <c r="AN135"/>
      <c r="AO135"/>
      <c r="AP135" s="1">
        <v>1365339</v>
      </c>
      <c r="AQ135" s="1" t="s">
        <v>642</v>
      </c>
      <c r="AR135" s="1" t="s">
        <v>913</v>
      </c>
    </row>
    <row r="136" s="1" customFormat="1" spans="1:44">
      <c r="A136" s="1" t="s">
        <v>202</v>
      </c>
      <c r="B136" s="1">
        <v>307</v>
      </c>
      <c r="C136" s="1">
        <v>337</v>
      </c>
      <c r="D136" s="1">
        <v>155</v>
      </c>
      <c r="E136" s="1">
        <v>938343.4</v>
      </c>
      <c r="F136" s="1" t="s">
        <v>203</v>
      </c>
      <c r="G136" s="8" t="s">
        <v>914</v>
      </c>
      <c r="H136" s="8">
        <v>2</v>
      </c>
      <c r="I136" s="10">
        <v>43399</v>
      </c>
      <c r="J136" s="8" t="s">
        <v>203</v>
      </c>
      <c r="K136" s="10">
        <v>43402</v>
      </c>
      <c r="L136" s="8">
        <v>3</v>
      </c>
      <c r="M136" s="8">
        <v>1</v>
      </c>
      <c r="N136" s="8" t="s">
        <v>48</v>
      </c>
      <c r="O136" s="8" t="s">
        <v>203</v>
      </c>
      <c r="P136" s="8" t="s">
        <v>202</v>
      </c>
      <c r="Q136" s="8" t="s">
        <v>203</v>
      </c>
      <c r="R136" s="8" t="s">
        <v>19</v>
      </c>
      <c r="S136" s="8" t="s">
        <v>203</v>
      </c>
      <c r="T136" s="8">
        <v>3500</v>
      </c>
      <c r="U136" s="8">
        <v>7391.67</v>
      </c>
      <c r="V136" s="13">
        <f t="shared" si="16"/>
        <v>8699.99559</v>
      </c>
      <c r="W136" s="13">
        <f t="shared" si="17"/>
        <v>6</v>
      </c>
      <c r="X136" s="13">
        <f t="shared" si="18"/>
        <v>1500</v>
      </c>
      <c r="Y136" s="13">
        <f t="shared" si="19"/>
        <v>10199.99559</v>
      </c>
      <c r="Z136" s="16">
        <v>1373160</v>
      </c>
      <c r="AA136" s="17">
        <f t="shared" si="20"/>
        <v>10200</v>
      </c>
      <c r="AB136" s="16">
        <v>13569358</v>
      </c>
      <c r="AF136" s="18">
        <v>1383238</v>
      </c>
      <c r="AG136" s="18">
        <v>13200</v>
      </c>
      <c r="AJ136">
        <v>1381876</v>
      </c>
      <c r="AK136">
        <v>6800</v>
      </c>
      <c r="AL136">
        <f t="shared" si="14"/>
        <v>6900</v>
      </c>
      <c r="AM136">
        <f t="shared" si="15"/>
        <v>-100</v>
      </c>
      <c r="AN136"/>
      <c r="AO136"/>
      <c r="AP136" s="1">
        <v>1365985</v>
      </c>
      <c r="AQ136" s="1" t="s">
        <v>642</v>
      </c>
      <c r="AR136" s="1" t="s">
        <v>915</v>
      </c>
    </row>
    <row r="137" s="1" customFormat="1" spans="1:44">
      <c r="A137" s="1" t="s">
        <v>202</v>
      </c>
      <c r="B137" s="1">
        <v>307</v>
      </c>
      <c r="C137" s="1">
        <v>337</v>
      </c>
      <c r="D137" s="1">
        <v>155</v>
      </c>
      <c r="E137" s="1">
        <v>938343.4</v>
      </c>
      <c r="F137" s="1" t="s">
        <v>203</v>
      </c>
      <c r="G137" s="8" t="s">
        <v>916</v>
      </c>
      <c r="H137" s="8">
        <v>2</v>
      </c>
      <c r="I137" s="10">
        <v>43399</v>
      </c>
      <c r="J137" s="8" t="s">
        <v>203</v>
      </c>
      <c r="K137" s="10">
        <v>43402</v>
      </c>
      <c r="L137" s="8">
        <v>3</v>
      </c>
      <c r="M137" s="8">
        <v>1</v>
      </c>
      <c r="N137" s="8" t="s">
        <v>44</v>
      </c>
      <c r="O137" s="8" t="s">
        <v>203</v>
      </c>
      <c r="P137" s="8" t="s">
        <v>202</v>
      </c>
      <c r="Q137" s="8" t="s">
        <v>203</v>
      </c>
      <c r="R137" s="8" t="s">
        <v>19</v>
      </c>
      <c r="S137" s="8" t="s">
        <v>203</v>
      </c>
      <c r="T137" s="8">
        <v>3500</v>
      </c>
      <c r="U137" s="8">
        <v>7391.67</v>
      </c>
      <c r="V137" s="13">
        <f t="shared" si="16"/>
        <v>8699.99559</v>
      </c>
      <c r="W137" s="13">
        <f t="shared" si="17"/>
        <v>6</v>
      </c>
      <c r="X137" s="13">
        <f t="shared" si="18"/>
        <v>1500</v>
      </c>
      <c r="Y137" s="13">
        <f t="shared" si="19"/>
        <v>10199.99559</v>
      </c>
      <c r="Z137" s="16">
        <v>1378652</v>
      </c>
      <c r="AA137" s="17">
        <f t="shared" si="20"/>
        <v>10200</v>
      </c>
      <c r="AB137" s="16">
        <v>14729904</v>
      </c>
      <c r="AF137" s="18">
        <v>1383303</v>
      </c>
      <c r="AG137" s="18">
        <v>6400</v>
      </c>
      <c r="AJ137">
        <v>1381899</v>
      </c>
      <c r="AK137">
        <v>9600</v>
      </c>
      <c r="AL137">
        <f t="shared" si="14"/>
        <v>9600</v>
      </c>
      <c r="AM137">
        <f t="shared" si="15"/>
        <v>0</v>
      </c>
      <c r="AN137"/>
      <c r="AO137"/>
      <c r="AP137" s="1">
        <v>1366930</v>
      </c>
      <c r="AQ137" s="1" t="s">
        <v>642</v>
      </c>
      <c r="AR137" s="1" t="s">
        <v>917</v>
      </c>
    </row>
    <row r="138" s="1" customFormat="1" spans="1:44">
      <c r="A138" s="1" t="s">
        <v>202</v>
      </c>
      <c r="B138" s="1">
        <v>307</v>
      </c>
      <c r="C138" s="1">
        <v>337</v>
      </c>
      <c r="D138" s="1">
        <v>155</v>
      </c>
      <c r="E138" s="1">
        <v>938343.4</v>
      </c>
      <c r="F138" s="1" t="s">
        <v>203</v>
      </c>
      <c r="G138" s="8" t="s">
        <v>918</v>
      </c>
      <c r="H138" s="8">
        <v>2</v>
      </c>
      <c r="I138" s="10">
        <v>43399</v>
      </c>
      <c r="J138" s="8" t="s">
        <v>203</v>
      </c>
      <c r="K138" s="10">
        <v>43402</v>
      </c>
      <c r="L138" s="8">
        <v>3</v>
      </c>
      <c r="M138" s="8">
        <v>1</v>
      </c>
      <c r="N138" s="8" t="s">
        <v>44</v>
      </c>
      <c r="O138" s="8" t="s">
        <v>203</v>
      </c>
      <c r="P138" s="8" t="s">
        <v>202</v>
      </c>
      <c r="Q138" s="8" t="s">
        <v>203</v>
      </c>
      <c r="R138" s="8" t="s">
        <v>19</v>
      </c>
      <c r="S138" s="8" t="s">
        <v>203</v>
      </c>
      <c r="T138" s="8">
        <v>3500</v>
      </c>
      <c r="U138" s="8">
        <v>7391.67</v>
      </c>
      <c r="V138" s="13">
        <f t="shared" si="16"/>
        <v>8699.99559</v>
      </c>
      <c r="W138" s="13">
        <f t="shared" si="17"/>
        <v>6</v>
      </c>
      <c r="X138" s="13">
        <f t="shared" si="18"/>
        <v>1500</v>
      </c>
      <c r="Y138" s="13">
        <f t="shared" si="19"/>
        <v>10199.99559</v>
      </c>
      <c r="Z138" s="16">
        <v>1378670</v>
      </c>
      <c r="AA138" s="17">
        <f t="shared" si="20"/>
        <v>10200</v>
      </c>
      <c r="AB138" s="16">
        <v>14729986</v>
      </c>
      <c r="AF138" s="18">
        <v>1383308</v>
      </c>
      <c r="AG138" s="18">
        <v>3600</v>
      </c>
      <c r="AJ138">
        <v>1381929</v>
      </c>
      <c r="AK138">
        <v>6400</v>
      </c>
      <c r="AL138">
        <f t="shared" ref="AL138:AL169" si="21">VLOOKUP(AJ138,AF:AG,2,0)</f>
        <v>6400</v>
      </c>
      <c r="AM138">
        <f t="shared" ref="AM138:AM169" si="22">AK138-AL138</f>
        <v>0</v>
      </c>
      <c r="AN138"/>
      <c r="AO138"/>
      <c r="AP138" s="1">
        <v>1378912</v>
      </c>
      <c r="AQ138" s="1" t="s">
        <v>642</v>
      </c>
      <c r="AR138" s="1" t="s">
        <v>919</v>
      </c>
    </row>
    <row r="139" s="1" customFormat="1" spans="1:44">
      <c r="A139" s="1" t="s">
        <v>202</v>
      </c>
      <c r="B139" s="1">
        <v>307</v>
      </c>
      <c r="C139" s="1">
        <v>337</v>
      </c>
      <c r="D139" s="1">
        <v>155</v>
      </c>
      <c r="E139" s="1">
        <v>938343.4</v>
      </c>
      <c r="F139" s="1" t="s">
        <v>203</v>
      </c>
      <c r="G139" s="8" t="s">
        <v>920</v>
      </c>
      <c r="H139" s="8">
        <v>2</v>
      </c>
      <c r="I139" s="10">
        <v>43400</v>
      </c>
      <c r="J139" s="8" t="s">
        <v>203</v>
      </c>
      <c r="K139" s="10">
        <v>43403</v>
      </c>
      <c r="L139" s="8">
        <v>3</v>
      </c>
      <c r="M139" s="8">
        <v>1</v>
      </c>
      <c r="N139" s="8" t="s">
        <v>48</v>
      </c>
      <c r="O139" s="8" t="s">
        <v>203</v>
      </c>
      <c r="P139" s="8" t="s">
        <v>202</v>
      </c>
      <c r="Q139" s="8" t="s">
        <v>203</v>
      </c>
      <c r="R139" s="8" t="s">
        <v>19</v>
      </c>
      <c r="S139" s="8" t="s">
        <v>203</v>
      </c>
      <c r="T139" s="8">
        <v>3500</v>
      </c>
      <c r="U139" s="8">
        <v>7136.79</v>
      </c>
      <c r="V139" s="13">
        <f t="shared" si="16"/>
        <v>8400.00183</v>
      </c>
      <c r="W139" s="13">
        <f t="shared" si="17"/>
        <v>6</v>
      </c>
      <c r="X139" s="13">
        <f t="shared" si="18"/>
        <v>1500</v>
      </c>
      <c r="Y139" s="13">
        <f t="shared" si="19"/>
        <v>9900.00183</v>
      </c>
      <c r="Z139" s="16">
        <v>1372504</v>
      </c>
      <c r="AA139" s="17">
        <f t="shared" si="20"/>
        <v>9900</v>
      </c>
      <c r="AB139" s="16">
        <v>13404849</v>
      </c>
      <c r="AF139" s="18">
        <v>1383326</v>
      </c>
      <c r="AG139" s="18">
        <v>3600</v>
      </c>
      <c r="AJ139">
        <v>1381969</v>
      </c>
      <c r="AK139">
        <v>6400</v>
      </c>
      <c r="AL139">
        <f t="shared" si="21"/>
        <v>6400</v>
      </c>
      <c r="AM139">
        <f t="shared" si="22"/>
        <v>0</v>
      </c>
      <c r="AN139"/>
      <c r="AO139"/>
      <c r="AP139" s="1">
        <v>1377780</v>
      </c>
      <c r="AQ139" s="1" t="s">
        <v>642</v>
      </c>
      <c r="AR139" s="1" t="s">
        <v>921</v>
      </c>
    </row>
    <row r="140" s="1" customFormat="1" spans="1:44">
      <c r="A140" s="1" t="s">
        <v>202</v>
      </c>
      <c r="B140" s="1">
        <v>307</v>
      </c>
      <c r="C140" s="1">
        <v>337</v>
      </c>
      <c r="D140" s="1">
        <v>155</v>
      </c>
      <c r="E140" s="1">
        <v>938343.4</v>
      </c>
      <c r="F140" s="1" t="s">
        <v>203</v>
      </c>
      <c r="G140" s="8" t="s">
        <v>922</v>
      </c>
      <c r="H140" s="8">
        <v>2</v>
      </c>
      <c r="I140" s="10">
        <v>43401</v>
      </c>
      <c r="J140" s="8" t="s">
        <v>203</v>
      </c>
      <c r="K140" s="10">
        <v>43403</v>
      </c>
      <c r="L140" s="8">
        <v>2</v>
      </c>
      <c r="M140" s="8">
        <v>1</v>
      </c>
      <c r="N140" s="8" t="s">
        <v>48</v>
      </c>
      <c r="O140" s="8" t="s">
        <v>203</v>
      </c>
      <c r="P140" s="8" t="s">
        <v>202</v>
      </c>
      <c r="Q140" s="8" t="s">
        <v>203</v>
      </c>
      <c r="R140" s="8" t="s">
        <v>19</v>
      </c>
      <c r="S140" s="8" t="s">
        <v>203</v>
      </c>
      <c r="T140" s="8">
        <v>3300</v>
      </c>
      <c r="U140" s="8">
        <v>4757.86</v>
      </c>
      <c r="V140" s="13">
        <f t="shared" si="16"/>
        <v>5600.00122</v>
      </c>
      <c r="W140" s="13">
        <f t="shared" si="17"/>
        <v>4</v>
      </c>
      <c r="X140" s="13">
        <f t="shared" si="18"/>
        <v>1000</v>
      </c>
      <c r="Y140" s="13">
        <f t="shared" si="19"/>
        <v>6600.00122</v>
      </c>
      <c r="Z140" s="16">
        <v>1383238</v>
      </c>
      <c r="AA140" s="17">
        <f t="shared" si="20"/>
        <v>6600</v>
      </c>
      <c r="AB140" s="16">
        <v>15560618</v>
      </c>
      <c r="AF140" s="18">
        <v>1383336</v>
      </c>
      <c r="AG140" s="18">
        <v>3600</v>
      </c>
      <c r="AJ140">
        <v>1381993</v>
      </c>
      <c r="AK140">
        <v>3500</v>
      </c>
      <c r="AL140">
        <f t="shared" si="21"/>
        <v>3500</v>
      </c>
      <c r="AM140">
        <f t="shared" si="22"/>
        <v>0</v>
      </c>
      <c r="AN140"/>
      <c r="AO140"/>
      <c r="AR140" s="1" t="s">
        <v>923</v>
      </c>
    </row>
    <row r="141" s="1" customFormat="1" spans="1:41">
      <c r="A141" s="1" t="s">
        <v>202</v>
      </c>
      <c r="B141" s="1">
        <v>307</v>
      </c>
      <c r="C141" s="1">
        <v>337</v>
      </c>
      <c r="D141" s="1">
        <v>155</v>
      </c>
      <c r="E141" s="1">
        <v>938343.4</v>
      </c>
      <c r="F141" s="1" t="s">
        <v>203</v>
      </c>
      <c r="G141" s="8" t="s">
        <v>924</v>
      </c>
      <c r="H141" s="8">
        <v>2</v>
      </c>
      <c r="I141" s="10">
        <v>43401</v>
      </c>
      <c r="J141" s="8" t="s">
        <v>203</v>
      </c>
      <c r="K141" s="10">
        <v>43403</v>
      </c>
      <c r="L141" s="8">
        <v>2</v>
      </c>
      <c r="M141" s="8">
        <v>1</v>
      </c>
      <c r="N141" s="8" t="s">
        <v>44</v>
      </c>
      <c r="O141" s="8" t="s">
        <v>203</v>
      </c>
      <c r="P141" s="8" t="s">
        <v>202</v>
      </c>
      <c r="Q141" s="8" t="s">
        <v>203</v>
      </c>
      <c r="R141" s="8" t="s">
        <v>19</v>
      </c>
      <c r="S141" s="8" t="s">
        <v>203</v>
      </c>
      <c r="T141" s="8">
        <v>3300</v>
      </c>
      <c r="U141" s="8">
        <v>4757.86</v>
      </c>
      <c r="V141" s="13">
        <f t="shared" si="16"/>
        <v>5600.00122</v>
      </c>
      <c r="W141" s="13">
        <f t="shared" si="17"/>
        <v>4</v>
      </c>
      <c r="X141" s="13">
        <f t="shared" si="18"/>
        <v>1000</v>
      </c>
      <c r="Y141" s="13">
        <f t="shared" si="19"/>
        <v>6600.00122</v>
      </c>
      <c r="Z141" s="16">
        <v>1384848</v>
      </c>
      <c r="AA141" s="17">
        <f t="shared" si="20"/>
        <v>6600</v>
      </c>
      <c r="AB141" s="16">
        <v>15827567</v>
      </c>
      <c r="AF141" s="18">
        <v>1383677</v>
      </c>
      <c r="AG141" s="18">
        <v>3600</v>
      </c>
      <c r="AJ141">
        <v>1382084</v>
      </c>
      <c r="AK141">
        <v>6400</v>
      </c>
      <c r="AL141">
        <f t="shared" si="21"/>
        <v>6400</v>
      </c>
      <c r="AM141">
        <f t="shared" si="22"/>
        <v>0</v>
      </c>
      <c r="AN141"/>
      <c r="AO141"/>
    </row>
    <row r="142" s="1" customFormat="1" spans="1:41">
      <c r="A142" s="1" t="s">
        <v>202</v>
      </c>
      <c r="B142" s="1">
        <v>307</v>
      </c>
      <c r="C142" s="1">
        <v>337</v>
      </c>
      <c r="D142" s="1">
        <v>155</v>
      </c>
      <c r="E142" s="1">
        <v>938343.4</v>
      </c>
      <c r="F142" s="1" t="s">
        <v>203</v>
      </c>
      <c r="G142" s="8" t="s">
        <v>925</v>
      </c>
      <c r="H142" s="8">
        <v>2</v>
      </c>
      <c r="I142" s="10">
        <v>43401</v>
      </c>
      <c r="J142" s="8" t="s">
        <v>203</v>
      </c>
      <c r="K142" s="10">
        <v>43403</v>
      </c>
      <c r="L142" s="8">
        <v>2</v>
      </c>
      <c r="M142" s="8">
        <v>1</v>
      </c>
      <c r="N142" s="8" t="s">
        <v>48</v>
      </c>
      <c r="O142" s="8" t="s">
        <v>203</v>
      </c>
      <c r="P142" s="8" t="s">
        <v>202</v>
      </c>
      <c r="Q142" s="8" t="s">
        <v>203</v>
      </c>
      <c r="R142" s="8" t="s">
        <v>19</v>
      </c>
      <c r="S142" s="8" t="s">
        <v>203</v>
      </c>
      <c r="T142" s="8">
        <v>3300</v>
      </c>
      <c r="U142" s="8">
        <v>4757.86</v>
      </c>
      <c r="V142" s="13">
        <f t="shared" si="16"/>
        <v>5600.00122</v>
      </c>
      <c r="W142" s="13">
        <f t="shared" si="17"/>
        <v>4</v>
      </c>
      <c r="X142" s="13">
        <f t="shared" si="18"/>
        <v>1000</v>
      </c>
      <c r="Y142" s="13">
        <f t="shared" si="19"/>
        <v>6600.00122</v>
      </c>
      <c r="Z142" s="16">
        <v>1383238</v>
      </c>
      <c r="AA142" s="17">
        <f t="shared" si="20"/>
        <v>6600</v>
      </c>
      <c r="AB142" s="16">
        <v>15560618</v>
      </c>
      <c r="AF142" s="18">
        <v>1383954</v>
      </c>
      <c r="AG142" s="18">
        <v>8400</v>
      </c>
      <c r="AJ142">
        <v>1382203</v>
      </c>
      <c r="AK142">
        <v>6900</v>
      </c>
      <c r="AL142">
        <f t="shared" si="21"/>
        <v>6900</v>
      </c>
      <c r="AM142">
        <f t="shared" si="22"/>
        <v>0</v>
      </c>
      <c r="AN142"/>
      <c r="AO142"/>
    </row>
    <row r="143" s="1" customFormat="1" spans="1:41">
      <c r="A143" s="1" t="s">
        <v>202</v>
      </c>
      <c r="B143" s="1">
        <v>307</v>
      </c>
      <c r="C143" s="1">
        <v>337</v>
      </c>
      <c r="D143" s="1">
        <v>155</v>
      </c>
      <c r="E143" s="1">
        <v>938343.4</v>
      </c>
      <c r="F143" s="1" t="s">
        <v>203</v>
      </c>
      <c r="G143" s="8" t="s">
        <v>926</v>
      </c>
      <c r="H143" s="8">
        <v>2</v>
      </c>
      <c r="I143" s="10">
        <v>43401</v>
      </c>
      <c r="J143" s="8" t="s">
        <v>203</v>
      </c>
      <c r="K143" s="10">
        <v>43403</v>
      </c>
      <c r="L143" s="8">
        <v>2</v>
      </c>
      <c r="M143" s="8">
        <v>1</v>
      </c>
      <c r="N143" s="8" t="s">
        <v>48</v>
      </c>
      <c r="O143" s="8" t="s">
        <v>203</v>
      </c>
      <c r="P143" s="8" t="s">
        <v>202</v>
      </c>
      <c r="Q143" s="8" t="s">
        <v>203</v>
      </c>
      <c r="R143" s="8" t="s">
        <v>19</v>
      </c>
      <c r="S143" s="8" t="s">
        <v>203</v>
      </c>
      <c r="T143" s="8">
        <v>3300</v>
      </c>
      <c r="U143" s="8">
        <v>4757.86</v>
      </c>
      <c r="V143" s="13">
        <f t="shared" si="16"/>
        <v>5600.00122</v>
      </c>
      <c r="W143" s="13">
        <f t="shared" si="17"/>
        <v>4</v>
      </c>
      <c r="X143" s="13">
        <f t="shared" si="18"/>
        <v>1000</v>
      </c>
      <c r="Y143" s="13">
        <f t="shared" si="19"/>
        <v>6600.00122</v>
      </c>
      <c r="Z143" s="16">
        <v>1381519</v>
      </c>
      <c r="AA143" s="17">
        <f t="shared" si="20"/>
        <v>6600</v>
      </c>
      <c r="AB143" s="16">
        <v>15269650</v>
      </c>
      <c r="AF143" s="18">
        <v>1384027</v>
      </c>
      <c r="AG143" s="18">
        <v>6600</v>
      </c>
      <c r="AJ143">
        <v>1382363</v>
      </c>
      <c r="AK143">
        <v>3200</v>
      </c>
      <c r="AL143">
        <f t="shared" si="21"/>
        <v>3200</v>
      </c>
      <c r="AM143">
        <f t="shared" si="22"/>
        <v>0</v>
      </c>
      <c r="AN143"/>
      <c r="AO143"/>
    </row>
    <row r="144" s="1" customFormat="1" spans="1:41">
      <c r="A144" s="1" t="s">
        <v>202</v>
      </c>
      <c r="B144" s="1">
        <v>307</v>
      </c>
      <c r="C144" s="1">
        <v>337</v>
      </c>
      <c r="D144" s="1">
        <v>155</v>
      </c>
      <c r="E144" s="1">
        <v>938343.4</v>
      </c>
      <c r="F144" s="1" t="s">
        <v>203</v>
      </c>
      <c r="G144" s="8" t="s">
        <v>927</v>
      </c>
      <c r="H144" s="8">
        <v>2</v>
      </c>
      <c r="I144" s="10">
        <v>43401</v>
      </c>
      <c r="J144" s="8" t="s">
        <v>203</v>
      </c>
      <c r="K144" s="10">
        <v>43403</v>
      </c>
      <c r="L144" s="8">
        <v>2</v>
      </c>
      <c r="M144" s="8">
        <v>1</v>
      </c>
      <c r="N144" s="8" t="s">
        <v>48</v>
      </c>
      <c r="O144" s="8" t="s">
        <v>203</v>
      </c>
      <c r="P144" s="8" t="s">
        <v>202</v>
      </c>
      <c r="Q144" s="8" t="s">
        <v>203</v>
      </c>
      <c r="R144" s="8" t="s">
        <v>19</v>
      </c>
      <c r="S144" s="8" t="s">
        <v>203</v>
      </c>
      <c r="T144" s="8">
        <v>3300</v>
      </c>
      <c r="U144" s="8">
        <v>4757.86</v>
      </c>
      <c r="V144" s="13">
        <f t="shared" si="16"/>
        <v>5600.00122</v>
      </c>
      <c r="W144" s="13">
        <f t="shared" si="17"/>
        <v>4</v>
      </c>
      <c r="X144" s="13">
        <f t="shared" si="18"/>
        <v>1000</v>
      </c>
      <c r="Y144" s="13">
        <f t="shared" si="19"/>
        <v>6600.00122</v>
      </c>
      <c r="Z144" s="16">
        <v>1381519</v>
      </c>
      <c r="AA144" s="17">
        <f t="shared" si="20"/>
        <v>6600</v>
      </c>
      <c r="AB144" s="16">
        <v>15269650</v>
      </c>
      <c r="AF144" s="18">
        <v>1384073</v>
      </c>
      <c r="AG144" s="18">
        <v>13770</v>
      </c>
      <c r="AJ144">
        <v>1382479</v>
      </c>
      <c r="AK144">
        <v>3200</v>
      </c>
      <c r="AL144">
        <f t="shared" si="21"/>
        <v>3200</v>
      </c>
      <c r="AM144">
        <f t="shared" si="22"/>
        <v>0</v>
      </c>
      <c r="AN144"/>
      <c r="AO144"/>
    </row>
    <row r="145" s="1" customFormat="1" spans="1:41">
      <c r="A145" s="1" t="s">
        <v>202</v>
      </c>
      <c r="B145" s="1">
        <v>307</v>
      </c>
      <c r="C145" s="1">
        <v>337</v>
      </c>
      <c r="D145" s="1">
        <v>155</v>
      </c>
      <c r="E145" s="1">
        <v>938343.4</v>
      </c>
      <c r="F145" s="1" t="s">
        <v>203</v>
      </c>
      <c r="G145" s="8" t="s">
        <v>928</v>
      </c>
      <c r="H145" s="8">
        <v>2</v>
      </c>
      <c r="I145" s="10">
        <v>43401</v>
      </c>
      <c r="J145" s="8" t="s">
        <v>203</v>
      </c>
      <c r="K145" s="10">
        <v>43404</v>
      </c>
      <c r="L145" s="8">
        <v>3</v>
      </c>
      <c r="M145" s="8">
        <v>1</v>
      </c>
      <c r="N145" s="8" t="s">
        <v>44</v>
      </c>
      <c r="O145" s="8" t="s">
        <v>203</v>
      </c>
      <c r="P145" s="8" t="s">
        <v>202</v>
      </c>
      <c r="Q145" s="8" t="s">
        <v>203</v>
      </c>
      <c r="R145" s="8" t="s">
        <v>19</v>
      </c>
      <c r="S145" s="8" t="s">
        <v>203</v>
      </c>
      <c r="T145" s="8">
        <v>3200</v>
      </c>
      <c r="U145" s="8">
        <v>6881.91</v>
      </c>
      <c r="V145" s="13">
        <f t="shared" si="16"/>
        <v>8100.00807</v>
      </c>
      <c r="W145" s="13">
        <f t="shared" si="17"/>
        <v>6</v>
      </c>
      <c r="X145" s="13">
        <f t="shared" si="18"/>
        <v>1500</v>
      </c>
      <c r="Y145" s="13">
        <f t="shared" si="19"/>
        <v>9600.00807</v>
      </c>
      <c r="Z145" s="16">
        <v>1378992</v>
      </c>
      <c r="AA145" s="17">
        <f t="shared" si="20"/>
        <v>9600</v>
      </c>
      <c r="AB145" s="16">
        <v>14822254</v>
      </c>
      <c r="AF145" s="18">
        <v>1384268</v>
      </c>
      <c r="AG145" s="18">
        <v>9000</v>
      </c>
      <c r="AJ145">
        <v>1382535</v>
      </c>
      <c r="AK145">
        <v>3200</v>
      </c>
      <c r="AL145">
        <f t="shared" si="21"/>
        <v>3200</v>
      </c>
      <c r="AM145">
        <f t="shared" si="22"/>
        <v>0</v>
      </c>
      <c r="AN145"/>
      <c r="AO145"/>
    </row>
    <row r="146" s="1" customFormat="1" spans="1:41">
      <c r="A146" s="1" t="s">
        <v>202</v>
      </c>
      <c r="B146" s="1">
        <v>307</v>
      </c>
      <c r="C146" s="1">
        <v>337</v>
      </c>
      <c r="D146" s="1">
        <v>155</v>
      </c>
      <c r="E146" s="1">
        <v>938343.4</v>
      </c>
      <c r="F146" s="1" t="s">
        <v>203</v>
      </c>
      <c r="G146" s="8" t="s">
        <v>929</v>
      </c>
      <c r="H146" s="8">
        <v>2</v>
      </c>
      <c r="I146" s="10">
        <v>43401</v>
      </c>
      <c r="J146" s="8" t="s">
        <v>203</v>
      </c>
      <c r="K146" s="10">
        <v>43404</v>
      </c>
      <c r="L146" s="8">
        <v>3</v>
      </c>
      <c r="M146" s="8">
        <v>1</v>
      </c>
      <c r="N146" s="8" t="s">
        <v>44</v>
      </c>
      <c r="O146" s="8" t="s">
        <v>203</v>
      </c>
      <c r="P146" s="8" t="s">
        <v>202</v>
      </c>
      <c r="Q146" s="8" t="s">
        <v>203</v>
      </c>
      <c r="R146" s="8" t="s">
        <v>19</v>
      </c>
      <c r="S146" s="8" t="s">
        <v>203</v>
      </c>
      <c r="T146" s="8">
        <v>3200</v>
      </c>
      <c r="U146" s="8">
        <v>6881.91</v>
      </c>
      <c r="V146" s="13">
        <f t="shared" si="16"/>
        <v>8100.00807</v>
      </c>
      <c r="W146" s="13">
        <f t="shared" si="17"/>
        <v>6</v>
      </c>
      <c r="X146" s="13">
        <f t="shared" si="18"/>
        <v>1500</v>
      </c>
      <c r="Y146" s="13">
        <f t="shared" si="19"/>
        <v>9600.00807</v>
      </c>
      <c r="Z146" s="16">
        <v>1378992</v>
      </c>
      <c r="AA146" s="17">
        <f t="shared" si="20"/>
        <v>9600</v>
      </c>
      <c r="AB146" s="16">
        <v>14822254</v>
      </c>
      <c r="AF146" s="18">
        <v>1384572</v>
      </c>
      <c r="AG146" s="18">
        <v>3200</v>
      </c>
      <c r="AJ146">
        <v>1382550</v>
      </c>
      <c r="AK146">
        <v>3200</v>
      </c>
      <c r="AL146">
        <f t="shared" si="21"/>
        <v>3200</v>
      </c>
      <c r="AM146">
        <f t="shared" si="22"/>
        <v>0</v>
      </c>
      <c r="AN146"/>
      <c r="AO146"/>
    </row>
    <row r="147" s="1" customFormat="1" spans="1:41">
      <c r="A147" s="1" t="s">
        <v>202</v>
      </c>
      <c r="B147" s="1">
        <v>307</v>
      </c>
      <c r="C147" s="1">
        <v>337</v>
      </c>
      <c r="D147" s="1">
        <v>155</v>
      </c>
      <c r="E147" s="1">
        <v>938343.4</v>
      </c>
      <c r="F147" s="1" t="s">
        <v>203</v>
      </c>
      <c r="G147" s="8" t="s">
        <v>930</v>
      </c>
      <c r="H147" s="8">
        <v>2</v>
      </c>
      <c r="I147" s="10">
        <v>43401</v>
      </c>
      <c r="J147" s="8" t="s">
        <v>203</v>
      </c>
      <c r="K147" s="10">
        <v>43404</v>
      </c>
      <c r="L147" s="8">
        <v>3</v>
      </c>
      <c r="M147" s="8">
        <v>1</v>
      </c>
      <c r="N147" s="8" t="s">
        <v>44</v>
      </c>
      <c r="O147" s="8" t="s">
        <v>203</v>
      </c>
      <c r="P147" s="8" t="s">
        <v>202</v>
      </c>
      <c r="Q147" s="8" t="s">
        <v>203</v>
      </c>
      <c r="R147" s="8" t="s">
        <v>19</v>
      </c>
      <c r="S147" s="8" t="s">
        <v>203</v>
      </c>
      <c r="T147" s="8">
        <v>3200</v>
      </c>
      <c r="U147" s="8">
        <v>6881.91</v>
      </c>
      <c r="V147" s="13">
        <f t="shared" si="16"/>
        <v>8100.00807</v>
      </c>
      <c r="W147" s="13">
        <f t="shared" si="17"/>
        <v>6</v>
      </c>
      <c r="X147" s="13">
        <f t="shared" si="18"/>
        <v>1500</v>
      </c>
      <c r="Y147" s="13">
        <f t="shared" si="19"/>
        <v>9600.00807</v>
      </c>
      <c r="Z147" s="16">
        <v>1378992</v>
      </c>
      <c r="AA147" s="17">
        <f t="shared" si="20"/>
        <v>9600</v>
      </c>
      <c r="AB147" s="16">
        <v>14822254</v>
      </c>
      <c r="AF147" s="18">
        <v>1384848</v>
      </c>
      <c r="AG147" s="18">
        <v>6600</v>
      </c>
      <c r="AJ147">
        <v>1382943</v>
      </c>
      <c r="AK147">
        <v>6500</v>
      </c>
      <c r="AL147">
        <f t="shared" si="21"/>
        <v>6500</v>
      </c>
      <c r="AM147">
        <f t="shared" si="22"/>
        <v>0</v>
      </c>
      <c r="AN147"/>
      <c r="AO147"/>
    </row>
    <row r="148" s="1" customFormat="1" spans="1:41">
      <c r="A148" s="1" t="s">
        <v>202</v>
      </c>
      <c r="B148" s="1">
        <v>307</v>
      </c>
      <c r="C148" s="1">
        <v>337</v>
      </c>
      <c r="D148" s="1">
        <v>155</v>
      </c>
      <c r="E148" s="1">
        <v>938343.4</v>
      </c>
      <c r="F148" s="1" t="s">
        <v>203</v>
      </c>
      <c r="G148" s="8" t="s">
        <v>931</v>
      </c>
      <c r="H148" s="8">
        <v>2</v>
      </c>
      <c r="I148" s="10">
        <v>43401</v>
      </c>
      <c r="J148" s="8" t="s">
        <v>203</v>
      </c>
      <c r="K148" s="10">
        <v>43404</v>
      </c>
      <c r="L148" s="8">
        <v>3</v>
      </c>
      <c r="M148" s="8">
        <v>1</v>
      </c>
      <c r="N148" s="8" t="s">
        <v>44</v>
      </c>
      <c r="O148" s="8" t="s">
        <v>203</v>
      </c>
      <c r="P148" s="8" t="s">
        <v>202</v>
      </c>
      <c r="Q148" s="8" t="s">
        <v>203</v>
      </c>
      <c r="R148" s="8" t="s">
        <v>19</v>
      </c>
      <c r="S148" s="8" t="s">
        <v>203</v>
      </c>
      <c r="T148" s="8">
        <v>3200</v>
      </c>
      <c r="U148" s="8">
        <v>6881.91</v>
      </c>
      <c r="V148" s="13">
        <f t="shared" si="16"/>
        <v>8100.00807</v>
      </c>
      <c r="W148" s="13">
        <f t="shared" si="17"/>
        <v>6</v>
      </c>
      <c r="X148" s="13">
        <f t="shared" si="18"/>
        <v>1500</v>
      </c>
      <c r="Y148" s="13">
        <f t="shared" si="19"/>
        <v>9600.00807</v>
      </c>
      <c r="Z148" s="16">
        <v>1378992</v>
      </c>
      <c r="AA148" s="17">
        <f t="shared" si="20"/>
        <v>9600</v>
      </c>
      <c r="AB148" s="16">
        <v>14822254</v>
      </c>
      <c r="AF148" s="18">
        <v>1384940</v>
      </c>
      <c r="AG148" s="18">
        <v>9900</v>
      </c>
      <c r="AJ148">
        <v>1383046</v>
      </c>
      <c r="AK148">
        <v>14400</v>
      </c>
      <c r="AL148">
        <f t="shared" si="21"/>
        <v>14400</v>
      </c>
      <c r="AM148">
        <f t="shared" si="22"/>
        <v>0</v>
      </c>
      <c r="AN148"/>
      <c r="AO148"/>
    </row>
    <row r="149" s="1" customFormat="1" spans="1:41">
      <c r="A149" s="1" t="s">
        <v>202</v>
      </c>
      <c r="B149" s="1">
        <v>307</v>
      </c>
      <c r="C149" s="1">
        <v>337</v>
      </c>
      <c r="D149" s="1">
        <v>155</v>
      </c>
      <c r="E149" s="1">
        <v>938343.4</v>
      </c>
      <c r="F149" s="1" t="s">
        <v>203</v>
      </c>
      <c r="G149" s="8" t="s">
        <v>932</v>
      </c>
      <c r="H149" s="8">
        <v>2</v>
      </c>
      <c r="I149" s="10">
        <v>43401</v>
      </c>
      <c r="J149" s="8" t="s">
        <v>203</v>
      </c>
      <c r="K149" s="10">
        <v>43404</v>
      </c>
      <c r="L149" s="8">
        <v>3</v>
      </c>
      <c r="M149" s="8">
        <v>1</v>
      </c>
      <c r="N149" s="8" t="s">
        <v>44</v>
      </c>
      <c r="O149" s="8" t="s">
        <v>203</v>
      </c>
      <c r="P149" s="8" t="s">
        <v>202</v>
      </c>
      <c r="Q149" s="8" t="s">
        <v>203</v>
      </c>
      <c r="R149" s="8" t="s">
        <v>19</v>
      </c>
      <c r="S149" s="8" t="s">
        <v>203</v>
      </c>
      <c r="T149" s="8">
        <v>3200</v>
      </c>
      <c r="U149" s="8">
        <v>6881.91</v>
      </c>
      <c r="V149" s="13">
        <f t="shared" si="16"/>
        <v>8100.00807</v>
      </c>
      <c r="W149" s="13">
        <f t="shared" si="17"/>
        <v>6</v>
      </c>
      <c r="X149" s="13">
        <f t="shared" si="18"/>
        <v>1500</v>
      </c>
      <c r="Y149" s="13">
        <f t="shared" si="19"/>
        <v>9600.00807</v>
      </c>
      <c r="Z149" s="16">
        <v>1378992</v>
      </c>
      <c r="AA149" s="17">
        <f t="shared" si="20"/>
        <v>9600</v>
      </c>
      <c r="AB149" s="16">
        <v>14822254</v>
      </c>
      <c r="AF149" s="18">
        <v>1386813</v>
      </c>
      <c r="AG149" s="18">
        <v>27540</v>
      </c>
      <c r="AJ149">
        <v>1383238</v>
      </c>
      <c r="AK149">
        <v>13200</v>
      </c>
      <c r="AL149">
        <f t="shared" si="21"/>
        <v>13200</v>
      </c>
      <c r="AM149">
        <f t="shared" si="22"/>
        <v>0</v>
      </c>
      <c r="AN149"/>
      <c r="AO149"/>
    </row>
    <row r="150" s="1" customFormat="1" spans="1:41">
      <c r="A150" s="1" t="s">
        <v>202</v>
      </c>
      <c r="B150" s="1">
        <v>307</v>
      </c>
      <c r="C150" s="1">
        <v>337</v>
      </c>
      <c r="D150" s="1">
        <v>155</v>
      </c>
      <c r="E150" s="1">
        <v>938343.4</v>
      </c>
      <c r="F150" s="1" t="s">
        <v>203</v>
      </c>
      <c r="G150" s="8" t="s">
        <v>933</v>
      </c>
      <c r="H150" s="8">
        <v>2</v>
      </c>
      <c r="I150" s="10">
        <v>43401</v>
      </c>
      <c r="J150" s="8" t="s">
        <v>203</v>
      </c>
      <c r="K150" s="10">
        <v>43404</v>
      </c>
      <c r="L150" s="8">
        <v>3</v>
      </c>
      <c r="M150" s="8">
        <v>1</v>
      </c>
      <c r="N150" s="8" t="s">
        <v>44</v>
      </c>
      <c r="O150" s="8" t="s">
        <v>203</v>
      </c>
      <c r="P150" s="8" t="s">
        <v>202</v>
      </c>
      <c r="Q150" s="8" t="s">
        <v>203</v>
      </c>
      <c r="R150" s="8" t="s">
        <v>19</v>
      </c>
      <c r="S150" s="8" t="s">
        <v>203</v>
      </c>
      <c r="T150" s="8">
        <v>3200</v>
      </c>
      <c r="U150" s="8">
        <v>6881.91</v>
      </c>
      <c r="V150" s="13">
        <f t="shared" si="16"/>
        <v>8100.00807</v>
      </c>
      <c r="W150" s="13">
        <f t="shared" si="17"/>
        <v>6</v>
      </c>
      <c r="X150" s="13">
        <f t="shared" si="18"/>
        <v>1500</v>
      </c>
      <c r="Y150" s="13">
        <f t="shared" si="19"/>
        <v>9600.00807</v>
      </c>
      <c r="Z150" s="16">
        <v>1378992</v>
      </c>
      <c r="AA150" s="17">
        <f t="shared" si="20"/>
        <v>9600</v>
      </c>
      <c r="AB150" s="16">
        <v>14822254</v>
      </c>
      <c r="AF150" s="5"/>
      <c r="AG150" s="5"/>
      <c r="AJ150">
        <v>1383303</v>
      </c>
      <c r="AK150">
        <v>6400</v>
      </c>
      <c r="AL150">
        <f t="shared" si="21"/>
        <v>6400</v>
      </c>
      <c r="AM150">
        <f t="shared" si="22"/>
        <v>0</v>
      </c>
      <c r="AN150"/>
      <c r="AO150"/>
    </row>
    <row r="151" s="1" customFormat="1" spans="1:41">
      <c r="A151" s="1" t="s">
        <v>202</v>
      </c>
      <c r="B151" s="1">
        <v>307</v>
      </c>
      <c r="C151" s="1">
        <v>337</v>
      </c>
      <c r="D151" s="1">
        <v>155</v>
      </c>
      <c r="E151" s="1">
        <v>938343.4</v>
      </c>
      <c r="F151" s="1" t="s">
        <v>203</v>
      </c>
      <c r="G151" s="8" t="s">
        <v>934</v>
      </c>
      <c r="H151" s="8">
        <v>2</v>
      </c>
      <c r="I151" s="10">
        <v>43401</v>
      </c>
      <c r="J151" s="8" t="s">
        <v>203</v>
      </c>
      <c r="K151" s="10">
        <v>43404</v>
      </c>
      <c r="L151" s="8">
        <v>3</v>
      </c>
      <c r="M151" s="8">
        <v>1</v>
      </c>
      <c r="N151" s="8" t="s">
        <v>44</v>
      </c>
      <c r="O151" s="8" t="s">
        <v>203</v>
      </c>
      <c r="P151" s="8" t="s">
        <v>202</v>
      </c>
      <c r="Q151" s="8" t="s">
        <v>203</v>
      </c>
      <c r="R151" s="8" t="s">
        <v>19</v>
      </c>
      <c r="S151" s="8" t="s">
        <v>203</v>
      </c>
      <c r="T151" s="8">
        <v>3200</v>
      </c>
      <c r="U151" s="8">
        <v>6881.91</v>
      </c>
      <c r="V151" s="13">
        <f t="shared" si="16"/>
        <v>8100.00807</v>
      </c>
      <c r="W151" s="13">
        <f t="shared" si="17"/>
        <v>6</v>
      </c>
      <c r="X151" s="13">
        <f t="shared" si="18"/>
        <v>1500</v>
      </c>
      <c r="Y151" s="13">
        <f t="shared" si="19"/>
        <v>9600.00807</v>
      </c>
      <c r="Z151" s="16">
        <v>1378992</v>
      </c>
      <c r="AA151" s="17">
        <f t="shared" si="20"/>
        <v>9600</v>
      </c>
      <c r="AB151" s="16">
        <v>14822254</v>
      </c>
      <c r="AF151" s="5"/>
      <c r="AG151" s="5"/>
      <c r="AJ151">
        <v>1383308</v>
      </c>
      <c r="AK151">
        <v>3600</v>
      </c>
      <c r="AL151">
        <f t="shared" si="21"/>
        <v>3600</v>
      </c>
      <c r="AM151">
        <f t="shared" si="22"/>
        <v>0</v>
      </c>
      <c r="AN151"/>
      <c r="AO151"/>
    </row>
    <row r="152" s="1" customFormat="1" spans="1:41">
      <c r="A152" s="1" t="s">
        <v>202</v>
      </c>
      <c r="B152" s="1">
        <v>307</v>
      </c>
      <c r="C152" s="1">
        <v>337</v>
      </c>
      <c r="D152" s="1">
        <v>155</v>
      </c>
      <c r="E152" s="1">
        <v>938343.4</v>
      </c>
      <c r="F152" s="1" t="s">
        <v>203</v>
      </c>
      <c r="G152" s="8" t="s">
        <v>935</v>
      </c>
      <c r="H152" s="8">
        <v>2</v>
      </c>
      <c r="I152" s="10">
        <v>43401</v>
      </c>
      <c r="J152" s="8" t="s">
        <v>203</v>
      </c>
      <c r="K152" s="10">
        <v>43404</v>
      </c>
      <c r="L152" s="8">
        <v>3</v>
      </c>
      <c r="M152" s="8">
        <v>1</v>
      </c>
      <c r="N152" s="8" t="s">
        <v>44</v>
      </c>
      <c r="O152" s="8" t="s">
        <v>203</v>
      </c>
      <c r="P152" s="8" t="s">
        <v>202</v>
      </c>
      <c r="Q152" s="8" t="s">
        <v>203</v>
      </c>
      <c r="R152" s="8" t="s">
        <v>19</v>
      </c>
      <c r="S152" s="8" t="s">
        <v>203</v>
      </c>
      <c r="T152" s="8">
        <v>3200</v>
      </c>
      <c r="U152" s="8">
        <v>6881.91</v>
      </c>
      <c r="V152" s="13">
        <f t="shared" si="16"/>
        <v>8100.00807</v>
      </c>
      <c r="W152" s="13">
        <f t="shared" si="17"/>
        <v>6</v>
      </c>
      <c r="X152" s="13">
        <f t="shared" si="18"/>
        <v>1500</v>
      </c>
      <c r="Y152" s="13">
        <f t="shared" si="19"/>
        <v>9600.00807</v>
      </c>
      <c r="Z152" s="16">
        <v>1378992</v>
      </c>
      <c r="AA152" s="17">
        <f t="shared" si="20"/>
        <v>9600</v>
      </c>
      <c r="AB152" s="16">
        <v>14822254</v>
      </c>
      <c r="AF152" s="5"/>
      <c r="AG152" s="5"/>
      <c r="AJ152">
        <v>1383326</v>
      </c>
      <c r="AK152">
        <v>3600</v>
      </c>
      <c r="AL152">
        <f t="shared" si="21"/>
        <v>3600</v>
      </c>
      <c r="AM152">
        <f t="shared" si="22"/>
        <v>0</v>
      </c>
      <c r="AN152"/>
      <c r="AO152"/>
    </row>
    <row r="153" s="1" customFormat="1" spans="1:41">
      <c r="A153" s="1" t="s">
        <v>202</v>
      </c>
      <c r="B153" s="1">
        <v>307</v>
      </c>
      <c r="C153" s="1">
        <v>337</v>
      </c>
      <c r="D153" s="1">
        <v>155</v>
      </c>
      <c r="E153" s="1">
        <v>938343.4</v>
      </c>
      <c r="F153" s="1" t="s">
        <v>203</v>
      </c>
      <c r="G153" s="8" t="s">
        <v>936</v>
      </c>
      <c r="H153" s="8">
        <v>2</v>
      </c>
      <c r="I153" s="10">
        <v>43402</v>
      </c>
      <c r="J153" s="8" t="s">
        <v>203</v>
      </c>
      <c r="K153" s="10">
        <v>43404</v>
      </c>
      <c r="L153" s="8">
        <v>2</v>
      </c>
      <c r="M153" s="8">
        <v>1</v>
      </c>
      <c r="N153" s="8" t="s">
        <v>48</v>
      </c>
      <c r="O153" s="8" t="s">
        <v>203</v>
      </c>
      <c r="P153" s="8" t="s">
        <v>202</v>
      </c>
      <c r="Q153" s="8" t="s">
        <v>203</v>
      </c>
      <c r="R153" s="8" t="s">
        <v>19</v>
      </c>
      <c r="S153" s="8" t="s">
        <v>203</v>
      </c>
      <c r="T153" s="8">
        <v>3300</v>
      </c>
      <c r="U153" s="8">
        <v>4757.86</v>
      </c>
      <c r="V153" s="13">
        <f t="shared" si="16"/>
        <v>5600.00122</v>
      </c>
      <c r="W153" s="13">
        <f t="shared" si="17"/>
        <v>4</v>
      </c>
      <c r="X153" s="13">
        <f t="shared" si="18"/>
        <v>1000</v>
      </c>
      <c r="Y153" s="13">
        <f t="shared" si="19"/>
        <v>6600.00122</v>
      </c>
      <c r="Z153" s="16">
        <v>1384027</v>
      </c>
      <c r="AA153" s="17">
        <f t="shared" si="20"/>
        <v>6600</v>
      </c>
      <c r="AB153" s="16">
        <v>15717455</v>
      </c>
      <c r="AF153" s="5"/>
      <c r="AG153" s="5"/>
      <c r="AJ153">
        <v>1383336</v>
      </c>
      <c r="AK153">
        <v>3600</v>
      </c>
      <c r="AL153">
        <f t="shared" si="21"/>
        <v>3600</v>
      </c>
      <c r="AM153">
        <f t="shared" si="22"/>
        <v>0</v>
      </c>
      <c r="AN153"/>
      <c r="AO153"/>
    </row>
    <row r="154" s="1" customFormat="1" spans="1:41">
      <c r="A154" s="1" t="s">
        <v>202</v>
      </c>
      <c r="B154" s="1">
        <v>307</v>
      </c>
      <c r="C154" s="1">
        <v>337</v>
      </c>
      <c r="D154" s="1">
        <v>155</v>
      </c>
      <c r="E154" s="1">
        <v>938343.4</v>
      </c>
      <c r="F154" s="1" t="s">
        <v>203</v>
      </c>
      <c r="G154" s="8" t="s">
        <v>937</v>
      </c>
      <c r="H154" s="8">
        <v>2</v>
      </c>
      <c r="I154" s="10">
        <v>43404</v>
      </c>
      <c r="J154" s="8" t="s">
        <v>203</v>
      </c>
      <c r="K154" s="10">
        <v>43405</v>
      </c>
      <c r="L154" s="8">
        <v>1</v>
      </c>
      <c r="M154" s="8">
        <v>1</v>
      </c>
      <c r="N154" s="8" t="s">
        <v>48</v>
      </c>
      <c r="O154" s="8" t="s">
        <v>203</v>
      </c>
      <c r="P154" s="8" t="s">
        <v>202</v>
      </c>
      <c r="Q154" s="8" t="s">
        <v>203</v>
      </c>
      <c r="R154" s="8" t="s">
        <v>19</v>
      </c>
      <c r="S154" s="8" t="s">
        <v>203</v>
      </c>
      <c r="T154" s="8">
        <v>3200</v>
      </c>
      <c r="U154" s="8">
        <v>2293.97</v>
      </c>
      <c r="V154" s="13">
        <f t="shared" si="16"/>
        <v>2700.00269</v>
      </c>
      <c r="W154" s="13">
        <f t="shared" si="17"/>
        <v>2</v>
      </c>
      <c r="X154" s="13">
        <f t="shared" si="18"/>
        <v>500</v>
      </c>
      <c r="Y154" s="13">
        <f t="shared" si="19"/>
        <v>3200.00269</v>
      </c>
      <c r="Z154" s="16">
        <v>1381969</v>
      </c>
      <c r="AA154" s="17">
        <f t="shared" si="20"/>
        <v>3200</v>
      </c>
      <c r="AB154" s="16">
        <v>15359607</v>
      </c>
      <c r="AF154" s="5"/>
      <c r="AG154" s="5"/>
      <c r="AJ154">
        <v>1383677</v>
      </c>
      <c r="AK154">
        <v>3600</v>
      </c>
      <c r="AL154">
        <f t="shared" si="21"/>
        <v>3600</v>
      </c>
      <c r="AM154">
        <f t="shared" si="22"/>
        <v>0</v>
      </c>
      <c r="AN154"/>
      <c r="AO154"/>
    </row>
    <row r="155" s="1" customFormat="1" spans="1:41">
      <c r="A155" s="1" t="s">
        <v>202</v>
      </c>
      <c r="B155" s="1">
        <v>307</v>
      </c>
      <c r="C155" s="1">
        <v>337</v>
      </c>
      <c r="D155" s="1">
        <v>155</v>
      </c>
      <c r="E155" s="1">
        <v>938343.4</v>
      </c>
      <c r="F155" s="1" t="s">
        <v>203</v>
      </c>
      <c r="G155" s="8" t="s">
        <v>938</v>
      </c>
      <c r="H155" s="8">
        <v>2</v>
      </c>
      <c r="I155" s="10">
        <v>43404</v>
      </c>
      <c r="J155" s="8" t="s">
        <v>203</v>
      </c>
      <c r="K155" s="10">
        <v>43405</v>
      </c>
      <c r="L155" s="8">
        <v>1</v>
      </c>
      <c r="M155" s="8">
        <v>1</v>
      </c>
      <c r="N155" s="8" t="s">
        <v>48</v>
      </c>
      <c r="O155" s="8" t="s">
        <v>203</v>
      </c>
      <c r="P155" s="8" t="s">
        <v>202</v>
      </c>
      <c r="Q155" s="8" t="s">
        <v>203</v>
      </c>
      <c r="R155" s="8" t="s">
        <v>19</v>
      </c>
      <c r="S155" s="8" t="s">
        <v>203</v>
      </c>
      <c r="T155" s="8">
        <v>3200</v>
      </c>
      <c r="U155" s="8">
        <v>2293.97</v>
      </c>
      <c r="V155" s="13">
        <f t="shared" si="16"/>
        <v>2700.00269</v>
      </c>
      <c r="W155" s="13">
        <f t="shared" si="17"/>
        <v>2</v>
      </c>
      <c r="X155" s="13">
        <f t="shared" si="18"/>
        <v>500</v>
      </c>
      <c r="Y155" s="13">
        <f t="shared" si="19"/>
        <v>3200.00269</v>
      </c>
      <c r="Z155" s="16">
        <v>1381969</v>
      </c>
      <c r="AA155" s="17">
        <f t="shared" si="20"/>
        <v>3200</v>
      </c>
      <c r="AB155" s="16">
        <v>15359607</v>
      </c>
      <c r="AF155" s="5"/>
      <c r="AG155" s="5"/>
      <c r="AJ155">
        <v>1383954</v>
      </c>
      <c r="AK155">
        <v>8400</v>
      </c>
      <c r="AL155">
        <f t="shared" si="21"/>
        <v>8400</v>
      </c>
      <c r="AM155">
        <f t="shared" si="22"/>
        <v>0</v>
      </c>
      <c r="AN155"/>
      <c r="AO155"/>
    </row>
    <row r="156" s="1" customFormat="1" spans="1:41">
      <c r="A156" s="1" t="s">
        <v>202</v>
      </c>
      <c r="B156" s="1">
        <v>307</v>
      </c>
      <c r="C156" s="1">
        <v>337</v>
      </c>
      <c r="D156" s="1">
        <v>155</v>
      </c>
      <c r="E156" s="1">
        <v>938343.4</v>
      </c>
      <c r="F156" s="1" t="s">
        <v>203</v>
      </c>
      <c r="G156" s="8" t="s">
        <v>939</v>
      </c>
      <c r="H156" s="8">
        <v>2</v>
      </c>
      <c r="I156" s="10">
        <v>43404</v>
      </c>
      <c r="J156" s="8" t="s">
        <v>203</v>
      </c>
      <c r="K156" s="10">
        <v>43405</v>
      </c>
      <c r="L156" s="8">
        <v>1</v>
      </c>
      <c r="M156" s="8">
        <v>1</v>
      </c>
      <c r="N156" s="8" t="s">
        <v>48</v>
      </c>
      <c r="O156" s="8" t="s">
        <v>203</v>
      </c>
      <c r="P156" s="8" t="s">
        <v>202</v>
      </c>
      <c r="Q156" s="8" t="s">
        <v>203</v>
      </c>
      <c r="R156" s="8" t="s">
        <v>19</v>
      </c>
      <c r="S156" s="8" t="s">
        <v>203</v>
      </c>
      <c r="T156" s="8">
        <v>3200</v>
      </c>
      <c r="U156" s="8">
        <v>2293.97</v>
      </c>
      <c r="V156" s="13">
        <f t="shared" si="16"/>
        <v>2700.00269</v>
      </c>
      <c r="W156" s="13">
        <f t="shared" si="17"/>
        <v>2</v>
      </c>
      <c r="X156" s="13">
        <f t="shared" si="18"/>
        <v>500</v>
      </c>
      <c r="Y156" s="13">
        <f t="shared" si="19"/>
        <v>3200.00269</v>
      </c>
      <c r="Z156" s="16">
        <v>1383303</v>
      </c>
      <c r="AA156" s="17">
        <f t="shared" si="20"/>
        <v>3200</v>
      </c>
      <c r="AB156" s="16">
        <v>15632211</v>
      </c>
      <c r="AF156" s="5"/>
      <c r="AG156" s="5"/>
      <c r="AJ156">
        <v>1384027</v>
      </c>
      <c r="AK156">
        <v>6600</v>
      </c>
      <c r="AL156">
        <f t="shared" si="21"/>
        <v>6600</v>
      </c>
      <c r="AM156">
        <f t="shared" si="22"/>
        <v>0</v>
      </c>
      <c r="AN156"/>
      <c r="AO156"/>
    </row>
    <row r="157" s="1" customFormat="1" spans="1:41">
      <c r="A157" s="1" t="s">
        <v>202</v>
      </c>
      <c r="B157" s="1">
        <v>307</v>
      </c>
      <c r="C157" s="1">
        <v>337</v>
      </c>
      <c r="D157" s="1">
        <v>155</v>
      </c>
      <c r="E157" s="1">
        <v>938343.4</v>
      </c>
      <c r="F157" s="1" t="s">
        <v>203</v>
      </c>
      <c r="G157" s="8" t="s">
        <v>940</v>
      </c>
      <c r="H157" s="8">
        <v>2</v>
      </c>
      <c r="I157" s="10">
        <v>43404</v>
      </c>
      <c r="J157" s="8" t="s">
        <v>203</v>
      </c>
      <c r="K157" s="10">
        <v>43405</v>
      </c>
      <c r="L157" s="8">
        <v>1</v>
      </c>
      <c r="M157" s="8">
        <v>1</v>
      </c>
      <c r="N157" s="8" t="s">
        <v>48</v>
      </c>
      <c r="O157" s="8" t="s">
        <v>203</v>
      </c>
      <c r="P157" s="8" t="s">
        <v>202</v>
      </c>
      <c r="Q157" s="8" t="s">
        <v>203</v>
      </c>
      <c r="R157" s="8" t="s">
        <v>19</v>
      </c>
      <c r="S157" s="8" t="s">
        <v>203</v>
      </c>
      <c r="T157" s="8">
        <v>3200</v>
      </c>
      <c r="U157" s="8">
        <v>2293.97</v>
      </c>
      <c r="V157" s="13">
        <f t="shared" si="16"/>
        <v>2700.00269</v>
      </c>
      <c r="W157" s="13">
        <f t="shared" si="17"/>
        <v>2</v>
      </c>
      <c r="X157" s="13">
        <f t="shared" si="18"/>
        <v>500</v>
      </c>
      <c r="Y157" s="13">
        <f t="shared" si="19"/>
        <v>3200.00269</v>
      </c>
      <c r="Z157" s="16">
        <v>1383303</v>
      </c>
      <c r="AA157" s="17">
        <f t="shared" si="20"/>
        <v>3200</v>
      </c>
      <c r="AB157" s="16">
        <v>15632211</v>
      </c>
      <c r="AF157" s="5"/>
      <c r="AG157" s="5"/>
      <c r="AJ157">
        <v>1384268</v>
      </c>
      <c r="AK157">
        <v>9000</v>
      </c>
      <c r="AL157">
        <f t="shared" si="21"/>
        <v>9000</v>
      </c>
      <c r="AM157">
        <f t="shared" si="22"/>
        <v>0</v>
      </c>
      <c r="AN157"/>
      <c r="AO157"/>
    </row>
    <row r="158" s="1" customFormat="1" spans="1:41">
      <c r="A158" s="1" t="s">
        <v>202</v>
      </c>
      <c r="B158" s="1">
        <v>307</v>
      </c>
      <c r="C158" s="1">
        <v>337</v>
      </c>
      <c r="D158" s="1">
        <v>155</v>
      </c>
      <c r="E158" s="1">
        <v>938343.4</v>
      </c>
      <c r="F158" s="1" t="s">
        <v>203</v>
      </c>
      <c r="G158" s="8" t="s">
        <v>941</v>
      </c>
      <c r="H158" s="8">
        <v>2</v>
      </c>
      <c r="I158" s="10">
        <v>43404</v>
      </c>
      <c r="J158" s="8" t="s">
        <v>203</v>
      </c>
      <c r="K158" s="10">
        <v>43406</v>
      </c>
      <c r="L158" s="8">
        <v>2</v>
      </c>
      <c r="M158" s="8">
        <v>1</v>
      </c>
      <c r="N158" s="8" t="s">
        <v>42</v>
      </c>
      <c r="O158" s="8" t="s">
        <v>203</v>
      </c>
      <c r="P158" s="8" t="s">
        <v>202</v>
      </c>
      <c r="Q158" s="8" t="s">
        <v>203</v>
      </c>
      <c r="R158" s="8" t="s">
        <v>19</v>
      </c>
      <c r="S158" s="8" t="s">
        <v>203</v>
      </c>
      <c r="T158" s="8">
        <v>4200</v>
      </c>
      <c r="U158" s="8">
        <v>7383.18</v>
      </c>
      <c r="V158" s="13">
        <f t="shared" si="16"/>
        <v>8690.00286</v>
      </c>
      <c r="W158" s="13">
        <v>4</v>
      </c>
      <c r="X158" s="13">
        <f t="shared" si="18"/>
        <v>1000</v>
      </c>
      <c r="Y158" s="13">
        <f t="shared" si="19"/>
        <v>9690.00286</v>
      </c>
      <c r="Z158" s="16">
        <v>1380472</v>
      </c>
      <c r="AA158" s="17">
        <f t="shared" si="20"/>
        <v>9690</v>
      </c>
      <c r="AB158" s="16">
        <v>15088609</v>
      </c>
      <c r="AF158" s="5"/>
      <c r="AG158" s="5"/>
      <c r="AJ158">
        <v>1384572</v>
      </c>
      <c r="AK158">
        <v>3200</v>
      </c>
      <c r="AL158">
        <f t="shared" si="21"/>
        <v>3200</v>
      </c>
      <c r="AM158">
        <f t="shared" si="22"/>
        <v>0</v>
      </c>
      <c r="AN158"/>
      <c r="AO158"/>
    </row>
    <row r="159" spans="9:41">
      <c r="I159" s="26"/>
      <c r="J159" s="1"/>
      <c r="K159" s="26"/>
      <c r="AA159" s="27"/>
      <c r="AB159" s="4"/>
      <c r="AJ159">
        <v>1384848</v>
      </c>
      <c r="AK159">
        <v>6600</v>
      </c>
      <c r="AL159">
        <f t="shared" si="21"/>
        <v>6600</v>
      </c>
      <c r="AM159">
        <f t="shared" si="22"/>
        <v>0</v>
      </c>
      <c r="AN159"/>
      <c r="AO159"/>
    </row>
    <row r="160" s="1" customFormat="1" spans="22:41">
      <c r="V160" s="3"/>
      <c r="W160" s="3"/>
      <c r="X160" s="3"/>
      <c r="Y160" s="3"/>
      <c r="Z160" s="4"/>
      <c r="AB160" s="4"/>
      <c r="AF160" s="5"/>
      <c r="AG160" s="5"/>
      <c r="AJ160">
        <v>1384940</v>
      </c>
      <c r="AK160">
        <v>9900</v>
      </c>
      <c r="AL160">
        <f t="shared" si="21"/>
        <v>9900</v>
      </c>
      <c r="AM160">
        <f t="shared" si="22"/>
        <v>0</v>
      </c>
      <c r="AN160"/>
      <c r="AO160"/>
    </row>
    <row r="161" s="1" customFormat="1" spans="1:41">
      <c r="A161" s="25"/>
      <c r="B161" s="25" t="s">
        <v>315</v>
      </c>
      <c r="C161" s="25" t="s">
        <v>316</v>
      </c>
      <c r="D161" s="25" t="s">
        <v>317</v>
      </c>
      <c r="E161" s="25" t="s">
        <v>318</v>
      </c>
      <c r="F161" s="25" t="s">
        <v>319</v>
      </c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3"/>
      <c r="W161" s="3"/>
      <c r="X161" s="3"/>
      <c r="Y161" s="3"/>
      <c r="Z161" s="25" t="s">
        <v>942</v>
      </c>
      <c r="AA161" s="25">
        <f>SUM(AA2:AA160)</f>
        <v>1279540</v>
      </c>
      <c r="AB161" s="4" t="s">
        <v>943</v>
      </c>
      <c r="AF161" s="5"/>
      <c r="AG161" s="5"/>
      <c r="AJ161" t="s">
        <v>720</v>
      </c>
      <c r="AK161">
        <v>15400</v>
      </c>
      <c r="AL161" t="e">
        <f t="shared" si="21"/>
        <v>#N/A</v>
      </c>
      <c r="AM161" t="e">
        <f t="shared" si="22"/>
        <v>#N/A</v>
      </c>
      <c r="AN161"/>
      <c r="AO161"/>
    </row>
    <row r="162" spans="2:41">
      <c r="B162" s="1">
        <v>1</v>
      </c>
      <c r="C162" s="1">
        <v>118</v>
      </c>
      <c r="D162" s="1">
        <v>122</v>
      </c>
      <c r="E162" s="1">
        <v>59</v>
      </c>
      <c r="F162" s="1">
        <v>342366.19</v>
      </c>
      <c r="G162" s="1"/>
      <c r="Z162" s="25" t="s">
        <v>944</v>
      </c>
      <c r="AA162" s="25">
        <v>-1100000</v>
      </c>
      <c r="AB162" s="4"/>
      <c r="AJ162" t="s">
        <v>681</v>
      </c>
      <c r="AK162">
        <v>15200</v>
      </c>
      <c r="AL162" t="e">
        <f t="shared" si="21"/>
        <v>#N/A</v>
      </c>
      <c r="AM162" t="e">
        <f t="shared" si="22"/>
        <v>#N/A</v>
      </c>
      <c r="AN162"/>
      <c r="AO162"/>
    </row>
    <row r="163" spans="26:41">
      <c r="Z163" s="25" t="s">
        <v>945</v>
      </c>
      <c r="AA163" s="25">
        <v>-144850</v>
      </c>
      <c r="AB163" s="4"/>
      <c r="AJ163" t="s">
        <v>686</v>
      </c>
      <c r="AK163">
        <v>15400</v>
      </c>
      <c r="AL163" t="e">
        <f t="shared" si="21"/>
        <v>#N/A</v>
      </c>
      <c r="AM163" t="e">
        <f t="shared" si="22"/>
        <v>#N/A</v>
      </c>
      <c r="AN163"/>
      <c r="AO163"/>
    </row>
    <row r="164" spans="26:41">
      <c r="Z164" s="25" t="s">
        <v>946</v>
      </c>
      <c r="AA164" s="25">
        <f>SUM(AA161:AA163)</f>
        <v>34690</v>
      </c>
      <c r="AJ164" t="s">
        <v>715</v>
      </c>
      <c r="AK164">
        <v>15600</v>
      </c>
      <c r="AL164" t="e">
        <f t="shared" si="21"/>
        <v>#N/A</v>
      </c>
      <c r="AM164" t="e">
        <f t="shared" si="22"/>
        <v>#N/A</v>
      </c>
      <c r="AN164"/>
      <c r="AO164"/>
    </row>
    <row r="165" ht="12.75" spans="36:41">
      <c r="AJ165" t="s">
        <v>734</v>
      </c>
      <c r="AK165">
        <v>7800</v>
      </c>
      <c r="AL165" t="e">
        <f t="shared" si="21"/>
        <v>#N/A</v>
      </c>
      <c r="AM165" t="e">
        <f t="shared" si="22"/>
        <v>#N/A</v>
      </c>
      <c r="AN165"/>
      <c r="AO165"/>
    </row>
    <row r="166" spans="36:41">
      <c r="AJ166" t="s">
        <v>660</v>
      </c>
      <c r="AK166">
        <v>13100</v>
      </c>
      <c r="AL166" t="e">
        <f t="shared" si="21"/>
        <v>#N/A</v>
      </c>
      <c r="AM166" t="e">
        <f t="shared" si="22"/>
        <v>#N/A</v>
      </c>
      <c r="AN166"/>
      <c r="AO166"/>
    </row>
    <row r="167" spans="36:41">
      <c r="AJ167" t="s">
        <v>803</v>
      </c>
      <c r="AK167">
        <v>6700</v>
      </c>
      <c r="AL167" t="e">
        <f t="shared" si="21"/>
        <v>#N/A</v>
      </c>
      <c r="AM167" t="e">
        <f t="shared" si="22"/>
        <v>#N/A</v>
      </c>
      <c r="AN167"/>
      <c r="AO167"/>
    </row>
    <row r="168" spans="36:41">
      <c r="AJ168" t="s">
        <v>782</v>
      </c>
      <c r="AK168">
        <v>6400</v>
      </c>
      <c r="AL168" t="e">
        <f t="shared" si="21"/>
        <v>#N/A</v>
      </c>
      <c r="AM168" t="e">
        <f t="shared" si="22"/>
        <v>#N/A</v>
      </c>
      <c r="AN168"/>
      <c r="AO168"/>
    </row>
    <row r="169" spans="36:41">
      <c r="AJ169" t="s">
        <v>947</v>
      </c>
      <c r="AK169">
        <v>1279540</v>
      </c>
      <c r="AL169" t="e">
        <f t="shared" si="21"/>
        <v>#N/A</v>
      </c>
      <c r="AM169" t="e">
        <f t="shared" si="22"/>
        <v>#N/A</v>
      </c>
      <c r="AN169"/>
      <c r="AO169"/>
    </row>
  </sheetData>
  <mergeCells count="2">
    <mergeCell ref="M1:N1"/>
    <mergeCell ref="R1:T1"/>
  </mergeCells>
  <conditionalFormatting sqref="Z1:Z160 Z165:Z1048576">
    <cfRule type="duplicateValues" dxfId="1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4月</vt:lpstr>
      <vt:lpstr>5月</vt:lpstr>
      <vt:lpstr>6月</vt:lpstr>
      <vt:lpstr>7月</vt:lpstr>
      <vt:lpstr>8月</vt:lpstr>
      <vt:lpstr>9月</vt:lpstr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2018-06-02T08:01:00Z</dcterms:created>
  <dcterms:modified xsi:type="dcterms:W3CDTF">2018-11-02T06:26:15Z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