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<sst xmlns="http://schemas.openxmlformats.org/spreadsheetml/2006/main" count="20">
  <si>
    <t>，</t>
  </si>
  <si>
    <t>，1385069</t>
  </si>
  <si>
    <t>，1385227</t>
  </si>
  <si>
    <t>，1385069，1385227，1385228，1385372，1388422，1388932，1388937，1388935，1389251，1389252，1389254，1389481，1389519，1389836，1389837，1390270，1391225</t>
  </si>
  <si>
    <t>，1385228</t>
  </si>
  <si>
    <t>，1385372</t>
  </si>
  <si>
    <t>，1388422</t>
  </si>
  <si>
    <t>，1388932</t>
  </si>
  <si>
    <t>，1388937</t>
  </si>
  <si>
    <t>，1388935</t>
  </si>
  <si>
    <t>，1389251</t>
  </si>
  <si>
    <t>，1389252</t>
  </si>
  <si>
    <t>，1389254</t>
  </si>
  <si>
    <t>，1389481</t>
  </si>
  <si>
    <t>，1389519</t>
  </si>
  <si>
    <t>，1389836</t>
  </si>
  <si>
    <t>，1389837</t>
  </si>
  <si>
    <t>，1390270</t>
  </si>
  <si>
    <t>，1391225</t>
  </si>
  <si>
    <t>确定应付：20725   付款编号：P181109153210322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</si>
</sst>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20" fillId="31" borderId="3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513080</xdr:colOff>
      <xdr:row>42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056880" cy="724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42</xdr:row>
      <xdr:rowOff>9525</xdr:rowOff>
    </xdr:from>
    <xdr:to>
      <xdr:col>11</xdr:col>
      <xdr:colOff>532130</xdr:colOff>
      <xdr:row>83</xdr:row>
      <xdr:rowOff>170815</xdr:rowOff>
    </xdr:to>
    <xdr:pic>
      <xdr:nvPicPr>
        <xdr:cNvPr id="3" name="图片 2" descr="LVY17(]FI]USN6Y%@$[`LH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7210425"/>
          <a:ext cx="8066405" cy="71907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84</xdr:row>
      <xdr:rowOff>9525</xdr:rowOff>
    </xdr:from>
    <xdr:to>
      <xdr:col>11</xdr:col>
      <xdr:colOff>522605</xdr:colOff>
      <xdr:row>126</xdr:row>
      <xdr:rowOff>113665</xdr:rowOff>
    </xdr:to>
    <xdr:pic>
      <xdr:nvPicPr>
        <xdr:cNvPr id="4" name="图片 3" descr="L7F`D[WVM]E$}72O~~V3[0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4411325"/>
          <a:ext cx="8056880" cy="73050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127</xdr:row>
      <xdr:rowOff>9525</xdr:rowOff>
    </xdr:from>
    <xdr:to>
      <xdr:col>11</xdr:col>
      <xdr:colOff>522605</xdr:colOff>
      <xdr:row>164</xdr:row>
      <xdr:rowOff>18415</xdr:rowOff>
    </xdr:to>
    <xdr:pic>
      <xdr:nvPicPr>
        <xdr:cNvPr id="5" name="图片 4" descr="JJTLX006PILG%QTR]Y_P[G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21783675"/>
          <a:ext cx="8056880" cy="6352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sixstars110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1385069</v>
          </cell>
          <cell r="B2" t="str">
            <v>新加坡京华酒店</v>
          </cell>
          <cell r="C2" t="str">
            <v/>
          </cell>
          <cell r="D2" t="str">
            <v>729239</v>
          </cell>
          <cell r="E2" t="str">
            <v/>
          </cell>
          <cell r="F2" t="str">
            <v>1200</v>
          </cell>
          <cell r="G2" t="str">
            <v>RMB</v>
          </cell>
          <cell r="H2" t="str">
            <v>1</v>
          </cell>
          <cell r="I2">
            <v>1200</v>
          </cell>
        </row>
        <row r="3">
          <cell r="A3">
            <v>1389837</v>
          </cell>
          <cell r="B3" t="str">
            <v>新加坡京华酒店</v>
          </cell>
          <cell r="C3" t="str">
            <v/>
          </cell>
          <cell r="D3" t="str">
            <v>731024</v>
          </cell>
          <cell r="E3" t="str">
            <v/>
          </cell>
          <cell r="F3" t="str">
            <v>600</v>
          </cell>
          <cell r="G3" t="str">
            <v>RMB</v>
          </cell>
          <cell r="H3" t="str">
            <v>1</v>
          </cell>
          <cell r="I3">
            <v>600</v>
          </cell>
        </row>
        <row r="4">
          <cell r="A4">
            <v>1389519</v>
          </cell>
          <cell r="B4" t="str">
            <v>新加坡京华酒店</v>
          </cell>
          <cell r="C4" t="str">
            <v/>
          </cell>
          <cell r="D4" t="str">
            <v>731017</v>
          </cell>
          <cell r="E4" t="str">
            <v/>
          </cell>
          <cell r="F4" t="str">
            <v>625</v>
          </cell>
          <cell r="G4" t="str">
            <v>RMB</v>
          </cell>
          <cell r="H4" t="str">
            <v>1</v>
          </cell>
          <cell r="I4">
            <v>625</v>
          </cell>
        </row>
        <row r="5">
          <cell r="A5">
            <v>1391225</v>
          </cell>
          <cell r="B5" t="str">
            <v>新加坡京华酒店</v>
          </cell>
          <cell r="C5" t="str">
            <v/>
          </cell>
          <cell r="D5" t="str">
            <v>731539</v>
          </cell>
          <cell r="E5" t="str">
            <v/>
          </cell>
          <cell r="F5" t="str">
            <v>1200</v>
          </cell>
          <cell r="G5" t="str">
            <v>RMB</v>
          </cell>
          <cell r="H5" t="str">
            <v>1</v>
          </cell>
          <cell r="I5">
            <v>1200</v>
          </cell>
        </row>
        <row r="6">
          <cell r="A6">
            <v>1390270</v>
          </cell>
          <cell r="B6" t="str">
            <v>新加坡京华酒店</v>
          </cell>
          <cell r="C6" t="str">
            <v/>
          </cell>
          <cell r="D6" t="str">
            <v>731235</v>
          </cell>
          <cell r="E6" t="str">
            <v/>
          </cell>
          <cell r="F6" t="str">
            <v>625</v>
          </cell>
          <cell r="G6" t="str">
            <v>RMB</v>
          </cell>
          <cell r="H6" t="str">
            <v>1</v>
          </cell>
          <cell r="I6">
            <v>625</v>
          </cell>
        </row>
        <row r="7">
          <cell r="A7">
            <v>1385228</v>
          </cell>
          <cell r="B7" t="str">
            <v>新加坡京华酒店</v>
          </cell>
          <cell r="C7" t="str">
            <v/>
          </cell>
          <cell r="D7" t="str">
            <v>729313</v>
          </cell>
          <cell r="E7" t="str">
            <v/>
          </cell>
          <cell r="F7" t="str">
            <v>1200</v>
          </cell>
          <cell r="G7" t="str">
            <v>RMB</v>
          </cell>
          <cell r="H7" t="str">
            <v>1</v>
          </cell>
          <cell r="I7">
            <v>1200</v>
          </cell>
        </row>
        <row r="8">
          <cell r="A8">
            <v>1389481</v>
          </cell>
          <cell r="B8" t="str">
            <v>新加坡京华酒店</v>
          </cell>
          <cell r="C8" t="str">
            <v/>
          </cell>
          <cell r="D8" t="str">
            <v>731010</v>
          </cell>
          <cell r="E8" t="str">
            <v/>
          </cell>
          <cell r="F8" t="str">
            <v>1250</v>
          </cell>
          <cell r="G8" t="str">
            <v>RMB</v>
          </cell>
          <cell r="H8" t="str">
            <v>1</v>
          </cell>
          <cell r="I8">
            <v>1250</v>
          </cell>
        </row>
        <row r="9">
          <cell r="A9">
            <v>1389252</v>
          </cell>
          <cell r="B9" t="str">
            <v>新加坡京华酒店</v>
          </cell>
          <cell r="C9" t="str">
            <v/>
          </cell>
          <cell r="D9" t="str">
            <v>730993</v>
          </cell>
          <cell r="E9" t="str">
            <v/>
          </cell>
          <cell r="F9" t="str">
            <v>600</v>
          </cell>
          <cell r="G9" t="str">
            <v>RMB</v>
          </cell>
          <cell r="H9" t="str">
            <v>1</v>
          </cell>
          <cell r="I9">
            <v>600</v>
          </cell>
        </row>
        <row r="10">
          <cell r="A10">
            <v>1389254</v>
          </cell>
          <cell r="B10" t="str">
            <v>新加坡京华酒店</v>
          </cell>
          <cell r="C10" t="str">
            <v/>
          </cell>
          <cell r="D10" t="str">
            <v>730994</v>
          </cell>
          <cell r="E10" t="str">
            <v/>
          </cell>
          <cell r="F10" t="str">
            <v>625</v>
          </cell>
          <cell r="G10" t="str">
            <v>RMB</v>
          </cell>
          <cell r="H10" t="str">
            <v>1</v>
          </cell>
          <cell r="I10">
            <v>625</v>
          </cell>
        </row>
        <row r="11">
          <cell r="A11">
            <v>1388935</v>
          </cell>
          <cell r="B11" t="str">
            <v>新加坡京华酒店</v>
          </cell>
          <cell r="C11" t="str">
            <v/>
          </cell>
          <cell r="D11" t="str">
            <v>730770</v>
          </cell>
          <cell r="E11" t="str">
            <v/>
          </cell>
          <cell r="F11" t="str">
            <v>1200</v>
          </cell>
          <cell r="G11" t="str">
            <v>RMB</v>
          </cell>
          <cell r="H11" t="str">
            <v>1</v>
          </cell>
          <cell r="I11">
            <v>1200</v>
          </cell>
        </row>
        <row r="12">
          <cell r="A12">
            <v>1388937</v>
          </cell>
          <cell r="B12" t="str">
            <v>新加坡京华酒店</v>
          </cell>
          <cell r="C12" t="str">
            <v/>
          </cell>
          <cell r="D12" t="str">
            <v>730769</v>
          </cell>
          <cell r="E12" t="str">
            <v/>
          </cell>
          <cell r="F12" t="str">
            <v>1200</v>
          </cell>
          <cell r="G12" t="str">
            <v>RMB</v>
          </cell>
          <cell r="H12" t="str">
            <v>1</v>
          </cell>
          <cell r="I12">
            <v>1200</v>
          </cell>
        </row>
        <row r="13">
          <cell r="A13">
            <v>1391785</v>
          </cell>
          <cell r="B13" t="str">
            <v>新加坡京华酒店</v>
          </cell>
          <cell r="C13" t="str">
            <v/>
          </cell>
          <cell r="D13" t="str">
            <v>731762</v>
          </cell>
          <cell r="E13" t="str">
            <v/>
          </cell>
          <cell r="F13" t="str">
            <v>1200</v>
          </cell>
          <cell r="G13" t="str">
            <v>RMB</v>
          </cell>
          <cell r="H13" t="str">
            <v>1</v>
          </cell>
          <cell r="I13">
            <v>1200</v>
          </cell>
        </row>
        <row r="14">
          <cell r="A14">
            <v>1389836</v>
          </cell>
          <cell r="B14" t="str">
            <v>新加坡京华酒店</v>
          </cell>
          <cell r="C14" t="str">
            <v/>
          </cell>
          <cell r="D14" t="str">
            <v>731018</v>
          </cell>
          <cell r="E14" t="str">
            <v/>
          </cell>
          <cell r="F14" t="str">
            <v>600</v>
          </cell>
          <cell r="G14" t="str">
            <v>RMB</v>
          </cell>
          <cell r="H14" t="str">
            <v>1</v>
          </cell>
          <cell r="I14">
            <v>600</v>
          </cell>
        </row>
        <row r="15">
          <cell r="A15">
            <v>1385372</v>
          </cell>
          <cell r="B15" t="str">
            <v>新加坡京华酒店</v>
          </cell>
          <cell r="C15" t="str">
            <v/>
          </cell>
          <cell r="D15" t="str">
            <v>729358</v>
          </cell>
          <cell r="E15" t="str">
            <v/>
          </cell>
          <cell r="F15" t="str">
            <v>600</v>
          </cell>
          <cell r="G15" t="str">
            <v>RMB</v>
          </cell>
          <cell r="H15" t="str">
            <v>1</v>
          </cell>
          <cell r="I15">
            <v>600</v>
          </cell>
        </row>
        <row r="16">
          <cell r="A16">
            <v>1385227</v>
          </cell>
          <cell r="B16" t="str">
            <v>新加坡京华酒店</v>
          </cell>
          <cell r="C16" t="str">
            <v/>
          </cell>
          <cell r="D16" t="str">
            <v>729312</v>
          </cell>
          <cell r="E16" t="str">
            <v/>
          </cell>
          <cell r="F16" t="str">
            <v>1200</v>
          </cell>
          <cell r="G16" t="str">
            <v>RMB</v>
          </cell>
          <cell r="H16" t="str">
            <v>1</v>
          </cell>
          <cell r="I16">
            <v>1200</v>
          </cell>
        </row>
        <row r="17">
          <cell r="A17">
            <v>1388932</v>
          </cell>
          <cell r="B17" t="str">
            <v>新加坡京华酒店</v>
          </cell>
          <cell r="C17" t="str">
            <v/>
          </cell>
          <cell r="D17" t="str">
            <v>730768</v>
          </cell>
          <cell r="E17" t="str">
            <v/>
          </cell>
          <cell r="F17" t="str">
            <v>1200</v>
          </cell>
          <cell r="G17" t="str">
            <v>RMB</v>
          </cell>
          <cell r="H17" t="str">
            <v>1</v>
          </cell>
          <cell r="I17">
            <v>1200</v>
          </cell>
        </row>
        <row r="18">
          <cell r="A18">
            <v>1389251</v>
          </cell>
          <cell r="B18" t="str">
            <v>新加坡京华酒店</v>
          </cell>
          <cell r="C18" t="str">
            <v/>
          </cell>
          <cell r="D18" t="str">
            <v>730992</v>
          </cell>
          <cell r="E18" t="str">
            <v/>
          </cell>
          <cell r="F18" t="str">
            <v>1200</v>
          </cell>
          <cell r="G18" t="str">
            <v>RMB</v>
          </cell>
          <cell r="H18" t="str">
            <v>1</v>
          </cell>
          <cell r="I18">
            <v>1200</v>
          </cell>
        </row>
        <row r="19">
          <cell r="A19">
            <v>1388422</v>
          </cell>
          <cell r="B19" t="str">
            <v>新加坡喜来登大酒店</v>
          </cell>
          <cell r="C19" t="str">
            <v/>
          </cell>
          <cell r="D19" t="str">
            <v>1830707</v>
          </cell>
          <cell r="E19" t="str">
            <v/>
          </cell>
          <cell r="F19" t="str">
            <v>5600</v>
          </cell>
          <cell r="G19" t="str">
            <v>RMB</v>
          </cell>
          <cell r="H19" t="str">
            <v>1</v>
          </cell>
          <cell r="I19">
            <v>5600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3:S28"/>
  <sheetViews>
    <sheetView tabSelected="1" workbookViewId="0">
      <selection activeCell="M26" sqref="M26:S28"/>
    </sheetView>
  </sheetViews>
  <sheetFormatPr defaultColWidth="9" defaultRowHeight="13.5"/>
  <sheetData>
    <row r="3" spans="17:17">
      <c r="Q3" t="s">
        <v>0</v>
      </c>
    </row>
    <row r="4" spans="13:19">
      <c r="M4">
        <v>1385069</v>
      </c>
      <c r="N4">
        <v>1200</v>
      </c>
      <c r="O4">
        <f>VLOOKUP(M4,[1]应付款管理!$A$1:$I$65536,9,0)</f>
        <v>1200</v>
      </c>
      <c r="P4">
        <f>N4-O4</f>
        <v>0</v>
      </c>
      <c r="Q4" t="str">
        <f>$Q$3&amp;M4</f>
        <v>，1385069</v>
      </c>
      <c r="R4" t="s">
        <v>1</v>
      </c>
      <c r="S4" t="str">
        <f ca="1">PHONETIC(R4:R20)</f>
        <v>，1385069，1385227，1385228，1385372，1388422，1388932，1388937，1388935，1389251，1389252，1389254，1389481，1389519，1389836，1389837，1390270，1391225</v>
      </c>
    </row>
    <row r="5" spans="13:19">
      <c r="M5">
        <v>1385227</v>
      </c>
      <c r="N5">
        <v>1200</v>
      </c>
      <c r="O5">
        <f>VLOOKUP(M5,[1]应付款管理!$A$1:$I$65536,9,0)</f>
        <v>1200</v>
      </c>
      <c r="P5">
        <f t="shared" ref="P5:P20" si="0">N5-O5</f>
        <v>0</v>
      </c>
      <c r="Q5" t="str">
        <f t="shared" ref="Q5:Q20" si="1">$Q$3&amp;M5</f>
        <v>，1385227</v>
      </c>
      <c r="R5" t="s">
        <v>2</v>
      </c>
      <c r="S5" t="s">
        <v>3</v>
      </c>
    </row>
    <row r="6" spans="13:18">
      <c r="M6">
        <v>1385228</v>
      </c>
      <c r="N6">
        <v>1200</v>
      </c>
      <c r="O6">
        <f>VLOOKUP(M6,[1]应付款管理!$A$1:$I$65536,9,0)</f>
        <v>1200</v>
      </c>
      <c r="P6">
        <f t="shared" si="0"/>
        <v>0</v>
      </c>
      <c r="Q6" t="str">
        <f t="shared" si="1"/>
        <v>，1385228</v>
      </c>
      <c r="R6" t="s">
        <v>4</v>
      </c>
    </row>
    <row r="7" spans="13:18">
      <c r="M7">
        <v>1385372</v>
      </c>
      <c r="N7">
        <v>600</v>
      </c>
      <c r="O7">
        <f>VLOOKUP(M7,[1]应付款管理!$A$1:$I$65536,9,0)</f>
        <v>600</v>
      </c>
      <c r="P7">
        <f t="shared" si="0"/>
        <v>0</v>
      </c>
      <c r="Q7" t="str">
        <f t="shared" si="1"/>
        <v>，1385372</v>
      </c>
      <c r="R7" t="s">
        <v>5</v>
      </c>
    </row>
    <row r="8" spans="13:18">
      <c r="M8">
        <v>1388422</v>
      </c>
      <c r="N8">
        <v>5600</v>
      </c>
      <c r="O8">
        <f>VLOOKUP(M8,[1]应付款管理!$A$1:$I$65536,9,0)</f>
        <v>5600</v>
      </c>
      <c r="P8">
        <f t="shared" si="0"/>
        <v>0</v>
      </c>
      <c r="Q8" t="str">
        <f t="shared" si="1"/>
        <v>，1388422</v>
      </c>
      <c r="R8" t="s">
        <v>6</v>
      </c>
    </row>
    <row r="9" spans="13:18">
      <c r="M9">
        <v>1388932</v>
      </c>
      <c r="N9">
        <v>1200</v>
      </c>
      <c r="O9">
        <f>VLOOKUP(M9,[1]应付款管理!$A$1:$I$65536,9,0)</f>
        <v>1200</v>
      </c>
      <c r="P9">
        <f t="shared" si="0"/>
        <v>0</v>
      </c>
      <c r="Q9" t="str">
        <f t="shared" si="1"/>
        <v>，1388932</v>
      </c>
      <c r="R9" t="s">
        <v>7</v>
      </c>
    </row>
    <row r="10" spans="13:18">
      <c r="M10">
        <v>1388937</v>
      </c>
      <c r="N10">
        <v>1200</v>
      </c>
      <c r="O10">
        <f>VLOOKUP(M10,[1]应付款管理!$A$1:$I$65536,9,0)</f>
        <v>1200</v>
      </c>
      <c r="P10">
        <f t="shared" si="0"/>
        <v>0</v>
      </c>
      <c r="Q10" t="str">
        <f t="shared" si="1"/>
        <v>，1388937</v>
      </c>
      <c r="R10" t="s">
        <v>8</v>
      </c>
    </row>
    <row r="11" spans="13:18">
      <c r="M11">
        <v>1388935</v>
      </c>
      <c r="N11">
        <v>1200</v>
      </c>
      <c r="O11">
        <f>VLOOKUP(M11,[1]应付款管理!$A$1:$I$65536,9,0)</f>
        <v>1200</v>
      </c>
      <c r="P11">
        <f t="shared" si="0"/>
        <v>0</v>
      </c>
      <c r="Q11" t="str">
        <f t="shared" si="1"/>
        <v>，1388935</v>
      </c>
      <c r="R11" t="s">
        <v>9</v>
      </c>
    </row>
    <row r="12" spans="13:18">
      <c r="M12">
        <v>1389251</v>
      </c>
      <c r="N12">
        <v>1200</v>
      </c>
      <c r="O12">
        <f>VLOOKUP(M12,[1]应付款管理!$A$1:$I$65536,9,0)</f>
        <v>1200</v>
      </c>
      <c r="P12">
        <f t="shared" si="0"/>
        <v>0</v>
      </c>
      <c r="Q12" t="str">
        <f t="shared" si="1"/>
        <v>，1389251</v>
      </c>
      <c r="R12" t="s">
        <v>10</v>
      </c>
    </row>
    <row r="13" spans="13:18">
      <c r="M13">
        <v>1389252</v>
      </c>
      <c r="N13">
        <v>600</v>
      </c>
      <c r="O13">
        <f>VLOOKUP(M13,[1]应付款管理!$A$1:$I$65536,9,0)</f>
        <v>600</v>
      </c>
      <c r="P13">
        <f t="shared" si="0"/>
        <v>0</v>
      </c>
      <c r="Q13" t="str">
        <f t="shared" si="1"/>
        <v>，1389252</v>
      </c>
      <c r="R13" t="s">
        <v>11</v>
      </c>
    </row>
    <row r="14" spans="13:18">
      <c r="M14">
        <v>1389254</v>
      </c>
      <c r="N14">
        <v>625</v>
      </c>
      <c r="O14">
        <f>VLOOKUP(M14,[1]应付款管理!$A$1:$I$65536,9,0)</f>
        <v>625</v>
      </c>
      <c r="P14">
        <f t="shared" si="0"/>
        <v>0</v>
      </c>
      <c r="Q14" t="str">
        <f t="shared" si="1"/>
        <v>，1389254</v>
      </c>
      <c r="R14" t="s">
        <v>12</v>
      </c>
    </row>
    <row r="15" spans="13:18">
      <c r="M15">
        <v>1389481</v>
      </c>
      <c r="N15">
        <v>1250</v>
      </c>
      <c r="O15">
        <f>VLOOKUP(M15,[1]应付款管理!$A$1:$I$65536,9,0)</f>
        <v>1250</v>
      </c>
      <c r="P15">
        <f t="shared" si="0"/>
        <v>0</v>
      </c>
      <c r="Q15" t="str">
        <f t="shared" si="1"/>
        <v>，1389481</v>
      </c>
      <c r="R15" t="s">
        <v>13</v>
      </c>
    </row>
    <row r="16" spans="13:18">
      <c r="M16">
        <v>1389519</v>
      </c>
      <c r="N16">
        <v>625</v>
      </c>
      <c r="O16">
        <f>VLOOKUP(M16,[1]应付款管理!$A$1:$I$65536,9,0)</f>
        <v>625</v>
      </c>
      <c r="P16">
        <f t="shared" si="0"/>
        <v>0</v>
      </c>
      <c r="Q16" t="str">
        <f t="shared" si="1"/>
        <v>，1389519</v>
      </c>
      <c r="R16" t="s">
        <v>14</v>
      </c>
    </row>
    <row r="17" spans="13:18">
      <c r="M17">
        <v>1389836</v>
      </c>
      <c r="N17">
        <v>600</v>
      </c>
      <c r="O17">
        <f>VLOOKUP(M17,[1]应付款管理!$A$1:$I$65536,9,0)</f>
        <v>600</v>
      </c>
      <c r="P17">
        <f t="shared" si="0"/>
        <v>0</v>
      </c>
      <c r="Q17" t="str">
        <f t="shared" si="1"/>
        <v>，1389836</v>
      </c>
      <c r="R17" t="s">
        <v>15</v>
      </c>
    </row>
    <row r="18" spans="13:18">
      <c r="M18">
        <v>1389837</v>
      </c>
      <c r="N18">
        <v>600</v>
      </c>
      <c r="O18">
        <f>VLOOKUP(M18,[1]应付款管理!$A$1:$I$65536,9,0)</f>
        <v>600</v>
      </c>
      <c r="P18">
        <f t="shared" si="0"/>
        <v>0</v>
      </c>
      <c r="Q18" t="str">
        <f t="shared" si="1"/>
        <v>，1389837</v>
      </c>
      <c r="R18" t="s">
        <v>16</v>
      </c>
    </row>
    <row r="19" spans="13:18">
      <c r="M19">
        <v>1390270</v>
      </c>
      <c r="N19">
        <v>625</v>
      </c>
      <c r="O19">
        <f>VLOOKUP(M19,[1]应付款管理!$A$1:$I$65536,9,0)</f>
        <v>625</v>
      </c>
      <c r="P19">
        <f t="shared" si="0"/>
        <v>0</v>
      </c>
      <c r="Q19" t="str">
        <f t="shared" si="1"/>
        <v>，1390270</v>
      </c>
      <c r="R19" t="s">
        <v>17</v>
      </c>
    </row>
    <row r="20" spans="13:18">
      <c r="M20">
        <v>1391225</v>
      </c>
      <c r="N20">
        <v>1200</v>
      </c>
      <c r="O20">
        <f>VLOOKUP(M20,[1]应付款管理!$A$1:$I$65536,9,0)</f>
        <v>1200</v>
      </c>
      <c r="P20">
        <f t="shared" si="0"/>
        <v>0</v>
      </c>
      <c r="Q20" t="str">
        <f t="shared" si="1"/>
        <v>，1391225</v>
      </c>
      <c r="R20" t="s">
        <v>18</v>
      </c>
    </row>
    <row r="21" spans="14:14">
      <c r="N21">
        <f>SUM(N4:N20)</f>
        <v>20725</v>
      </c>
    </row>
    <row r="26" spans="13:19">
      <c r="M26" s="1"/>
      <c r="N26" s="1"/>
      <c r="O26" s="1"/>
      <c r="P26" s="1"/>
      <c r="Q26" s="1"/>
      <c r="R26" s="1"/>
      <c r="S26" s="1"/>
    </row>
    <row r="27" spans="13:19">
      <c r="M27" s="1"/>
      <c r="N27" s="2" t="s">
        <v>19</v>
      </c>
      <c r="O27" s="1"/>
      <c r="P27" s="1"/>
      <c r="Q27" s="1"/>
      <c r="R27" s="1"/>
      <c r="S27" s="1"/>
    </row>
    <row r="28" spans="13:19">
      <c r="M28" s="1"/>
      <c r="N28" s="1"/>
      <c r="O28" s="1"/>
      <c r="P28" s="1"/>
      <c r="Q28" s="1"/>
      <c r="R28" s="1"/>
      <c r="S28" s="1"/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CIT-karmen欧燕珍</cp:lastModifiedBy>
  <dcterms:created xsi:type="dcterms:W3CDTF">2018-02-27T11:14:00Z</dcterms:created>
  <dcterms:modified xsi:type="dcterms:W3CDTF">2018-11-09T07:33:10Z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