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订单导出表!$A$19:$W$90</definedName>
  </definedNames>
  <calcPr calcId="144525"/>
</workbook>
</file>

<file path=xl/sharedStrings.xml><?xml version="1.0" encoding="utf-8"?>
<sst xmlns="http://schemas.openxmlformats.org/spreadsheetml/2006/main" count="468">
  <si>
    <t>发送方</t>
  </si>
  <si>
    <t>北京纯粹旅行有限公司</t>
  </si>
  <si>
    <t>Email</t>
  </si>
  <si>
    <t>ydjsa@yundijie.com</t>
  </si>
  <si>
    <t>对账联系人</t>
  </si>
  <si>
    <t>云柔 18501201949、云瑶 18501202969、云龙 18501202159</t>
  </si>
  <si>
    <t>账单说明</t>
  </si>
  <si>
    <t>账单生成日期</t>
  </si>
  <si>
    <t>2018-11-16</t>
  </si>
  <si>
    <t>结算说明</t>
  </si>
  <si>
    <t>账单编号</t>
  </si>
  <si>
    <t>Y16163-201811-0002</t>
  </si>
  <si>
    <t/>
  </si>
  <si>
    <t>账单最晚还款日期</t>
  </si>
  <si>
    <t>2018-11-29</t>
  </si>
  <si>
    <t>对公付款方式
开户名：北京纯粹旅行有限公司
开户行：招商银行股份有限公司北京北苑路支行
银行账号：110910312210201001189</t>
  </si>
  <si>
    <t>账单金额</t>
  </si>
  <si>
    <t>CNY181800.00</t>
  </si>
  <si>
    <t>当月已回款</t>
  </si>
  <si>
    <t>0.0</t>
  </si>
  <si>
    <t>应付金额</t>
  </si>
  <si>
    <t>181800.0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</si>
  <si>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</si>
  <si>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</si>
  <si>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</si>
  <si>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</si>
  <si>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</si>
  <si>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</si>
  <si>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</si>
  <si>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</si>
  <si>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</si>
  <si>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</si>
  <si>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</si>
  <si>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</si>
  <si>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</si>
  <si>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</si>
  <si>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</si>
  <si>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</si>
  <si>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</si>
  <si>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</si>
  <si>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</si>
  <si>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</si>
  <si>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</si>
  <si>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</si>
  <si>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</si>
  <si>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</si>
  <si>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</si>
  <si>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</si>
  <si>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181114160708703963</t>
  </si>
  <si>
    <t>liudan</t>
  </si>
  <si>
    <t>中国大陆</t>
  </si>
  <si>
    <t>澳门</t>
  </si>
  <si>
    <t>MGM Macau/澳门美高梅酒店</t>
  </si>
  <si>
    <t>2018-11-14</t>
  </si>
  <si>
    <t>2018-11-20</t>
  </si>
  <si>
    <t>2018-11-22</t>
  </si>
  <si>
    <t>1</t>
  </si>
  <si>
    <t>2</t>
  </si>
  <si>
    <t>CHEN YUJIALIN</t>
  </si>
  <si>
    <t>已确认</t>
  </si>
  <si>
    <t>CNY</t>
  </si>
  <si>
    <t>，1395394</t>
  </si>
  <si>
    <t>181009071538283963</t>
  </si>
  <si>
    <t>13431816755</t>
  </si>
  <si>
    <t>日本</t>
  </si>
  <si>
    <t>东京市区</t>
  </si>
  <si>
    <t>Hotel Tateshina/蓼科酒店</t>
  </si>
  <si>
    <t>2018-10-09</t>
  </si>
  <si>
    <t>2018-11-03</t>
  </si>
  <si>
    <t>2018-11-06</t>
  </si>
  <si>
    <t>2018-11-07</t>
  </si>
  <si>
    <t>ZHU YUFEI</t>
  </si>
  <si>
    <t>，1376107</t>
  </si>
  <si>
    <t>，1395394，1376107，1388297，1388458，1391207，1395536，1357598，1364290，1366325，1368297，1370162，1372387，1374642，1374964，1376368，1378017，1378791，1378911，1379906，1380239，1381730，1381785，1382280，1382346，1382920，1384379，1384635，1386432，1392015，1386719，1386821，1387381，1387557，1387757，1387811，1388222，1388345，1388409，1388815，1388837，1388897，1389330，1389902，1390129，1390130，1390867，1390986，1391006，1391062，1391160，1391519，1391562，1391731，1392053，1392339，1392545，1392584，1393118，1393158，1393169，1393176，1393183，1393229，1393275，1393284，1393503，1393513，1393549，1394718，1395759，1395856</t>
  </si>
  <si>
    <t>181101092903353963</t>
  </si>
  <si>
    <t>大阪市区</t>
  </si>
  <si>
    <t>Swissotel Nankai Osaka/大阪瑞士南海酒店</t>
  </si>
  <si>
    <t>2018-11-01</t>
  </si>
  <si>
    <t>2019-01-23</t>
  </si>
  <si>
    <t>2019-01-25</t>
  </si>
  <si>
    <t>HUANG XIAOLING</t>
  </si>
  <si>
    <t>，1388297</t>
  </si>
  <si>
    <t>181101153142173963</t>
  </si>
  <si>
    <t>泰国</t>
  </si>
  <si>
    <t>卡伦海滩</t>
  </si>
  <si>
    <t>Mandarava Resort and Spa, Karon Beach/卡隆海滩曼陀罗华度假酒店和Spa</t>
  </si>
  <si>
    <t>2019-01-26</t>
  </si>
  <si>
    <t>2019-01-29</t>
  </si>
  <si>
    <t>3</t>
  </si>
  <si>
    <t>LU YUANLI</t>
  </si>
  <si>
    <t>，1388458</t>
  </si>
  <si>
    <t>181108104749903963</t>
  </si>
  <si>
    <t>美国</t>
  </si>
  <si>
    <t>波士顿市区</t>
  </si>
  <si>
    <t>Boston Marriott Copley Place/波士顿科普利广场万豪酒店</t>
  </si>
  <si>
    <t>2018-11-08</t>
  </si>
  <si>
    <t>2018-11-21</t>
  </si>
  <si>
    <t>WU YILAI</t>
  </si>
  <si>
    <t>，1391207</t>
  </si>
  <si>
    <t>181114214733483963</t>
  </si>
  <si>
    <t>韩国</t>
  </si>
  <si>
    <t>首尔市区</t>
  </si>
  <si>
    <t>Shilla Stay Seodaemun/西大门新罗舒泰酒店</t>
  </si>
  <si>
    <t>2018-11-15</t>
  </si>
  <si>
    <t>2018-11-23</t>
  </si>
  <si>
    <t>8</t>
  </si>
  <si>
    <t>ZHOU YIJIA</t>
  </si>
  <si>
    <t>，1395536</t>
  </si>
  <si>
    <t>180821160405673963</t>
  </si>
  <si>
    <t>德国</t>
  </si>
  <si>
    <t>莱恩费尔登埃希特登</t>
  </si>
  <si>
    <t>MOXY Stuttgart Airport/Messe/</t>
  </si>
  <si>
    <t>2018-08-21</t>
  </si>
  <si>
    <t>2018-11-04</t>
  </si>
  <si>
    <t>2018-11-11</t>
  </si>
  <si>
    <t>7</t>
  </si>
  <si>
    <t>YAO XIANZHAO</t>
  </si>
  <si>
    <t>，1357598</t>
  </si>
  <si>
    <t>180904115025893963</t>
  </si>
  <si>
    <t>Tokyo Bay Ariake Washington Hotel/东京湾有明华盛顿酒店</t>
  </si>
  <si>
    <t>2018-09-04</t>
  </si>
  <si>
    <t>2018-11-13</t>
  </si>
  <si>
    <t>WEI FAN</t>
  </si>
  <si>
    <t>，1364290</t>
  </si>
  <si>
    <t>180907195719143963</t>
  </si>
  <si>
    <t>檀香山</t>
  </si>
  <si>
    <t>Aqua Ohia Waikiki/奥雅威基基水叮当酒店</t>
  </si>
  <si>
    <t>2018-09-07</t>
  </si>
  <si>
    <t>2018-11-09</t>
  </si>
  <si>
    <t>2018-11-25</t>
  </si>
  <si>
    <t>11</t>
  </si>
  <si>
    <t>NIEJING NIEJING</t>
  </si>
  <si>
    <t>，1366325</t>
  </si>
  <si>
    <t>181014081737313963</t>
  </si>
  <si>
    <t>斯里兰卡</t>
  </si>
  <si>
    <t>锡吉里亚</t>
  </si>
  <si>
    <t>Hotel Sigiriya/锡吉里亚酒店</t>
  </si>
  <si>
    <t>2018-10-14</t>
  </si>
  <si>
    <t>2018-11-17</t>
  </si>
  <si>
    <t>2018-11-18</t>
  </si>
  <si>
    <t>GONG XUAN</t>
  </si>
  <si>
    <t>，1368297</t>
  </si>
  <si>
    <t>180914154905833963</t>
  </si>
  <si>
    <t>拉斯维加斯</t>
  </si>
  <si>
    <t>The D Las Vegas/菲茨杰拉德拉斯维加斯酒店</t>
  </si>
  <si>
    <t>2018-09-14</t>
  </si>
  <si>
    <t>2018-11-12</t>
  </si>
  <si>
    <t>5</t>
  </si>
  <si>
    <t>YING CUIMING</t>
  </si>
  <si>
    <t>，1370162</t>
  </si>
  <si>
    <t>180921112448943963</t>
  </si>
  <si>
    <t>旧金山市区</t>
  </si>
  <si>
    <t>Park Central San Francisco Union Square, A Starwood Hotel/旧金山联合广场中央公园喜达屋酒店</t>
  </si>
  <si>
    <t>2018-09-21</t>
  </si>
  <si>
    <t>WANG ZIRUI</t>
  </si>
  <si>
    <t>，1372387</t>
  </si>
  <si>
    <t>180927142019393963</t>
  </si>
  <si>
    <t>澳大利亚</t>
  </si>
  <si>
    <t>悉尼市区</t>
  </si>
  <si>
    <t>Hilton Sydney/希尔顿悉尼酒店</t>
  </si>
  <si>
    <t>2018-09-27</t>
  </si>
  <si>
    <t>DING JIHONG</t>
  </si>
  <si>
    <t>，1374642</t>
  </si>
  <si>
    <t>180928100417353963</t>
  </si>
  <si>
    <t>新西兰</t>
  </si>
  <si>
    <t>基督城</t>
  </si>
  <si>
    <t>Chateau On The Park - Christchurch, A Doubletree By Hilton/公园酒庄基督城希尔顿逸林酒店</t>
  </si>
  <si>
    <t>2018-09-28</t>
  </si>
  <si>
    <t>2018-11-10</t>
  </si>
  <si>
    <t>WANG XIANG</t>
  </si>
  <si>
    <t>，1374964</t>
  </si>
  <si>
    <t>181002091144163963</t>
  </si>
  <si>
    <t>印度尼西亚</t>
  </si>
  <si>
    <t>库塔</t>
  </si>
  <si>
    <t>Ibis Styles Bali Benoa/巴厘岛宜必思酒店风格</t>
  </si>
  <si>
    <t>2018-10-02</t>
  </si>
  <si>
    <t>ZHANG WENJUN</t>
  </si>
  <si>
    <t>，1376368</t>
  </si>
  <si>
    <t>181007103155023963</t>
  </si>
  <si>
    <t>Hotel Princess Garden/王子花园酒店</t>
  </si>
  <si>
    <t>2018-10-07</t>
  </si>
  <si>
    <t>4</t>
  </si>
  <si>
    <t>XU YAN</t>
  </si>
  <si>
    <t>，1378017</t>
  </si>
  <si>
    <t>181009190427623963</t>
  </si>
  <si>
    <t>yejinling</t>
  </si>
  <si>
    <t>乌布</t>
  </si>
  <si>
    <t>Royal Kamuela at Monkey Forest Ubud - Villas and Spa/乌布达花果山皇家卡穆勒酒店-别墅及温泉</t>
  </si>
  <si>
    <t>2018-11-02</t>
  </si>
  <si>
    <t>2018-11-19</t>
  </si>
  <si>
    <t>CHENG WANYING</t>
  </si>
  <si>
    <t>，1378791</t>
  </si>
  <si>
    <t>181024203737333963</t>
  </si>
  <si>
    <t>曼谷市区</t>
  </si>
  <si>
    <t>Miramar Hotel/美丽华酒店</t>
  </si>
  <si>
    <t>2018-10-24</t>
  </si>
  <si>
    <t>PANG HONG</t>
  </si>
  <si>
    <t>，1378911</t>
  </si>
  <si>
    <t>181012082337413963</t>
  </si>
  <si>
    <t>斯图加特</t>
  </si>
  <si>
    <t>arcona MO.HOTEL/阿科纳MO酒店</t>
  </si>
  <si>
    <t>2018-10-12</t>
  </si>
  <si>
    <t>ZHANG HANCHUN</t>
  </si>
  <si>
    <t>，1379906</t>
  </si>
  <si>
    <t>181012190550943963</t>
  </si>
  <si>
    <t>马来西亚</t>
  </si>
  <si>
    <t>吉隆坡市区</t>
  </si>
  <si>
    <t>Impiana KLCC Hotel/吉隆坡城中城迎碧安娜酒店</t>
  </si>
  <si>
    <t>2018-11-05</t>
  </si>
  <si>
    <t>LI YANLING</t>
  </si>
  <si>
    <t>，1380239</t>
  </si>
  <si>
    <t>181016151215653963</t>
  </si>
  <si>
    <t>墨西哥</t>
  </si>
  <si>
    <t>坎昆</t>
  </si>
  <si>
    <t>The Westin Resort &amp; Spa Cancun/坎昆威斯汀Spa度假酒店</t>
  </si>
  <si>
    <t>2018-10-16</t>
  </si>
  <si>
    <t>WANG KAIFU</t>
  </si>
  <si>
    <t>，1381730</t>
  </si>
  <si>
    <t>181016164536253963</t>
  </si>
  <si>
    <t>皇后区</t>
  </si>
  <si>
    <t>Hyatt Place Flushing/LGA Airport/法拉盛/拉瓜地亚机场凯悦酒店</t>
  </si>
  <si>
    <t>FAN XIAOCHAO</t>
  </si>
  <si>
    <t>，1381785</t>
  </si>
  <si>
    <t>181028081958453963</t>
  </si>
  <si>
    <t>英国</t>
  </si>
  <si>
    <t>巴斯</t>
  </si>
  <si>
    <t>Old Mill Hotel &amp; Lodge/老磨坊酒店&amp;旅馆</t>
  </si>
  <si>
    <t>2018-10-28</t>
  </si>
  <si>
    <t>ZHANG KAIQUAN</t>
  </si>
  <si>
    <t>，1382280</t>
  </si>
  <si>
    <t>181023171639203963</t>
  </si>
  <si>
    <t>凯恩斯</t>
  </si>
  <si>
    <t>DoubleTree by Hilton Cairns/凯恩斯希尔顿逸林酒店</t>
  </si>
  <si>
    <t>2018-10-23</t>
  </si>
  <si>
    <t>LI YANXUE</t>
  </si>
  <si>
    <t>，1382346</t>
  </si>
  <si>
    <t>181019084503003963</t>
  </si>
  <si>
    <t>MGM Grand/美高梅大酒店</t>
  </si>
  <si>
    <t>2018-10-19</t>
  </si>
  <si>
    <t>LU SHENNING</t>
  </si>
  <si>
    <t>，1382920</t>
  </si>
  <si>
    <t>181022191822243963</t>
  </si>
  <si>
    <t>2018-10-22</t>
  </si>
  <si>
    <t>WU NAN</t>
  </si>
  <si>
    <t>，1384379</t>
  </si>
  <si>
    <t>181023115005703963</t>
  </si>
  <si>
    <t>Fyn Hotel/菲英岛酒店</t>
  </si>
  <si>
    <t>CHEN JIAHONG</t>
  </si>
  <si>
    <t>，1384635</t>
  </si>
  <si>
    <t>181030100147683963</t>
  </si>
  <si>
    <t>Hotel Monterey Osaka/大阪蒙特利酒店</t>
  </si>
  <si>
    <t>2018-10-30</t>
  </si>
  <si>
    <t>ZHAO LIANGTIAN</t>
  </si>
  <si>
    <t>，1386432</t>
  </si>
  <si>
    <t>181109170910073963</t>
  </si>
  <si>
    <t>那霸</t>
  </si>
  <si>
    <t>Daiwa Roynet Hotel Naha Omoromachi/那霸歌町大和鲁内酒店</t>
  </si>
  <si>
    <t>HOU JIA</t>
  </si>
  <si>
    <t>，1392015</t>
  </si>
  <si>
    <t>181028125640233963</t>
  </si>
  <si>
    <t>The Westin Osaka/大阪威斯汀酒店</t>
  </si>
  <si>
    <t>HU WEI</t>
  </si>
  <si>
    <t>，1386719</t>
  </si>
  <si>
    <t>181028201041683963</t>
  </si>
  <si>
    <t>珀斯市区</t>
  </si>
  <si>
    <t>Pensione Hotel Perth - by 8Hotels/珀斯阿伦斯酒店 - 8酒店</t>
  </si>
  <si>
    <t>ZHONG JIANYING</t>
  </si>
  <si>
    <t>，1386821</t>
  </si>
  <si>
    <t>181030083340253963</t>
  </si>
  <si>
    <t>伦敦市区</t>
  </si>
  <si>
    <t>Jumeirah Carlton Tower/朱美拉卡尔顿塔楼酒店</t>
  </si>
  <si>
    <t>YANG QING</t>
  </si>
  <si>
    <t>，1387381</t>
  </si>
  <si>
    <t>181030145729843963</t>
  </si>
  <si>
    <t>Natai 海滩</t>
  </si>
  <si>
    <t>Akyra Beach Club Phuket/阿凯拉海滩俱乐部普吉岛度假村</t>
  </si>
  <si>
    <t>2018-11-30</t>
  </si>
  <si>
    <t>2018-12-02</t>
  </si>
  <si>
    <t>LEUNG KAMYUEN</t>
  </si>
  <si>
    <t>，1387557</t>
  </si>
  <si>
    <t>181030214624983963</t>
  </si>
  <si>
    <t>奥克兰</t>
  </si>
  <si>
    <t>Scenic Hotel Auckland/美景酒店</t>
  </si>
  <si>
    <t>LI QIUFENG</t>
  </si>
  <si>
    <t>，1387757</t>
  </si>
  <si>
    <t>181031151637423963</t>
  </si>
  <si>
    <t>爱尔兰</t>
  </si>
  <si>
    <t>都柏林市区</t>
  </si>
  <si>
    <t>Jurys Inn Dublin Parnell Street/朱丽斯都柏林帕内尔街旅馆</t>
  </si>
  <si>
    <t>2018-10-31</t>
  </si>
  <si>
    <t>HOU MINGXIN</t>
  </si>
  <si>
    <t>，1387811</t>
  </si>
  <si>
    <t>181101082031813963</t>
  </si>
  <si>
    <t>HOTEL MYSTAYS Asakusa/浅草我的住宿酒店</t>
  </si>
  <si>
    <t>MAO WEI</t>
  </si>
  <si>
    <t>，1388222</t>
  </si>
  <si>
    <t>181101115133203963</t>
  </si>
  <si>
    <t>ZHANG WEI</t>
  </si>
  <si>
    <t>，1388345</t>
  </si>
  <si>
    <t>181101141608593963</t>
  </si>
  <si>
    <t>法国</t>
  </si>
  <si>
    <t>尼斯</t>
  </si>
  <si>
    <t>Hyatt Regency Nice Palais de la Méditerranée/凯悦尼斯地中海宫殿酒店</t>
  </si>
  <si>
    <t>ZHANG HONG</t>
  </si>
  <si>
    <t>，1388409</t>
  </si>
  <si>
    <t>181102140055713963</t>
  </si>
  <si>
    <t>Remm Akihabara/秋叶原莱姆日式商务酒店</t>
  </si>
  <si>
    <t>2018-12-10</t>
  </si>
  <si>
    <t>2018-12-13</t>
  </si>
  <si>
    <t>LI NING</t>
  </si>
  <si>
    <t>，1388815</t>
  </si>
  <si>
    <t>181102150301503963</t>
  </si>
  <si>
    <t>Aleenta Resort And Spa, Phuket-Phangnga/普吉岛攀牙湾艾琳塔温泉度假酒店</t>
  </si>
  <si>
    <t>2018-11-27</t>
  </si>
  <si>
    <t>ZHANG CHAO</t>
  </si>
  <si>
    <t>，1388837</t>
  </si>
  <si>
    <t>181102170131833963</t>
  </si>
  <si>
    <t>蔻立</t>
  </si>
  <si>
    <t>Palm Galleria Resort/盖勒瑞棕榈树度假酒店</t>
  </si>
  <si>
    <t>2018-12-24</t>
  </si>
  <si>
    <t>2018-12-29</t>
  </si>
  <si>
    <t>XIA YUJING</t>
  </si>
  <si>
    <t>，1388897</t>
  </si>
  <si>
    <t>181103175945843963</t>
  </si>
  <si>
    <t>柬埔寨</t>
  </si>
  <si>
    <t>金边</t>
  </si>
  <si>
    <t>Double Leaf Boutique Hotel/双叶精品酒店</t>
  </si>
  <si>
    <t>CHUNG FOOSHANCALVIN</t>
  </si>
  <si>
    <t>，1389330</t>
  </si>
  <si>
    <t>181105133226363963</t>
  </si>
  <si>
    <t>成田机场</t>
  </si>
  <si>
    <t>Narita Airport Rest House/成田机场招待所</t>
  </si>
  <si>
    <t>LI YIRAN</t>
  </si>
  <si>
    <t>，1389902</t>
  </si>
  <si>
    <t>181106172759923963</t>
  </si>
  <si>
    <t>Crown Towers Perth/</t>
  </si>
  <si>
    <t>TANG QICHENG</t>
  </si>
  <si>
    <t>，1390129</t>
  </si>
  <si>
    <t>181105202813983963</t>
  </si>
  <si>
    <t>小樽</t>
  </si>
  <si>
    <t>Hotel Nord Otaru/北小樽市酒店</t>
  </si>
  <si>
    <t>ZHOU FANG</t>
  </si>
  <si>
    <t>，1390130</t>
  </si>
  <si>
    <t>181107144933673963</t>
  </si>
  <si>
    <t>梳邦再也</t>
  </si>
  <si>
    <t>Dorsett Grand Subang Hotel/梳邦帝盛君豪酒店</t>
  </si>
  <si>
    <t>HE RUIJIE</t>
  </si>
  <si>
    <t>，1390867</t>
  </si>
  <si>
    <t>181107193824423963</t>
  </si>
  <si>
    <t>芭东海滩</t>
  </si>
  <si>
    <t>Centara Blue Marine Resort and Spa Phuket/普吉盛泰乐芭东蓝色海洋度假村</t>
  </si>
  <si>
    <t>LIU LU</t>
  </si>
  <si>
    <t>，1390986</t>
  </si>
  <si>
    <t>181107194818613963</t>
  </si>
  <si>
    <t>Al Meroz Hotel Bangkok - The Leading Halal Hotel/曼谷阿尔梅洛兹酒店 - 主要清真饭店</t>
  </si>
  <si>
    <t>MA WENBING</t>
  </si>
  <si>
    <t>，1391006</t>
  </si>
  <si>
    <t>181108082458413963</t>
  </si>
  <si>
    <t>Swissotel Le Concorde Bangkok/曼谷瑞士丽凯皇酒店</t>
  </si>
  <si>
    <t>LI ZHEN</t>
  </si>
  <si>
    <t>，1391062</t>
  </si>
  <si>
    <t>181108101146753963</t>
  </si>
  <si>
    <t>卡塔海滩</t>
  </si>
  <si>
    <t>Kata Lucky Villa &amp; Pool Access/幸运卡塔泳池别墅酒店</t>
  </si>
  <si>
    <t>QIU PEICHUN</t>
  </si>
  <si>
    <t>，1391160</t>
  </si>
  <si>
    <t>181108190020263963</t>
  </si>
  <si>
    <t>ibis Styles Bangkok Khaosan Viengtai/曼谷考山路韦恩泰宜必思尚品酒店</t>
  </si>
  <si>
    <t>XU QIUHUI</t>
  </si>
  <si>
    <t>，1391519</t>
  </si>
  <si>
    <t>181108210018033963</t>
  </si>
  <si>
    <t>Impiana Resort Patong, Phuket/普吉岛迎碧安娜巴东度假酒店</t>
  </si>
  <si>
    <t>LIU BO</t>
  </si>
  <si>
    <t>，1391562</t>
  </si>
  <si>
    <t>181109104651873963</t>
  </si>
  <si>
    <t>Kata Rocks/卡塔岩石酒店</t>
  </si>
  <si>
    <t>2019-01-17</t>
  </si>
  <si>
    <t>2019-01-19</t>
  </si>
  <si>
    <t>JIANG FENG</t>
  </si>
  <si>
    <t>，1391731</t>
  </si>
  <si>
    <t>181109192000463963</t>
  </si>
  <si>
    <t>越南</t>
  </si>
  <si>
    <t>胡志明市</t>
  </si>
  <si>
    <t>Edenstar Saigon Hotel/西贡艾登斯塔酒店</t>
  </si>
  <si>
    <t>WU YUNYING</t>
  </si>
  <si>
    <t>，1392053</t>
  </si>
  <si>
    <t>181110115801203963</t>
  </si>
  <si>
    <t>鲁瓦西昂法兰西</t>
  </si>
  <si>
    <t>Paris Marriott Charles de Gaulle Airport Hotel/万豪巴黎戴高乐机场酒店</t>
  </si>
  <si>
    <t>LIAO YIYANG</t>
  </si>
  <si>
    <t>，1392339</t>
  </si>
  <si>
    <t>181113184436793963</t>
  </si>
  <si>
    <t>Grand Mercure Phuket Patong/普吉岛芭东美爵大酒店</t>
  </si>
  <si>
    <t>XU KE</t>
  </si>
  <si>
    <t>，1392545</t>
  </si>
  <si>
    <t>181111102632353963</t>
  </si>
  <si>
    <t>圣但尼</t>
  </si>
  <si>
    <t>Courtyard by Marriott Paris Saint Denis/巴黎圣但尼万怡酒店</t>
  </si>
  <si>
    <t>，1392584</t>
  </si>
  <si>
    <t>181111133240463963</t>
  </si>
  <si>
    <t>QIAN HAIYING</t>
  </si>
  <si>
    <t>，1393118</t>
  </si>
  <si>
    <t>181111134137013963</t>
  </si>
  <si>
    <t>南芭堤雅</t>
  </si>
  <si>
    <t>Miracle Suite/奇迹套房酒店</t>
  </si>
  <si>
    <t>TAN ZHANGFA</t>
  </si>
  <si>
    <t>，1393158</t>
  </si>
  <si>
    <t>181111134934093963</t>
  </si>
  <si>
    <t>纽约市区</t>
  </si>
  <si>
    <t>Residence Inn by Marriott New York Manhattan/Central Park/纽约曼哈顿/中央公园万豪居住酒店</t>
  </si>
  <si>
    <t>AN HAOYANG</t>
  </si>
  <si>
    <t>，1393169</t>
  </si>
  <si>
    <t>181111135341673963</t>
  </si>
  <si>
    <t>ZHONG BO</t>
  </si>
  <si>
    <t>，1393176</t>
  </si>
  <si>
    <t>181111135646023963</t>
  </si>
  <si>
    <t>Hyton Leelavadee Hotel/海顿里拉瓦迪酒店</t>
  </si>
  <si>
    <t>LIU LILI</t>
  </si>
  <si>
    <t>，1393183</t>
  </si>
  <si>
    <t>181111140836383963</t>
  </si>
  <si>
    <t>Patong Heritage/芭东文化遗址酒店</t>
  </si>
  <si>
    <t>SHI YAN</t>
  </si>
  <si>
    <t>，1393229</t>
  </si>
  <si>
    <t>181111142948653963</t>
  </si>
  <si>
    <t>莱卡邦</t>
  </si>
  <si>
    <t>Thong Ta Resort Suvarnabhumi/曼谷通塔公寓式度假酒店</t>
  </si>
  <si>
    <t>DENG SHI</t>
  </si>
  <si>
    <t>，1393275</t>
  </si>
  <si>
    <t>181112174737753963</t>
  </si>
  <si>
    <t>WU WENJUN</t>
  </si>
  <si>
    <t>，1393284</t>
  </si>
  <si>
    <t>181111191435603963</t>
  </si>
  <si>
    <t>Grand Millennium Auckland/奥克兰千禧大酒店</t>
  </si>
  <si>
    <t>2018-12-19</t>
  </si>
  <si>
    <t>2018-12-20</t>
  </si>
  <si>
    <t>WANG XINYI</t>
  </si>
  <si>
    <t>，1393503</t>
  </si>
  <si>
    <t>181111183042613963</t>
  </si>
  <si>
    <t>清迈市区</t>
  </si>
  <si>
    <t>Chotana Villa Hotel Chiang Mai/清迈乔塔纳别墅酒店</t>
  </si>
  <si>
    <t>ZHUO YUE</t>
  </si>
  <si>
    <t>，1393513</t>
  </si>
  <si>
    <t>181111192539863963</t>
  </si>
  <si>
    <t>西班牙</t>
  </si>
  <si>
    <t>马拉加</t>
  </si>
  <si>
    <t>Atarazanas Málaga Boutique Hotel/阿塔拉扎纳斯马拉加精品酒店</t>
  </si>
  <si>
    <t>2019-02-02</t>
  </si>
  <si>
    <t>2019-02-03</t>
  </si>
  <si>
    <t>JIANG SICONG</t>
  </si>
  <si>
    <t>，1393549</t>
  </si>
  <si>
    <t>181113121427663963</t>
  </si>
  <si>
    <t>名古屋市区</t>
  </si>
  <si>
    <t>HOTEL MYSTAYS Nagoya Sakae/名古屋Mystays酒店</t>
  </si>
  <si>
    <t>2019-01-27</t>
  </si>
  <si>
    <t>2019-01-28</t>
  </si>
  <si>
    <t>WANG LEI</t>
  </si>
  <si>
    <t>，1394718</t>
  </si>
  <si>
    <t>181115130427353963</t>
  </si>
  <si>
    <t>Miracle Grand Convention Hotel/奇迹大酒店</t>
  </si>
  <si>
    <t>QIU HAO</t>
  </si>
  <si>
    <t>，1395759</t>
  </si>
  <si>
    <t>181115155009663963</t>
  </si>
  <si>
    <t>Swissotel Hotel Phuket Patong Beach/普吉巴东海滩瑞士酒店</t>
  </si>
  <si>
    <t>2018-12-08</t>
  </si>
  <si>
    <t>2018-12-11</t>
  </si>
  <si>
    <t>GONG LIRUI</t>
  </si>
  <si>
    <t>，1395856</t>
  </si>
  <si>
    <t>确定应付：181800  付款编号：P181116110501322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</si>
</sst>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9.75"/>
      <color rgb="FF337AB7"/>
      <name val="Helvetica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8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5" borderId="1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111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1395394</v>
          </cell>
          <cell r="B2" t="str">
            <v>澳门美高梅酒店</v>
          </cell>
          <cell r="C2" t="str">
            <v>181114160708703963</v>
          </cell>
          <cell r="D2" t="str">
            <v>CN18111403039C</v>
          </cell>
          <cell r="E2" t="str">
            <v/>
          </cell>
          <cell r="F2" t="str">
            <v>2520</v>
          </cell>
          <cell r="G2" t="str">
            <v>RMB</v>
          </cell>
          <cell r="H2" t="str">
            <v>1</v>
          </cell>
          <cell r="I2">
            <v>2520</v>
          </cell>
        </row>
        <row r="3">
          <cell r="A3">
            <v>1395385</v>
          </cell>
          <cell r="B3" t="str">
            <v>曼谷文华东方酒店</v>
          </cell>
          <cell r="C3" t="str">
            <v>181114154939063963</v>
          </cell>
          <cell r="D3" t="str">
            <v/>
          </cell>
          <cell r="E3" t="str">
            <v/>
          </cell>
          <cell r="F3" t="str">
            <v>7701</v>
          </cell>
          <cell r="G3" t="str">
            <v>RMB</v>
          </cell>
          <cell r="H3" t="str">
            <v>1</v>
          </cell>
          <cell r="I3">
            <v>7701</v>
          </cell>
        </row>
        <row r="4">
          <cell r="A4">
            <v>1393284</v>
          </cell>
          <cell r="B4" t="str">
            <v>普吉岛芭东美爵酒店</v>
          </cell>
          <cell r="C4" t="str">
            <v>181112174737753963</v>
          </cell>
          <cell r="D4" t="str">
            <v>379076</v>
          </cell>
          <cell r="E4" t="str">
            <v/>
          </cell>
          <cell r="F4" t="str">
            <v>1873</v>
          </cell>
          <cell r="G4" t="str">
            <v>RMB</v>
          </cell>
          <cell r="H4" t="str">
            <v>1</v>
          </cell>
          <cell r="I4">
            <v>1873</v>
          </cell>
        </row>
        <row r="5">
          <cell r="A5">
            <v>1392545</v>
          </cell>
          <cell r="B5" t="str">
            <v>普吉岛芭东美爵酒店</v>
          </cell>
          <cell r="C5" t="str">
            <v>181113184436793963</v>
          </cell>
          <cell r="D5" t="str">
            <v/>
          </cell>
          <cell r="E5" t="str">
            <v/>
          </cell>
          <cell r="F5" t="str">
            <v>3172</v>
          </cell>
          <cell r="G5" t="str">
            <v>RMB</v>
          </cell>
          <cell r="H5" t="str">
            <v>1</v>
          </cell>
          <cell r="I5">
            <v>3172</v>
          </cell>
        </row>
        <row r="6">
          <cell r="A6">
            <v>1380239</v>
          </cell>
          <cell r="B6" t="str">
            <v>吉隆坡宴宾雅酒店</v>
          </cell>
          <cell r="C6" t="str">
            <v>181012190550943963</v>
          </cell>
          <cell r="D6" t="str">
            <v>320-1359088</v>
          </cell>
          <cell r="E6" t="str">
            <v/>
          </cell>
          <cell r="F6" t="str">
            <v>951</v>
          </cell>
          <cell r="G6" t="str">
            <v>RMB</v>
          </cell>
          <cell r="H6" t="str">
            <v>1</v>
          </cell>
          <cell r="I6">
            <v>951</v>
          </cell>
        </row>
        <row r="7">
          <cell r="A7">
            <v>1393229</v>
          </cell>
          <cell r="B7" t="str">
            <v>普吉岛芭东文化遗址酒店</v>
          </cell>
          <cell r="C7" t="str">
            <v>181111140836383963</v>
          </cell>
          <cell r="D7" t="str">
            <v>SS382273</v>
          </cell>
          <cell r="E7" t="str">
            <v/>
          </cell>
          <cell r="F7" t="str">
            <v>631</v>
          </cell>
          <cell r="G7" t="str">
            <v>RMB</v>
          </cell>
          <cell r="H7" t="str">
            <v>1</v>
          </cell>
          <cell r="I7">
            <v>631</v>
          </cell>
        </row>
        <row r="8">
          <cell r="A8">
            <v>1382123</v>
          </cell>
          <cell r="B8" t="str">
            <v>心斋桥哈顿酒店</v>
          </cell>
          <cell r="C8" t="str">
            <v>181015171306263963</v>
          </cell>
          <cell r="D8" t="str">
            <v>W20181015504-1</v>
          </cell>
          <cell r="E8" t="str">
            <v/>
          </cell>
          <cell r="F8" t="str">
            <v>890</v>
          </cell>
          <cell r="G8" t="str">
            <v>RMB</v>
          </cell>
          <cell r="H8" t="str">
            <v>1</v>
          </cell>
          <cell r="I8">
            <v>890</v>
          </cell>
        </row>
        <row r="9">
          <cell r="A9">
            <v>1388297</v>
          </cell>
          <cell r="B9" t="str">
            <v>大阪南海瑞士酒店</v>
          </cell>
          <cell r="C9" t="str">
            <v>181101092903353963</v>
          </cell>
          <cell r="D9" t="str">
            <v/>
          </cell>
          <cell r="E9" t="str">
            <v/>
          </cell>
          <cell r="F9" t="str">
            <v>2366</v>
          </cell>
          <cell r="G9" t="str">
            <v>RMB</v>
          </cell>
          <cell r="H9" t="str">
            <v>1</v>
          </cell>
          <cell r="I9">
            <v>2366</v>
          </cell>
        </row>
        <row r="10">
          <cell r="A10">
            <v>1395408</v>
          </cell>
          <cell r="B10" t="str">
            <v>新加坡滨海湾金沙酒店</v>
          </cell>
          <cell r="C10" t="str">
            <v>181114162644183963</v>
          </cell>
          <cell r="D10" t="str">
            <v/>
          </cell>
          <cell r="E10" t="str">
            <v/>
          </cell>
          <cell r="F10" t="str">
            <v>5909</v>
          </cell>
          <cell r="G10" t="str">
            <v>RMB</v>
          </cell>
          <cell r="H10" t="str">
            <v>1</v>
          </cell>
          <cell r="I10">
            <v>5909</v>
          </cell>
        </row>
        <row r="11">
          <cell r="A11">
            <v>1391731</v>
          </cell>
          <cell r="B11" t="str">
            <v>普吉岛卡塔磐石度假村</v>
          </cell>
          <cell r="C11" t="str">
            <v>181109104651873963</v>
          </cell>
          <cell r="D11" t="str">
            <v/>
          </cell>
          <cell r="E11" t="str">
            <v/>
          </cell>
          <cell r="F11" t="str">
            <v>6481</v>
          </cell>
          <cell r="G11" t="str">
            <v>RMB</v>
          </cell>
          <cell r="H11" t="str">
            <v>1</v>
          </cell>
          <cell r="I11">
            <v>6481</v>
          </cell>
        </row>
        <row r="12">
          <cell r="A12">
            <v>1388837</v>
          </cell>
          <cell r="B12" t="str">
            <v>普吉岛艾琳塔度假村</v>
          </cell>
          <cell r="C12" t="str">
            <v>181102150301503963</v>
          </cell>
          <cell r="D12" t="str">
            <v>RAPH078DB</v>
          </cell>
          <cell r="E12" t="str">
            <v/>
          </cell>
          <cell r="F12" t="str">
            <v>4848</v>
          </cell>
          <cell r="G12" t="str">
            <v>RMB</v>
          </cell>
          <cell r="H12" t="str">
            <v>1</v>
          </cell>
          <cell r="I12">
            <v>4848</v>
          </cell>
        </row>
        <row r="13">
          <cell r="A13">
            <v>1395856</v>
          </cell>
          <cell r="B13" t="str">
            <v>普吉岛芭东瑞士酒店</v>
          </cell>
          <cell r="C13" t="str">
            <v>181115155009663963</v>
          </cell>
          <cell r="D13" t="str">
            <v/>
          </cell>
          <cell r="E13" t="str">
            <v/>
          </cell>
          <cell r="F13" t="str">
            <v>3368</v>
          </cell>
          <cell r="G13" t="str">
            <v>RMB</v>
          </cell>
          <cell r="H13" t="str">
            <v>1</v>
          </cell>
          <cell r="I13">
            <v>3368</v>
          </cell>
        </row>
        <row r="14">
          <cell r="A14">
            <v>1391562</v>
          </cell>
          <cell r="B14" t="str">
            <v>普吉岛迎碧安娜度假酒店</v>
          </cell>
          <cell r="C14" t="str">
            <v>181108210018033963</v>
          </cell>
          <cell r="D14" t="str">
            <v>130277</v>
          </cell>
          <cell r="E14" t="str">
            <v/>
          </cell>
          <cell r="F14" t="str">
            <v>3712</v>
          </cell>
          <cell r="G14" t="str">
            <v>RMB</v>
          </cell>
          <cell r="H14" t="str">
            <v>1</v>
          </cell>
          <cell r="I14">
            <v>3712</v>
          </cell>
        </row>
        <row r="15">
          <cell r="A15">
            <v>1389543</v>
          </cell>
          <cell r="B15" t="str">
            <v>贝吉优巴德假日酒店</v>
          </cell>
          <cell r="C15" t="str">
            <v>181104115148733963</v>
          </cell>
          <cell r="D15" t="str">
            <v>33207</v>
          </cell>
          <cell r="E15" t="str">
            <v/>
          </cell>
          <cell r="F15" t="str">
            <v>1638</v>
          </cell>
          <cell r="G15" t="str">
            <v>RMB</v>
          </cell>
          <cell r="H15" t="str">
            <v>1</v>
          </cell>
          <cell r="I15">
            <v>1638</v>
          </cell>
        </row>
        <row r="16">
          <cell r="A16">
            <v>1387538</v>
          </cell>
          <cell r="B16" t="str">
            <v>东京新宿王子大饭店</v>
          </cell>
          <cell r="C16" t="str">
            <v>181030140828853963</v>
          </cell>
          <cell r="D16" t="str">
            <v>181730442</v>
          </cell>
          <cell r="E16" t="str">
            <v/>
          </cell>
          <cell r="F16" t="str">
            <v>3259</v>
          </cell>
          <cell r="G16" t="str">
            <v>RMB</v>
          </cell>
          <cell r="H16" t="str">
            <v>1</v>
          </cell>
          <cell r="I16">
            <v>3259</v>
          </cell>
        </row>
        <row r="17">
          <cell r="A17">
            <v>1384128</v>
          </cell>
          <cell r="B17" t="str">
            <v>艾格峰酒店  </v>
          </cell>
          <cell r="C17" t="str">
            <v>11810220097644</v>
          </cell>
          <cell r="D17" t="str">
            <v>170630</v>
          </cell>
          <cell r="E17" t="str">
            <v/>
          </cell>
          <cell r="F17" t="str">
            <v>1539.9</v>
          </cell>
          <cell r="G17" t="str">
            <v>RMB</v>
          </cell>
          <cell r="H17" t="str">
            <v>1</v>
          </cell>
          <cell r="I17">
            <v>1539.9</v>
          </cell>
        </row>
        <row r="18">
          <cell r="A18">
            <v>1388853</v>
          </cell>
          <cell r="B18" t="str">
            <v>中央广场酒店</v>
          </cell>
          <cell r="C18" t="str">
            <v>181102145349213963</v>
          </cell>
          <cell r="D18" t="str">
            <v>483840</v>
          </cell>
          <cell r="E18" t="str">
            <v/>
          </cell>
          <cell r="F18" t="str">
            <v>3822</v>
          </cell>
          <cell r="G18" t="str">
            <v>RMB</v>
          </cell>
          <cell r="H18" t="str">
            <v>1</v>
          </cell>
          <cell r="I18">
            <v>3822</v>
          </cell>
        </row>
        <row r="19">
          <cell r="A19">
            <v>1389284</v>
          </cell>
          <cell r="B19" t="str">
            <v>诺富特多伦多中心酒店</v>
          </cell>
          <cell r="C19" t="str">
            <v>181103162112423963</v>
          </cell>
          <cell r="D19" t="str">
            <v>32860495</v>
          </cell>
          <cell r="E19" t="str">
            <v/>
          </cell>
          <cell r="F19" t="str">
            <v>1584</v>
          </cell>
          <cell r="G19" t="str">
            <v>RMB</v>
          </cell>
          <cell r="H19" t="str">
            <v>1</v>
          </cell>
          <cell r="I19">
            <v>1584</v>
          </cell>
        </row>
        <row r="20">
          <cell r="A20">
            <v>1379906</v>
          </cell>
          <cell r="B20" t="str">
            <v>安科纳莫酒店</v>
          </cell>
          <cell r="C20" t="str">
            <v>181012082337413963</v>
          </cell>
          <cell r="D20" t="str">
            <v>80473162</v>
          </cell>
          <cell r="E20" t="str">
            <v/>
          </cell>
          <cell r="F20" t="str">
            <v>2581</v>
          </cell>
          <cell r="G20" t="str">
            <v>RMB</v>
          </cell>
          <cell r="H20" t="str">
            <v>1</v>
          </cell>
          <cell r="I20">
            <v>2581</v>
          </cell>
        </row>
        <row r="21">
          <cell r="A21">
            <v>1384395</v>
          </cell>
          <cell r="B21" t="str">
            <v>斐济洲际高尔夫温泉度假村</v>
          </cell>
          <cell r="C21" t="str">
            <v>181022195903063963</v>
          </cell>
          <cell r="D21" t="str">
            <v/>
          </cell>
          <cell r="E21" t="str">
            <v/>
          </cell>
          <cell r="F21" t="str">
            <v>5088</v>
          </cell>
          <cell r="G21" t="str">
            <v>RMB</v>
          </cell>
          <cell r="H21" t="str">
            <v>1</v>
          </cell>
          <cell r="I21">
            <v>5088</v>
          </cell>
        </row>
        <row r="22">
          <cell r="A22">
            <v>1382280</v>
          </cell>
          <cell r="B22" t="str">
            <v>老磨坊酒店&amp;旅馆</v>
          </cell>
          <cell r="C22" t="str">
            <v>181028081958453963</v>
          </cell>
          <cell r="D22" t="str">
            <v/>
          </cell>
          <cell r="E22" t="str">
            <v/>
          </cell>
          <cell r="F22" t="str">
            <v>502</v>
          </cell>
          <cell r="G22" t="str">
            <v>RMB</v>
          </cell>
          <cell r="H22" t="str">
            <v>1</v>
          </cell>
          <cell r="I22">
            <v>502</v>
          </cell>
        </row>
        <row r="23">
          <cell r="A23">
            <v>1392339</v>
          </cell>
          <cell r="B23" t="str">
            <v>万豪巴黎戴高乐机场酒店</v>
          </cell>
          <cell r="C23" t="str">
            <v>181110115801203963</v>
          </cell>
          <cell r="D23" t="str">
            <v>2555072</v>
          </cell>
          <cell r="E23" t="str">
            <v/>
          </cell>
          <cell r="F23" t="str">
            <v>780</v>
          </cell>
          <cell r="G23" t="str">
            <v>RMB</v>
          </cell>
          <cell r="H23" t="str">
            <v>1</v>
          </cell>
          <cell r="I23">
            <v>780</v>
          </cell>
        </row>
        <row r="24">
          <cell r="A24">
            <v>1376368</v>
          </cell>
          <cell r="B24" t="str">
            <v>巴厘岛宜必思酒店风格</v>
          </cell>
          <cell r="C24" t="str">
            <v>181002091144163963</v>
          </cell>
          <cell r="D24" t="str">
            <v>137058</v>
          </cell>
          <cell r="E24" t="str">
            <v/>
          </cell>
          <cell r="F24" t="str">
            <v>565</v>
          </cell>
          <cell r="G24" t="str">
            <v>RMB</v>
          </cell>
          <cell r="H24" t="str">
            <v>1</v>
          </cell>
          <cell r="I24">
            <v>565</v>
          </cell>
        </row>
        <row r="25">
          <cell r="A25">
            <v>1395848</v>
          </cell>
          <cell r="B25" t="str">
            <v>巴厘岛伊娜雅普瑞酒店</v>
          </cell>
          <cell r="C25" t="str">
            <v>181115155902623963</v>
          </cell>
          <cell r="D25" t="str">
            <v/>
          </cell>
          <cell r="E25" t="str">
            <v/>
          </cell>
          <cell r="F25" t="str">
            <v>1412</v>
          </cell>
          <cell r="G25" t="str">
            <v>RMB</v>
          </cell>
          <cell r="H25" t="str">
            <v>1</v>
          </cell>
          <cell r="I25">
            <v>1412</v>
          </cell>
        </row>
        <row r="26">
          <cell r="A26">
            <v>1378791</v>
          </cell>
          <cell r="B26" t="str">
            <v>巴厘岛乌布皇家卡穆勒酒店</v>
          </cell>
          <cell r="C26" t="str">
            <v>181009190427623963</v>
          </cell>
          <cell r="D26" t="str">
            <v>9231</v>
          </cell>
          <cell r="E26" t="str">
            <v/>
          </cell>
          <cell r="F26" t="str">
            <v>1670</v>
          </cell>
          <cell r="G26" t="str">
            <v>RMB</v>
          </cell>
          <cell r="H26" t="str">
            <v>1</v>
          </cell>
          <cell r="I26">
            <v>1670</v>
          </cell>
        </row>
        <row r="27">
          <cell r="A27">
            <v>1383610</v>
          </cell>
          <cell r="B27" t="str">
            <v>孟买国际机场希尔顿酒店</v>
          </cell>
          <cell r="C27" t="str">
            <v>181020164425833963</v>
          </cell>
          <cell r="D27" t="str">
            <v>3481857789</v>
          </cell>
          <cell r="E27" t="str">
            <v/>
          </cell>
          <cell r="F27" t="str">
            <v>1873</v>
          </cell>
          <cell r="G27" t="str">
            <v>RMB</v>
          </cell>
          <cell r="H27" t="str">
            <v>1</v>
          </cell>
          <cell r="I27">
            <v>1873</v>
          </cell>
        </row>
        <row r="28">
          <cell r="A28">
            <v>1389330</v>
          </cell>
          <cell r="B28" t="str">
            <v>金边双叶精品酒店</v>
          </cell>
          <cell r="C28" t="str">
            <v>181103175945843963</v>
          </cell>
          <cell r="D28" t="str">
            <v/>
          </cell>
          <cell r="E28" t="str">
            <v/>
          </cell>
          <cell r="F28" t="str">
            <v>320</v>
          </cell>
          <cell r="G28" t="str">
            <v>RMB</v>
          </cell>
          <cell r="H28" t="str">
            <v>1</v>
          </cell>
          <cell r="I28">
            <v>320</v>
          </cell>
        </row>
        <row r="29">
          <cell r="A29">
            <v>1378299</v>
          </cell>
          <cell r="B29" t="str">
            <v>暹粒吴哥皇家温泉度假酒店</v>
          </cell>
          <cell r="C29" t="str">
            <v>181008111143643963</v>
          </cell>
          <cell r="D29" t="str">
            <v>EXP-1127493799</v>
          </cell>
          <cell r="E29" t="str">
            <v/>
          </cell>
          <cell r="F29" t="str">
            <v>1834</v>
          </cell>
          <cell r="G29" t="str">
            <v>RMB</v>
          </cell>
          <cell r="H29" t="str">
            <v>1</v>
          </cell>
          <cell r="I29">
            <v>1834</v>
          </cell>
        </row>
        <row r="30">
          <cell r="A30">
            <v>1389492</v>
          </cell>
          <cell r="B30" t="str">
            <v>暹粒吴哥御苑酒店</v>
          </cell>
          <cell r="C30" t="str">
            <v>181104085840313963</v>
          </cell>
          <cell r="D30" t="str">
            <v>70970</v>
          </cell>
          <cell r="E30" t="str">
            <v/>
          </cell>
          <cell r="F30" t="str">
            <v>2205</v>
          </cell>
          <cell r="G30" t="str">
            <v>RMB</v>
          </cell>
          <cell r="H30" t="str">
            <v>1</v>
          </cell>
          <cell r="I30">
            <v>2205</v>
          </cell>
        </row>
        <row r="31">
          <cell r="A31">
            <v>1385964</v>
          </cell>
          <cell r="B31" t="str">
            <v>Mekong Angkor Palace Hotel</v>
          </cell>
          <cell r="C31" t="str">
            <v>181026111407543963</v>
          </cell>
          <cell r="D31" t="str">
            <v>62120181026</v>
          </cell>
          <cell r="E31" t="str">
            <v/>
          </cell>
          <cell r="F31" t="str">
            <v>893</v>
          </cell>
          <cell r="G31" t="str">
            <v>RMB</v>
          </cell>
          <cell r="H31" t="str">
            <v>1</v>
          </cell>
          <cell r="I31">
            <v>893</v>
          </cell>
        </row>
        <row r="32">
          <cell r="A32">
            <v>1392570</v>
          </cell>
          <cell r="B32" t="str">
            <v>东京湾喜来登大酒店</v>
          </cell>
          <cell r="C32" t="str">
            <v>181111101656823963</v>
          </cell>
          <cell r="D32" t="str">
            <v/>
          </cell>
          <cell r="E32" t="str">
            <v/>
          </cell>
          <cell r="F32" t="str">
            <v>2986</v>
          </cell>
          <cell r="G32" t="str">
            <v>RMB</v>
          </cell>
          <cell r="H32" t="str">
            <v>1</v>
          </cell>
          <cell r="I32">
            <v>2986</v>
          </cell>
        </row>
        <row r="33">
          <cell r="A33">
            <v>1368297</v>
          </cell>
          <cell r="B33" t="str">
            <v>锡吉里亚酒店</v>
          </cell>
          <cell r="C33" t="str">
            <v>181014081737313963</v>
          </cell>
          <cell r="D33" t="str">
            <v>32655067</v>
          </cell>
          <cell r="E33" t="str">
            <v/>
          </cell>
          <cell r="F33" t="str">
            <v>493</v>
          </cell>
          <cell r="G33" t="str">
            <v>RMB</v>
          </cell>
          <cell r="H33" t="str">
            <v>1</v>
          </cell>
          <cell r="I33">
            <v>493</v>
          </cell>
        </row>
        <row r="34">
          <cell r="A34">
            <v>1381730</v>
          </cell>
          <cell r="B34" t="str">
            <v>威斯汀温泉度假酒店</v>
          </cell>
          <cell r="C34" t="str">
            <v>181016151215653963</v>
          </cell>
          <cell r="D34" t="str">
            <v>90127</v>
          </cell>
          <cell r="E34" t="str">
            <v/>
          </cell>
          <cell r="F34" t="str">
            <v>1532</v>
          </cell>
          <cell r="G34" t="str">
            <v>RMB</v>
          </cell>
          <cell r="H34" t="str">
            <v>1</v>
          </cell>
          <cell r="I34">
            <v>1532</v>
          </cell>
        </row>
        <row r="35">
          <cell r="A35">
            <v>1387757</v>
          </cell>
          <cell r="B35" t="str">
            <v>奥克兰风景酒店</v>
          </cell>
          <cell r="C35" t="str">
            <v>181030214624983963</v>
          </cell>
          <cell r="D35" t="str">
            <v>90724687</v>
          </cell>
          <cell r="E35" t="str">
            <v/>
          </cell>
          <cell r="F35" t="str">
            <v>935</v>
          </cell>
          <cell r="G35" t="str">
            <v>RMB</v>
          </cell>
          <cell r="H35" t="str">
            <v>1</v>
          </cell>
          <cell r="I35">
            <v>935</v>
          </cell>
        </row>
        <row r="36">
          <cell r="A36">
            <v>1393503</v>
          </cell>
          <cell r="B36" t="str">
            <v>奥克兰千禧大酒店</v>
          </cell>
          <cell r="C36" t="str">
            <v>181111191435603963</v>
          </cell>
          <cell r="D36" t="str">
            <v/>
          </cell>
          <cell r="E36" t="str">
            <v/>
          </cell>
          <cell r="F36" t="str">
            <v>1053</v>
          </cell>
          <cell r="G36" t="str">
            <v>RMB</v>
          </cell>
          <cell r="H36" t="str">
            <v>1</v>
          </cell>
          <cell r="I36">
            <v>1053</v>
          </cell>
        </row>
        <row r="37">
          <cell r="A37">
            <v>1374964</v>
          </cell>
          <cell r="B37" t="str">
            <v>公园酒庄基督城希尔顿逸林酒店</v>
          </cell>
          <cell r="C37" t="str">
            <v>180928100417353963</v>
          </cell>
          <cell r="D37" t="str">
            <v>3483715954</v>
          </cell>
          <cell r="E37" t="str">
            <v/>
          </cell>
          <cell r="F37" t="str">
            <v>1311</v>
          </cell>
          <cell r="G37" t="str">
            <v>RMB</v>
          </cell>
          <cell r="H37" t="str">
            <v>1</v>
          </cell>
          <cell r="I37">
            <v>1311</v>
          </cell>
        </row>
        <row r="38">
          <cell r="A38">
            <v>1363154</v>
          </cell>
          <cell r="B38" t="str">
            <v>基督城布雷克福瑞卡瑟尔酒店</v>
          </cell>
          <cell r="C38" t="str">
            <v>180926174605553963</v>
          </cell>
          <cell r="D38" t="str">
            <v>5144738</v>
          </cell>
          <cell r="E38" t="str">
            <v/>
          </cell>
          <cell r="F38" t="str">
            <v>289</v>
          </cell>
          <cell r="G38" t="str">
            <v>RMB</v>
          </cell>
          <cell r="H38" t="str">
            <v>1</v>
          </cell>
          <cell r="I38">
            <v>289</v>
          </cell>
        </row>
        <row r="39">
          <cell r="A39">
            <v>1388897</v>
          </cell>
          <cell r="B39" t="str">
            <v>考拉棕榈盖勒瑞度假村 </v>
          </cell>
          <cell r="C39" t="str">
            <v>181102170131833963</v>
          </cell>
          <cell r="D39" t="str">
            <v>62317</v>
          </cell>
          <cell r="E39" t="str">
            <v/>
          </cell>
          <cell r="F39" t="str">
            <v>3488</v>
          </cell>
          <cell r="G39" t="str">
            <v>RMB</v>
          </cell>
          <cell r="H39" t="str">
            <v>1</v>
          </cell>
          <cell r="I39">
            <v>3488</v>
          </cell>
        </row>
        <row r="40">
          <cell r="A40">
            <v>1388458</v>
          </cell>
          <cell r="B40" t="str">
            <v>普吉岛卡伦海滩曼达拉巴SPA度假村</v>
          </cell>
          <cell r="C40" t="str">
            <v>181101153142173963</v>
          </cell>
          <cell r="D40" t="str">
            <v>145475</v>
          </cell>
          <cell r="E40" t="str">
            <v/>
          </cell>
          <cell r="F40" t="str">
            <v>4441</v>
          </cell>
          <cell r="G40" t="str">
            <v>RMB</v>
          </cell>
          <cell r="H40" t="str">
            <v>1</v>
          </cell>
          <cell r="I40">
            <v>4441</v>
          </cell>
        </row>
        <row r="41">
          <cell r="A41">
            <v>1393118</v>
          </cell>
          <cell r="B41" t="str">
            <v>普吉岛幸运卡塔泳池别墅酒店</v>
          </cell>
          <cell r="C41" t="str">
            <v>181111133240463963</v>
          </cell>
          <cell r="D41" t="str">
            <v/>
          </cell>
          <cell r="E41" t="str">
            <v/>
          </cell>
          <cell r="F41" t="str">
            <v>792</v>
          </cell>
          <cell r="G41" t="str">
            <v>RMB</v>
          </cell>
          <cell r="H41" t="str">
            <v>1</v>
          </cell>
          <cell r="I41">
            <v>792</v>
          </cell>
        </row>
        <row r="42">
          <cell r="A42">
            <v>1391160</v>
          </cell>
          <cell r="B42" t="str">
            <v>普吉岛幸运卡塔泳池别墅酒店</v>
          </cell>
          <cell r="C42" t="str">
            <v>181108101146753963</v>
          </cell>
          <cell r="D42" t="str">
            <v>97945</v>
          </cell>
          <cell r="E42" t="str">
            <v/>
          </cell>
          <cell r="F42" t="str">
            <v>960</v>
          </cell>
          <cell r="G42" t="str">
            <v>RMB</v>
          </cell>
          <cell r="H42" t="str">
            <v>1</v>
          </cell>
          <cell r="I42">
            <v>960</v>
          </cell>
        </row>
        <row r="43">
          <cell r="A43">
            <v>1387557</v>
          </cell>
          <cell r="B43" t="str">
            <v>Akyra Beach Club Phuket</v>
          </cell>
          <cell r="C43" t="str">
            <v>181030145729843963</v>
          </cell>
          <cell r="D43" t="str">
            <v/>
          </cell>
          <cell r="E43" t="str">
            <v/>
          </cell>
          <cell r="F43" t="str">
            <v>2180</v>
          </cell>
          <cell r="G43" t="str">
            <v>RMB</v>
          </cell>
          <cell r="H43" t="str">
            <v>1</v>
          </cell>
          <cell r="I43">
            <v>2180</v>
          </cell>
        </row>
        <row r="44">
          <cell r="A44">
            <v>1390986</v>
          </cell>
          <cell r="B44" t="str">
            <v>普吉岛盛泰乐芭东蓝色海洋度假村</v>
          </cell>
          <cell r="C44" t="str">
            <v>181107193824423963</v>
          </cell>
          <cell r="D44" t="str">
            <v>reconfirm</v>
          </cell>
          <cell r="E44" t="str">
            <v/>
          </cell>
          <cell r="F44" t="str">
            <v>1311</v>
          </cell>
          <cell r="G44" t="str">
            <v>RMB</v>
          </cell>
          <cell r="H44" t="str">
            <v>1</v>
          </cell>
          <cell r="I44">
            <v>1311</v>
          </cell>
        </row>
        <row r="45">
          <cell r="A45">
            <v>1393176</v>
          </cell>
          <cell r="B45" t="str">
            <v>芭堤雅奇迹套房酒店</v>
          </cell>
          <cell r="C45" t="str">
            <v>181111135341673963</v>
          </cell>
          <cell r="D45" t="str">
            <v/>
          </cell>
          <cell r="E45" t="str">
            <v/>
          </cell>
          <cell r="F45" t="str">
            <v>622</v>
          </cell>
          <cell r="G45" t="str">
            <v>RMB</v>
          </cell>
          <cell r="H45" t="str">
            <v>1</v>
          </cell>
          <cell r="I45">
            <v>622</v>
          </cell>
        </row>
        <row r="46">
          <cell r="A46">
            <v>1393158</v>
          </cell>
          <cell r="B46" t="str">
            <v>芭堤雅奇迹套房酒店</v>
          </cell>
          <cell r="C46" t="str">
            <v>181111134137013963</v>
          </cell>
          <cell r="D46" t="str">
            <v/>
          </cell>
          <cell r="E46" t="str">
            <v/>
          </cell>
          <cell r="F46" t="str">
            <v>622</v>
          </cell>
          <cell r="G46" t="str">
            <v>RMB</v>
          </cell>
          <cell r="H46" t="str">
            <v>1</v>
          </cell>
          <cell r="I46">
            <v>622</v>
          </cell>
        </row>
        <row r="47">
          <cell r="A47">
            <v>1393183</v>
          </cell>
          <cell r="B47" t="str">
            <v>普吉岛海顿里拉瓦迪酒店</v>
          </cell>
          <cell r="C47" t="str">
            <v>181111135646023963</v>
          </cell>
          <cell r="D47" t="str">
            <v>16846</v>
          </cell>
          <cell r="E47" t="str">
            <v/>
          </cell>
          <cell r="F47" t="str">
            <v>549</v>
          </cell>
          <cell r="G47" t="str">
            <v>RMB</v>
          </cell>
          <cell r="H47" t="str">
            <v>1</v>
          </cell>
          <cell r="I47">
            <v>549</v>
          </cell>
        </row>
        <row r="48">
          <cell r="A48">
            <v>1390919</v>
          </cell>
          <cell r="B48" t="str">
            <v>图芭拉乌酒店</v>
          </cell>
          <cell r="C48" t="str">
            <v>181107164425573963</v>
          </cell>
          <cell r="D48" t="str">
            <v/>
          </cell>
          <cell r="E48" t="str">
            <v/>
          </cell>
          <cell r="F48" t="str">
            <v>1151</v>
          </cell>
          <cell r="G48" t="str">
            <v>RMB</v>
          </cell>
          <cell r="H48" t="str">
            <v>1</v>
          </cell>
          <cell r="I48">
            <v>1151</v>
          </cell>
        </row>
        <row r="49">
          <cell r="A49">
            <v>1367254</v>
          </cell>
          <cell r="B49" t="str">
            <v>冲绳那霸格拉斯丽酒店</v>
          </cell>
          <cell r="C49" t="str">
            <v>180909131036963963</v>
          </cell>
          <cell r="D49" t="str">
            <v>2406183</v>
          </cell>
          <cell r="E49" t="str">
            <v/>
          </cell>
          <cell r="F49" t="str">
            <v>4552</v>
          </cell>
          <cell r="G49" t="str">
            <v>RMB</v>
          </cell>
          <cell r="H49" t="str">
            <v>1</v>
          </cell>
          <cell r="I49">
            <v>4552</v>
          </cell>
        </row>
        <row r="50">
          <cell r="A50">
            <v>1386432</v>
          </cell>
          <cell r="B50" t="str">
            <v>大阪蒙特利酒店</v>
          </cell>
          <cell r="C50" t="str">
            <v>181030100147683963</v>
          </cell>
          <cell r="D50" t="str">
            <v>100622011</v>
          </cell>
          <cell r="E50" t="str">
            <v/>
          </cell>
          <cell r="F50" t="str">
            <v>1172</v>
          </cell>
          <cell r="G50" t="str">
            <v>RMB</v>
          </cell>
          <cell r="H50" t="str">
            <v>1</v>
          </cell>
          <cell r="I50">
            <v>1172</v>
          </cell>
        </row>
        <row r="51">
          <cell r="A51">
            <v>1393231</v>
          </cell>
          <cell r="B51" t="str">
            <v>大阪喜来登都酒店</v>
          </cell>
          <cell r="C51" t="str">
            <v>181111141324203963</v>
          </cell>
          <cell r="D51" t="str">
            <v>AC181111237103</v>
          </cell>
          <cell r="E51" t="str">
            <v/>
          </cell>
          <cell r="F51" t="str">
            <v>999</v>
          </cell>
          <cell r="G51" t="str">
            <v>RMB</v>
          </cell>
          <cell r="H51" t="str">
            <v>1</v>
          </cell>
          <cell r="I51">
            <v>999</v>
          </cell>
        </row>
        <row r="52">
          <cell r="A52">
            <v>1379927</v>
          </cell>
          <cell r="B52" t="str">
            <v>日本亚洲会馆酒店</v>
          </cell>
          <cell r="C52" t="str">
            <v>181012083101843963</v>
          </cell>
          <cell r="D52" t="str">
            <v>100011768</v>
          </cell>
          <cell r="E52" t="str">
            <v/>
          </cell>
          <cell r="F52" t="str">
            <v>522</v>
          </cell>
          <cell r="G52" t="str">
            <v>RMB</v>
          </cell>
          <cell r="H52" t="str">
            <v>1</v>
          </cell>
          <cell r="I52">
            <v>522</v>
          </cell>
        </row>
        <row r="53">
          <cell r="A53">
            <v>1395447</v>
          </cell>
          <cell r="B53" t="str">
            <v>东京银座首都酒店新馆</v>
          </cell>
          <cell r="C53" t="str">
            <v>181114173323593963</v>
          </cell>
          <cell r="D53" t="str">
            <v/>
          </cell>
          <cell r="E53" t="str">
            <v/>
          </cell>
          <cell r="F53" t="str">
            <v>623</v>
          </cell>
          <cell r="G53" t="str">
            <v>RMB</v>
          </cell>
          <cell r="H53" t="str">
            <v>1</v>
          </cell>
          <cell r="I53">
            <v>623</v>
          </cell>
        </row>
        <row r="54">
          <cell r="A54">
            <v>1378017</v>
          </cell>
          <cell r="B54" t="str">
            <v>公主花园酒店</v>
          </cell>
          <cell r="C54" t="str">
            <v>181007103155023963</v>
          </cell>
          <cell r="D54" t="str">
            <v>100086229</v>
          </cell>
          <cell r="E54" t="str">
            <v/>
          </cell>
          <cell r="F54" t="str">
            <v>3013</v>
          </cell>
          <cell r="G54" t="str">
            <v>RMB</v>
          </cell>
          <cell r="H54" t="str">
            <v>1</v>
          </cell>
          <cell r="I54">
            <v>3013</v>
          </cell>
        </row>
        <row r="55">
          <cell r="A55">
            <v>1395383</v>
          </cell>
          <cell r="B55" t="str">
            <v>东京半岛酒店</v>
          </cell>
          <cell r="C55" t="str">
            <v>181114154619313963</v>
          </cell>
          <cell r="D55" t="str">
            <v/>
          </cell>
          <cell r="E55" t="str">
            <v/>
          </cell>
          <cell r="F55" t="str">
            <v>14186</v>
          </cell>
          <cell r="G55" t="str">
            <v>RMB</v>
          </cell>
          <cell r="H55" t="str">
            <v>1</v>
          </cell>
          <cell r="I55">
            <v>14186</v>
          </cell>
        </row>
        <row r="56">
          <cell r="A56">
            <v>1364290</v>
          </cell>
          <cell r="B56" t="str">
            <v>东京湾有明华盛顿酒店</v>
          </cell>
          <cell r="C56" t="str">
            <v>180904115025893963</v>
          </cell>
          <cell r="D56" t="str">
            <v>260922650</v>
          </cell>
          <cell r="E56" t="str">
            <v/>
          </cell>
          <cell r="F56" t="str">
            <v>1224</v>
          </cell>
          <cell r="G56" t="str">
            <v>RMB</v>
          </cell>
          <cell r="H56" t="str">
            <v>1</v>
          </cell>
          <cell r="I56">
            <v>1224</v>
          </cell>
        </row>
        <row r="57">
          <cell r="A57">
            <v>1393265</v>
          </cell>
          <cell r="B57" t="str">
            <v>曼谷安曼纳酒店</v>
          </cell>
          <cell r="C57" t="str">
            <v>181111143630823963</v>
          </cell>
          <cell r="D57" t="str">
            <v/>
          </cell>
          <cell r="E57" t="str">
            <v/>
          </cell>
          <cell r="F57" t="str">
            <v>735</v>
          </cell>
          <cell r="G57" t="str">
            <v>RMB</v>
          </cell>
          <cell r="H57" t="str">
            <v>1</v>
          </cell>
          <cell r="I57">
            <v>735</v>
          </cell>
        </row>
        <row r="58">
          <cell r="A58">
            <v>1393150</v>
          </cell>
          <cell r="B58" t="str">
            <v>曼谷正宗暹逻帕雅泰酒店</v>
          </cell>
          <cell r="C58" t="str">
            <v>181111133714423963</v>
          </cell>
          <cell r="D58" t="str">
            <v/>
          </cell>
          <cell r="E58" t="str">
            <v/>
          </cell>
          <cell r="F58" t="str">
            <v>558</v>
          </cell>
          <cell r="G58" t="str">
            <v>RMB</v>
          </cell>
          <cell r="H58" t="str">
            <v>1</v>
          </cell>
          <cell r="I58">
            <v>558</v>
          </cell>
        </row>
        <row r="59">
          <cell r="A59">
            <v>1396096</v>
          </cell>
          <cell r="B59" t="str">
            <v>曼谷正宗暹逻帕雅泰酒店</v>
          </cell>
          <cell r="C59" t="str">
            <v>181116082732653963</v>
          </cell>
          <cell r="D59" t="str">
            <v/>
          </cell>
          <cell r="E59" t="str">
            <v/>
          </cell>
          <cell r="F59" t="str">
            <v>1248</v>
          </cell>
          <cell r="G59" t="str">
            <v>RMB</v>
          </cell>
          <cell r="H59" t="str">
            <v>1</v>
          </cell>
          <cell r="I59">
            <v>1248</v>
          </cell>
        </row>
        <row r="60">
          <cell r="A60">
            <v>1388876</v>
          </cell>
          <cell r="B60" t="str">
            <v>伦敦温布利国际酒店</v>
          </cell>
          <cell r="C60" t="str">
            <v>181102155419403963</v>
          </cell>
          <cell r="D60" t="str">
            <v>552365</v>
          </cell>
          <cell r="E60" t="str">
            <v/>
          </cell>
          <cell r="F60" t="str">
            <v>1399</v>
          </cell>
          <cell r="G60" t="str">
            <v>RMB</v>
          </cell>
          <cell r="H60" t="str">
            <v>1</v>
          </cell>
          <cell r="I60">
            <v>1399</v>
          </cell>
        </row>
        <row r="61">
          <cell r="A61">
            <v>1382108</v>
          </cell>
          <cell r="B61" t="str">
            <v>伦敦英国皇家酒店</v>
          </cell>
          <cell r="C61" t="str">
            <v>181017111453663963</v>
          </cell>
          <cell r="D61" t="str">
            <v/>
          </cell>
          <cell r="E61" t="str">
            <v/>
          </cell>
          <cell r="F61" t="str">
            <v>2720</v>
          </cell>
          <cell r="G61" t="str">
            <v>RMB</v>
          </cell>
          <cell r="H61" t="str">
            <v>1</v>
          </cell>
          <cell r="I61">
            <v>2720</v>
          </cell>
        </row>
        <row r="62">
          <cell r="A62">
            <v>1393358</v>
          </cell>
          <cell r="B62" t="str">
            <v>伦敦英国皇家酒店</v>
          </cell>
          <cell r="C62" t="str">
            <v>181111154321283963</v>
          </cell>
          <cell r="D62" t="str">
            <v/>
          </cell>
          <cell r="E62" t="str">
            <v/>
          </cell>
          <cell r="F62" t="str">
            <v>2630</v>
          </cell>
          <cell r="G62" t="str">
            <v>RMB</v>
          </cell>
          <cell r="H62" t="str">
            <v>1</v>
          </cell>
          <cell r="I62">
            <v>2630</v>
          </cell>
        </row>
        <row r="63">
          <cell r="A63">
            <v>1395005</v>
          </cell>
          <cell r="B63" t="str">
            <v>伦敦英国皇家酒店</v>
          </cell>
          <cell r="C63" t="str">
            <v>181113213248893963</v>
          </cell>
          <cell r="D63" t="str">
            <v/>
          </cell>
          <cell r="E63" t="str">
            <v/>
          </cell>
          <cell r="F63" t="str">
            <v>2088</v>
          </cell>
          <cell r="G63" t="str">
            <v>RMB</v>
          </cell>
          <cell r="H63" t="str">
            <v>1</v>
          </cell>
          <cell r="I63">
            <v>2088</v>
          </cell>
        </row>
        <row r="64">
          <cell r="A64">
            <v>1387381</v>
          </cell>
          <cell r="B64" t="str">
            <v>伦敦卓美亚卡尔顿塔楼酒店</v>
          </cell>
          <cell r="C64" t="str">
            <v>181030083340253963</v>
          </cell>
          <cell r="D64" t="str">
            <v>5612244</v>
          </cell>
          <cell r="E64" t="str">
            <v/>
          </cell>
          <cell r="F64" t="str">
            <v>3513</v>
          </cell>
          <cell r="G64" t="str">
            <v>RMB</v>
          </cell>
          <cell r="H64" t="str">
            <v>1</v>
          </cell>
          <cell r="I64">
            <v>3513</v>
          </cell>
        </row>
        <row r="65">
          <cell r="A65">
            <v>1388815</v>
          </cell>
          <cell r="B65" t="str">
            <v>秋叶原莱姆日式商务酒店</v>
          </cell>
          <cell r="C65" t="str">
            <v>181102140055713963</v>
          </cell>
          <cell r="D65" t="str">
            <v>101690482</v>
          </cell>
          <cell r="E65" t="str">
            <v/>
          </cell>
          <cell r="F65" t="str">
            <v>1917</v>
          </cell>
          <cell r="G65" t="str">
            <v>RMB</v>
          </cell>
          <cell r="H65" t="str">
            <v>1</v>
          </cell>
          <cell r="I65">
            <v>1917</v>
          </cell>
        </row>
        <row r="66">
          <cell r="A66">
            <v>1395412</v>
          </cell>
          <cell r="B66" t="str">
            <v>九龙香格里拉大酒店</v>
          </cell>
          <cell r="C66" t="str">
            <v>181114163815443963</v>
          </cell>
          <cell r="D66" t="str">
            <v/>
          </cell>
          <cell r="E66" t="str">
            <v/>
          </cell>
          <cell r="F66" t="str">
            <v>5226</v>
          </cell>
          <cell r="G66" t="str">
            <v>RMB</v>
          </cell>
          <cell r="H66" t="str">
            <v>1</v>
          </cell>
          <cell r="I66">
            <v>5226</v>
          </cell>
        </row>
        <row r="67">
          <cell r="A67">
            <v>1392856</v>
          </cell>
          <cell r="B67" t="str">
            <v>MYSTAYS 龟户酒店</v>
          </cell>
          <cell r="C67" t="str">
            <v>181111091413453963</v>
          </cell>
          <cell r="D67" t="str">
            <v/>
          </cell>
          <cell r="E67" t="str">
            <v/>
          </cell>
          <cell r="F67" t="str">
            <v>4516</v>
          </cell>
          <cell r="G67" t="str">
            <v>RMB</v>
          </cell>
          <cell r="H67" t="str">
            <v>1</v>
          </cell>
          <cell r="I67">
            <v>4516</v>
          </cell>
        </row>
        <row r="68">
          <cell r="A68">
            <v>1388222</v>
          </cell>
          <cell r="B68" t="str">
            <v>MYSTAYS 浅草酒店</v>
          </cell>
          <cell r="C68" t="str">
            <v>181101082031813963</v>
          </cell>
          <cell r="D68" t="str">
            <v>012129438,012129439,012129440</v>
          </cell>
          <cell r="E68" t="str">
            <v/>
          </cell>
          <cell r="F68" t="str">
            <v>5535</v>
          </cell>
          <cell r="G68" t="str">
            <v>RMB</v>
          </cell>
          <cell r="H68" t="str">
            <v>1</v>
          </cell>
          <cell r="I68">
            <v>5535</v>
          </cell>
        </row>
        <row r="69">
          <cell r="A69">
            <v>1392584</v>
          </cell>
          <cell r="B69" t="str">
            <v>巴黎圣但尼万怡酒店</v>
          </cell>
          <cell r="C69" t="str">
            <v>181111102632353963</v>
          </cell>
          <cell r="D69" t="str">
            <v>73470793</v>
          </cell>
          <cell r="E69" t="str">
            <v/>
          </cell>
          <cell r="F69" t="str">
            <v>1190</v>
          </cell>
          <cell r="G69" t="str">
            <v>RMB</v>
          </cell>
          <cell r="H69" t="str">
            <v>1</v>
          </cell>
          <cell r="I69">
            <v>1190</v>
          </cell>
        </row>
        <row r="70">
          <cell r="A70">
            <v>1388409</v>
          </cell>
          <cell r="B70" t="str">
            <v>尼斯地中海皇宫凯悦酒店</v>
          </cell>
          <cell r="C70" t="str">
            <v>181101141608593963</v>
          </cell>
          <cell r="D70" t="str">
            <v>16507166,16507167,16507168</v>
          </cell>
          <cell r="E70" t="str">
            <v/>
          </cell>
          <cell r="F70" t="str">
            <v>10814.04</v>
          </cell>
          <cell r="G70" t="str">
            <v>RMB</v>
          </cell>
          <cell r="H70" t="str">
            <v>1</v>
          </cell>
          <cell r="I70">
            <v>10814.04</v>
          </cell>
        </row>
        <row r="71">
          <cell r="A71">
            <v>1390130</v>
          </cell>
          <cell r="B71" t="str">
            <v>Nord小樽 酒店</v>
          </cell>
          <cell r="C71" t="str">
            <v>181105202813983963</v>
          </cell>
          <cell r="D71" t="str">
            <v>052109553</v>
          </cell>
          <cell r="E71" t="str">
            <v/>
          </cell>
          <cell r="F71" t="str">
            <v>974</v>
          </cell>
          <cell r="G71" t="str">
            <v>RMB</v>
          </cell>
          <cell r="H71" t="str">
            <v>1</v>
          </cell>
          <cell r="I71">
            <v>974</v>
          </cell>
        </row>
        <row r="72">
          <cell r="A72">
            <v>1396209</v>
          </cell>
          <cell r="B72" t="str">
            <v>泗水瓦萨酒店</v>
          </cell>
          <cell r="C72" t="str">
            <v>181116105608623963</v>
          </cell>
          <cell r="D72" t="str">
            <v/>
          </cell>
          <cell r="E72" t="str">
            <v/>
          </cell>
          <cell r="F72" t="str">
            <v>1032</v>
          </cell>
          <cell r="G72" t="str">
            <v>RMB</v>
          </cell>
          <cell r="H72" t="str">
            <v>1</v>
          </cell>
          <cell r="I72">
            <v>1032</v>
          </cell>
        </row>
        <row r="73">
          <cell r="A73">
            <v>1392920</v>
          </cell>
          <cell r="B73" t="str">
            <v>三井花园饭店京都新町别邸</v>
          </cell>
          <cell r="C73" t="str">
            <v>181111084100393963</v>
          </cell>
          <cell r="D73" t="str">
            <v/>
          </cell>
          <cell r="E73" t="str">
            <v/>
          </cell>
          <cell r="F73" t="str">
            <v>2575</v>
          </cell>
          <cell r="G73" t="str">
            <v>RMB</v>
          </cell>
          <cell r="H73" t="str">
            <v>1</v>
          </cell>
          <cell r="I73">
            <v>2575</v>
          </cell>
        </row>
        <row r="74">
          <cell r="A74">
            <v>1392919</v>
          </cell>
          <cell r="B74" t="str">
            <v>三井花园饭店京都新町别邸</v>
          </cell>
          <cell r="C74" t="str">
            <v>181111083935513963</v>
          </cell>
          <cell r="D74" t="str">
            <v/>
          </cell>
          <cell r="E74" t="str">
            <v/>
          </cell>
          <cell r="F74" t="str">
            <v>2575</v>
          </cell>
          <cell r="G74" t="str">
            <v>RMB</v>
          </cell>
          <cell r="H74" t="str">
            <v>1</v>
          </cell>
          <cell r="I74">
            <v>2575</v>
          </cell>
        </row>
        <row r="75">
          <cell r="A75">
            <v>1395536</v>
          </cell>
          <cell r="B75" t="str">
            <v>首尔西大门新罗舒泰酒店（首尔站）</v>
          </cell>
          <cell r="C75" t="str">
            <v>181114214733483963</v>
          </cell>
          <cell r="D75" t="str">
            <v>15675321</v>
          </cell>
          <cell r="E75" t="str">
            <v/>
          </cell>
          <cell r="F75" t="str">
            <v>4976</v>
          </cell>
          <cell r="G75" t="str">
            <v>RMB</v>
          </cell>
          <cell r="H75" t="str">
            <v>1</v>
          </cell>
          <cell r="I75">
            <v>4976</v>
          </cell>
        </row>
        <row r="76">
          <cell r="A76">
            <v>1387844</v>
          </cell>
          <cell r="B76" t="str">
            <v>MYSTAYS 名古屋榮酒店</v>
          </cell>
          <cell r="C76" t="str">
            <v>181031154912583963</v>
          </cell>
          <cell r="D76" t="str">
            <v>027268565</v>
          </cell>
          <cell r="E76" t="str">
            <v/>
          </cell>
          <cell r="F76" t="str">
            <v>1094</v>
          </cell>
          <cell r="G76" t="str">
            <v>RMB</v>
          </cell>
          <cell r="H76" t="str">
            <v>1</v>
          </cell>
          <cell r="I76">
            <v>1094</v>
          </cell>
        </row>
        <row r="77">
          <cell r="A77">
            <v>1394718</v>
          </cell>
          <cell r="B77" t="str">
            <v>MYSTAYS 名古屋榮酒店</v>
          </cell>
          <cell r="C77" t="str">
            <v>181113121427663963</v>
          </cell>
          <cell r="D77" t="str">
            <v/>
          </cell>
          <cell r="E77" t="str">
            <v/>
          </cell>
          <cell r="F77" t="str">
            <v>1072</v>
          </cell>
          <cell r="G77" t="str">
            <v>RMB</v>
          </cell>
          <cell r="H77" t="str">
            <v>1</v>
          </cell>
          <cell r="I77">
            <v>1072</v>
          </cell>
        </row>
        <row r="78">
          <cell r="A78">
            <v>1392024</v>
          </cell>
          <cell r="B78" t="str">
            <v>札幌艾米西亚酒店</v>
          </cell>
          <cell r="C78" t="str">
            <v>181109182924813963</v>
          </cell>
          <cell r="D78" t="str">
            <v>321292</v>
          </cell>
          <cell r="E78" t="str">
            <v/>
          </cell>
          <cell r="F78" t="str">
            <v>1708</v>
          </cell>
          <cell r="G78" t="str">
            <v>RMB</v>
          </cell>
          <cell r="H78" t="str">
            <v>1</v>
          </cell>
          <cell r="I78">
            <v>1708</v>
          </cell>
        </row>
        <row r="79">
          <cell r="A79">
            <v>1393275</v>
          </cell>
          <cell r="B79" t="str">
            <v>曼谷通塔公寓式度假酒店</v>
          </cell>
          <cell r="C79" t="str">
            <v>181111142948653963</v>
          </cell>
          <cell r="D79" t="str">
            <v>68472</v>
          </cell>
          <cell r="E79" t="str">
            <v/>
          </cell>
          <cell r="F79" t="str">
            <v>161</v>
          </cell>
          <cell r="G79" t="str">
            <v>RMB</v>
          </cell>
          <cell r="H79" t="str">
            <v>1</v>
          </cell>
          <cell r="I79">
            <v>161</v>
          </cell>
        </row>
        <row r="80">
          <cell r="A80">
            <v>1393167</v>
          </cell>
          <cell r="B80" t="str">
            <v>迪拜侯爵万豪酒店</v>
          </cell>
          <cell r="C80" t="str">
            <v>181111134609663963</v>
          </cell>
          <cell r="D80" t="str">
            <v/>
          </cell>
          <cell r="E80" t="str">
            <v/>
          </cell>
          <cell r="F80" t="str">
            <v>1426</v>
          </cell>
          <cell r="G80" t="str">
            <v>RMB</v>
          </cell>
          <cell r="H80" t="str">
            <v>1</v>
          </cell>
          <cell r="I80">
            <v>1426</v>
          </cell>
        </row>
        <row r="81">
          <cell r="A81">
            <v>1393447</v>
          </cell>
          <cell r="B81" t="str">
            <v>卡萨卡尔玛酒店</v>
          </cell>
          <cell r="C81" t="str">
            <v>181111172135103963</v>
          </cell>
          <cell r="D81" t="str">
            <v/>
          </cell>
          <cell r="E81" t="str">
            <v/>
          </cell>
          <cell r="F81" t="str">
            <v>880</v>
          </cell>
          <cell r="G81" t="str">
            <v>RMB</v>
          </cell>
          <cell r="H81" t="str">
            <v>1</v>
          </cell>
          <cell r="I81">
            <v>880</v>
          </cell>
        </row>
        <row r="82">
          <cell r="A82">
            <v>1391062</v>
          </cell>
          <cell r="B82" t="str">
            <v>曼谷瑞士丽凯皇酒店</v>
          </cell>
          <cell r="C82" t="str">
            <v>181108082458413963</v>
          </cell>
          <cell r="D82" t="str">
            <v/>
          </cell>
          <cell r="E82" t="str">
            <v/>
          </cell>
          <cell r="F82" t="str">
            <v>3459</v>
          </cell>
          <cell r="G82" t="str">
            <v>RMB</v>
          </cell>
          <cell r="H82" t="str">
            <v>1</v>
          </cell>
          <cell r="I82">
            <v>3459</v>
          </cell>
        </row>
        <row r="83">
          <cell r="A83">
            <v>1382346</v>
          </cell>
          <cell r="B83" t="str">
            <v>凯恩斯希尔顿逸林酒店</v>
          </cell>
          <cell r="C83" t="str">
            <v>181023171639203963</v>
          </cell>
          <cell r="D83" t="str">
            <v>0</v>
          </cell>
          <cell r="E83" t="str">
            <v/>
          </cell>
          <cell r="F83" t="str">
            <v>1953</v>
          </cell>
          <cell r="G83" t="str">
            <v>RMB</v>
          </cell>
          <cell r="H83" t="str">
            <v>1</v>
          </cell>
          <cell r="I83">
            <v>1953</v>
          </cell>
        </row>
        <row r="84">
          <cell r="A84">
            <v>1380295</v>
          </cell>
          <cell r="B84" t="str">
            <v>布里斯班宜必思酒店</v>
          </cell>
          <cell r="C84" t="str">
            <v>181012210120343963</v>
          </cell>
          <cell r="D84" t="str">
            <v/>
          </cell>
          <cell r="E84" t="str">
            <v/>
          </cell>
          <cell r="F84" t="str">
            <v>1247</v>
          </cell>
          <cell r="G84" t="str">
            <v>RMB</v>
          </cell>
          <cell r="H84" t="str">
            <v>1</v>
          </cell>
          <cell r="I84">
            <v>1247</v>
          </cell>
        </row>
        <row r="85">
          <cell r="A85">
            <v>1392053</v>
          </cell>
          <cell r="B85" t="str">
            <v>胡志明市伊甸园酒店</v>
          </cell>
          <cell r="C85" t="str">
            <v>181109192000463963</v>
          </cell>
          <cell r="D85" t="str">
            <v>327952012</v>
          </cell>
          <cell r="E85" t="str">
            <v/>
          </cell>
          <cell r="F85" t="str">
            <v>4879.02</v>
          </cell>
          <cell r="G85" t="str">
            <v>RMB</v>
          </cell>
          <cell r="H85" t="str">
            <v>1</v>
          </cell>
          <cell r="I85">
            <v>4879.02</v>
          </cell>
        </row>
        <row r="86">
          <cell r="A86">
            <v>1384379</v>
          </cell>
          <cell r="B86" t="str">
            <v>希尔顿悉尼酒店</v>
          </cell>
          <cell r="C86" t="str">
            <v>181022191822243963</v>
          </cell>
          <cell r="D86" t="str">
            <v>3498060874</v>
          </cell>
          <cell r="E86" t="str">
            <v/>
          </cell>
          <cell r="F86" t="str">
            <v>3682</v>
          </cell>
          <cell r="G86" t="str">
            <v>RMB</v>
          </cell>
          <cell r="H86" t="str">
            <v>1</v>
          </cell>
          <cell r="I86">
            <v>3682</v>
          </cell>
        </row>
        <row r="87">
          <cell r="A87">
            <v>1374642</v>
          </cell>
          <cell r="B87" t="str">
            <v>希尔顿悉尼酒店</v>
          </cell>
          <cell r="C87" t="str">
            <v>180927142019393963</v>
          </cell>
          <cell r="D87" t="str">
            <v>3484236099</v>
          </cell>
          <cell r="E87" t="str">
            <v/>
          </cell>
          <cell r="F87" t="str">
            <v>1766</v>
          </cell>
          <cell r="G87" t="str">
            <v>RMB</v>
          </cell>
          <cell r="H87" t="str">
            <v>1</v>
          </cell>
          <cell r="I87">
            <v>1766</v>
          </cell>
        </row>
        <row r="88">
          <cell r="A88">
            <v>1390867</v>
          </cell>
          <cell r="B88" t="str">
            <v>吉隆坡梳邦帝盛君豪酒店</v>
          </cell>
          <cell r="C88" t="str">
            <v>181107144933673963</v>
          </cell>
          <cell r="D88" t="str">
            <v>26420337</v>
          </cell>
          <cell r="E88" t="str">
            <v/>
          </cell>
          <cell r="F88" t="str">
            <v>589</v>
          </cell>
          <cell r="G88" t="str">
            <v>RMB</v>
          </cell>
          <cell r="H88" t="str">
            <v>1</v>
          </cell>
          <cell r="I88">
            <v>589</v>
          </cell>
        </row>
        <row r="89">
          <cell r="A89">
            <v>1388345</v>
          </cell>
          <cell r="B89" t="str">
            <v>美高梅大酒店</v>
          </cell>
          <cell r="C89" t="str">
            <v>181101115133203963</v>
          </cell>
          <cell r="D89" t="str">
            <v>785453634</v>
          </cell>
          <cell r="E89" t="str">
            <v/>
          </cell>
          <cell r="F89" t="str">
            <v>4812</v>
          </cell>
          <cell r="G89" t="str">
            <v>RMB</v>
          </cell>
          <cell r="H89" t="str">
            <v>1</v>
          </cell>
          <cell r="I89">
            <v>4812</v>
          </cell>
        </row>
        <row r="90">
          <cell r="A90">
            <v>1382920</v>
          </cell>
          <cell r="B90" t="str">
            <v>美高梅大酒店</v>
          </cell>
          <cell r="C90" t="str">
            <v>181019084503003963</v>
          </cell>
          <cell r="D90" t="str">
            <v>785115574</v>
          </cell>
          <cell r="E90" t="str">
            <v/>
          </cell>
          <cell r="F90" t="str">
            <v>1434</v>
          </cell>
          <cell r="G90" t="str">
            <v>RMB</v>
          </cell>
          <cell r="H90" t="str">
            <v>1</v>
          </cell>
          <cell r="I90">
            <v>1434</v>
          </cell>
        </row>
        <row r="91">
          <cell r="A91">
            <v>1370162</v>
          </cell>
          <cell r="B91" t="str">
            <v>拉斯维加斯D酒店</v>
          </cell>
          <cell r="C91" t="str">
            <v>180914154905833963</v>
          </cell>
          <cell r="D91" t="str">
            <v>FVHDX</v>
          </cell>
          <cell r="E91" t="str">
            <v/>
          </cell>
          <cell r="F91" t="str">
            <v>1974</v>
          </cell>
          <cell r="G91" t="str">
            <v>RMB</v>
          </cell>
          <cell r="H91" t="str">
            <v>1</v>
          </cell>
          <cell r="I91">
            <v>1974</v>
          </cell>
        </row>
        <row r="92">
          <cell r="A92">
            <v>1391006</v>
          </cell>
          <cell r="B92" t="str">
            <v>曼谷阿尔梅洛兹酒店</v>
          </cell>
          <cell r="C92" t="str">
            <v>181107194818613963</v>
          </cell>
          <cell r="D92" t="str">
            <v>179458</v>
          </cell>
          <cell r="E92" t="str">
            <v/>
          </cell>
          <cell r="F92" t="str">
            <v>2649.99</v>
          </cell>
          <cell r="G92" t="str">
            <v>RMB</v>
          </cell>
          <cell r="H92" t="str">
            <v>1</v>
          </cell>
          <cell r="I92">
            <v>2649.99</v>
          </cell>
        </row>
        <row r="93">
          <cell r="A93">
            <v>1391787</v>
          </cell>
          <cell r="B93" t="str">
            <v>曼谷曼哈顿酒店</v>
          </cell>
          <cell r="C93" t="str">
            <v>181109115025583963</v>
          </cell>
          <cell r="D93" t="str">
            <v/>
          </cell>
          <cell r="E93" t="str">
            <v/>
          </cell>
          <cell r="F93" t="str">
            <v>607</v>
          </cell>
          <cell r="G93" t="str">
            <v>RMB</v>
          </cell>
          <cell r="H93" t="str">
            <v>1</v>
          </cell>
          <cell r="I93">
            <v>607</v>
          </cell>
        </row>
        <row r="94">
          <cell r="A94">
            <v>1382912</v>
          </cell>
          <cell r="B94" t="str">
            <v>曼谷暹罗名家设计酒店</v>
          </cell>
          <cell r="C94" t="str">
            <v>181019162949703963</v>
          </cell>
          <cell r="D94" t="str">
            <v/>
          </cell>
          <cell r="E94" t="str">
            <v/>
          </cell>
          <cell r="F94" t="str">
            <v>2760</v>
          </cell>
          <cell r="G94" t="str">
            <v>RMB</v>
          </cell>
          <cell r="H94" t="str">
            <v>1</v>
          </cell>
          <cell r="I94">
            <v>2760</v>
          </cell>
        </row>
        <row r="95">
          <cell r="A95">
            <v>1391519</v>
          </cell>
          <cell r="B95" t="str">
            <v>曼谷考山路韦恩泰宜必思尚品酒店</v>
          </cell>
          <cell r="C95" t="str">
            <v>181108190020263963</v>
          </cell>
          <cell r="D95" t="str">
            <v>400925</v>
          </cell>
          <cell r="E95" t="str">
            <v/>
          </cell>
          <cell r="F95" t="str">
            <v>1255</v>
          </cell>
          <cell r="G95" t="str">
            <v>RMB</v>
          </cell>
          <cell r="H95" t="str">
            <v>1</v>
          </cell>
          <cell r="I95">
            <v>1255</v>
          </cell>
        </row>
        <row r="96">
          <cell r="A96">
            <v>1390912</v>
          </cell>
          <cell r="B96" t="str">
            <v>大阪万豪都酒店</v>
          </cell>
          <cell r="C96" t="str">
            <v>181107170351303963</v>
          </cell>
          <cell r="D96" t="str">
            <v>332502876</v>
          </cell>
          <cell r="E96" t="str">
            <v/>
          </cell>
          <cell r="F96" t="str">
            <v>4394</v>
          </cell>
          <cell r="G96" t="str">
            <v>RMB</v>
          </cell>
          <cell r="H96" t="str">
            <v>1</v>
          </cell>
          <cell r="I96">
            <v>4394</v>
          </cell>
        </row>
        <row r="97">
          <cell r="A97">
            <v>1386719</v>
          </cell>
          <cell r="B97" t="str">
            <v>大阪威斯汀酒店</v>
          </cell>
          <cell r="C97" t="str">
            <v>181028125640233963</v>
          </cell>
          <cell r="D97" t="str">
            <v>.1386719</v>
          </cell>
          <cell r="E97" t="str">
            <v/>
          </cell>
          <cell r="F97" t="str">
            <v>3431</v>
          </cell>
          <cell r="G97" t="str">
            <v>RMB</v>
          </cell>
          <cell r="H97" t="str">
            <v>1</v>
          </cell>
          <cell r="I97">
            <v>3431</v>
          </cell>
        </row>
        <row r="98">
          <cell r="A98">
            <v>1381635</v>
          </cell>
          <cell r="B98" t="str">
            <v>东京京王广场酒店</v>
          </cell>
          <cell r="C98" t="str">
            <v>181016114715823963</v>
          </cell>
          <cell r="D98" t="str">
            <v/>
          </cell>
          <cell r="E98" t="str">
            <v/>
          </cell>
          <cell r="F98" t="str">
            <v>12000</v>
          </cell>
          <cell r="G98" t="str">
            <v>RMB</v>
          </cell>
          <cell r="H98" t="str">
            <v>1</v>
          </cell>
          <cell r="I98">
            <v>12000</v>
          </cell>
        </row>
        <row r="99">
          <cell r="A99">
            <v>1390996</v>
          </cell>
          <cell r="B99" t="str">
            <v>罗马米开朗基罗星际酒店</v>
          </cell>
          <cell r="C99" t="str">
            <v>181107191954453963</v>
          </cell>
          <cell r="D99" t="str">
            <v/>
          </cell>
          <cell r="E99" t="str">
            <v/>
          </cell>
          <cell r="F99" t="str">
            <v>1663</v>
          </cell>
          <cell r="G99" t="str">
            <v>RMB</v>
          </cell>
          <cell r="H99" t="str">
            <v>1</v>
          </cell>
          <cell r="I99">
            <v>1663</v>
          </cell>
        </row>
        <row r="100">
          <cell r="A100">
            <v>1390998</v>
          </cell>
          <cell r="B100" t="str">
            <v>罗马米开朗基罗星际酒店</v>
          </cell>
          <cell r="C100" t="str">
            <v>181107192512933963</v>
          </cell>
          <cell r="D100" t="str">
            <v/>
          </cell>
          <cell r="E100" t="str">
            <v/>
          </cell>
          <cell r="F100" t="str">
            <v>1663</v>
          </cell>
          <cell r="G100" t="str">
            <v>RMB</v>
          </cell>
          <cell r="H100" t="str">
            <v>1</v>
          </cell>
          <cell r="I100">
            <v>1663</v>
          </cell>
        </row>
        <row r="101">
          <cell r="A101">
            <v>1390997</v>
          </cell>
          <cell r="B101" t="str">
            <v>罗马米开朗基罗星际酒店</v>
          </cell>
          <cell r="C101" t="str">
            <v>181107192216463963</v>
          </cell>
          <cell r="D101" t="str">
            <v/>
          </cell>
          <cell r="E101" t="str">
            <v/>
          </cell>
          <cell r="F101" t="str">
            <v>1663</v>
          </cell>
          <cell r="G101" t="str">
            <v>RMB</v>
          </cell>
          <cell r="H101" t="str">
            <v>1</v>
          </cell>
          <cell r="I101">
            <v>1663</v>
          </cell>
        </row>
        <row r="102">
          <cell r="A102">
            <v>1390999</v>
          </cell>
          <cell r="B102" t="str">
            <v>罗马米开朗基罗星际酒店</v>
          </cell>
          <cell r="C102" t="str">
            <v>181107192708483963</v>
          </cell>
          <cell r="D102" t="str">
            <v/>
          </cell>
          <cell r="E102" t="str">
            <v/>
          </cell>
          <cell r="F102" t="str">
            <v>1663</v>
          </cell>
          <cell r="G102" t="str">
            <v>RMB</v>
          </cell>
          <cell r="H102" t="str">
            <v>1</v>
          </cell>
          <cell r="I102">
            <v>1663</v>
          </cell>
        </row>
        <row r="103">
          <cell r="A103">
            <v>1392722</v>
          </cell>
          <cell r="B103" t="str">
            <v>阿布扎比市区万豪酒店</v>
          </cell>
          <cell r="C103" t="str">
            <v>181111100805853963</v>
          </cell>
          <cell r="D103" t="str">
            <v/>
          </cell>
          <cell r="E103" t="str">
            <v/>
          </cell>
          <cell r="F103" t="str">
            <v>1608.99</v>
          </cell>
          <cell r="G103" t="str">
            <v>RMB</v>
          </cell>
          <cell r="H103" t="str">
            <v>1</v>
          </cell>
          <cell r="I103">
            <v>1608.99</v>
          </cell>
        </row>
        <row r="104">
          <cell r="A104">
            <v>1393399</v>
          </cell>
          <cell r="B104" t="str">
            <v>阿布扎比市区万豪酒店</v>
          </cell>
          <cell r="C104" t="str">
            <v>181111162938613963</v>
          </cell>
          <cell r="D104" t="str">
            <v/>
          </cell>
          <cell r="E104" t="str">
            <v/>
          </cell>
          <cell r="F104" t="str">
            <v>640</v>
          </cell>
          <cell r="G104" t="str">
            <v>RMB</v>
          </cell>
          <cell r="H104" t="str">
            <v>1</v>
          </cell>
          <cell r="I104">
            <v>640</v>
          </cell>
        </row>
        <row r="105">
          <cell r="A105">
            <v>1378911</v>
          </cell>
          <cell r="B105" t="str">
            <v>曼谷美丽华酒店</v>
          </cell>
          <cell r="C105" t="str">
            <v>181024203737333963</v>
          </cell>
          <cell r="D105" t="str">
            <v>295235</v>
          </cell>
          <cell r="E105" t="str">
            <v/>
          </cell>
          <cell r="F105" t="str">
            <v>702</v>
          </cell>
          <cell r="G105" t="str">
            <v>RMB</v>
          </cell>
          <cell r="H105" t="str">
            <v>1</v>
          </cell>
          <cell r="I105">
            <v>702</v>
          </cell>
        </row>
        <row r="106">
          <cell r="A106">
            <v>1392015</v>
          </cell>
          <cell r="B106" t="str">
            <v>冲绳那霸歌町大和ROYNET酒店</v>
          </cell>
          <cell r="C106" t="str">
            <v>181109170910073963</v>
          </cell>
          <cell r="D106" t="str">
            <v/>
          </cell>
          <cell r="E106" t="str">
            <v/>
          </cell>
          <cell r="F106" t="str">
            <v>2880</v>
          </cell>
          <cell r="G106" t="str">
            <v>RMB</v>
          </cell>
          <cell r="H106" t="str">
            <v>1</v>
          </cell>
          <cell r="I106">
            <v>2880</v>
          </cell>
        </row>
        <row r="107">
          <cell r="A107">
            <v>1387811</v>
          </cell>
          <cell r="B107" t="str">
            <v>都柏林帕内尔街朱丽斯酒店</v>
          </cell>
          <cell r="C107" t="str">
            <v>181031151637423963</v>
          </cell>
          <cell r="D107" t="str">
            <v>359743684</v>
          </cell>
          <cell r="E107" t="str">
            <v/>
          </cell>
          <cell r="F107" t="str">
            <v>1855</v>
          </cell>
          <cell r="G107" t="str">
            <v>RMB</v>
          </cell>
          <cell r="H107" t="str">
            <v>1</v>
          </cell>
          <cell r="I107">
            <v>1855</v>
          </cell>
        </row>
        <row r="108">
          <cell r="A108">
            <v>1392955</v>
          </cell>
          <cell r="B108" t="str">
            <v>纽约巴克莱洲际大酒店</v>
          </cell>
          <cell r="C108" t="str">
            <v>181114080849213963</v>
          </cell>
          <cell r="D108" t="str">
            <v/>
          </cell>
          <cell r="E108" t="str">
            <v/>
          </cell>
          <cell r="F108" t="str">
            <v>14007</v>
          </cell>
          <cell r="G108" t="str">
            <v>RMB</v>
          </cell>
          <cell r="H108" t="str">
            <v>1</v>
          </cell>
          <cell r="I108">
            <v>14007</v>
          </cell>
        </row>
        <row r="109">
          <cell r="A109">
            <v>1382502</v>
          </cell>
          <cell r="B109" t="str">
            <v>纽约时代广场西侧希尔顿逸林酒店</v>
          </cell>
          <cell r="C109" t="str">
            <v>181018085639983963</v>
          </cell>
          <cell r="D109" t="str">
            <v>90271222</v>
          </cell>
          <cell r="E109" t="str">
            <v/>
          </cell>
          <cell r="F109" t="str">
            <v>22204</v>
          </cell>
          <cell r="G109" t="str">
            <v>RMB</v>
          </cell>
          <cell r="H109" t="str">
            <v>1</v>
          </cell>
          <cell r="I109">
            <v>22204</v>
          </cell>
        </row>
        <row r="110">
          <cell r="A110">
            <v>1381785</v>
          </cell>
          <cell r="B110" t="str">
            <v>纽约法拉盛/拉瓜地亚机场凯悦嘉轩酒店</v>
          </cell>
          <cell r="C110" t="str">
            <v>181016164536253963</v>
          </cell>
          <cell r="D110" t="str">
            <v>15418211</v>
          </cell>
          <cell r="E110" t="str">
            <v/>
          </cell>
          <cell r="F110" t="str">
            <v>2698</v>
          </cell>
          <cell r="G110" t="str">
            <v>RMB</v>
          </cell>
          <cell r="H110" t="str">
            <v>1</v>
          </cell>
          <cell r="I110">
            <v>2698</v>
          </cell>
        </row>
        <row r="111">
          <cell r="A111">
            <v>1395759</v>
          </cell>
          <cell r="B111" t="str">
            <v>曼谷奇迹大酒店</v>
          </cell>
          <cell r="C111" t="str">
            <v>181115130427353963</v>
          </cell>
          <cell r="D111" t="str">
            <v/>
          </cell>
          <cell r="E111" t="str">
            <v/>
          </cell>
          <cell r="F111" t="str">
            <v>608</v>
          </cell>
          <cell r="G111" t="str">
            <v>RMB</v>
          </cell>
          <cell r="H111" t="str">
            <v>1</v>
          </cell>
          <cell r="I111">
            <v>608</v>
          </cell>
        </row>
        <row r="112">
          <cell r="A112">
            <v>1384635</v>
          </cell>
          <cell r="B112" t="str">
            <v>曼谷Fyn酒店</v>
          </cell>
          <cell r="C112" t="str">
            <v>181023115005703963</v>
          </cell>
          <cell r="D112" t="str">
            <v/>
          </cell>
          <cell r="E112" t="str">
            <v/>
          </cell>
          <cell r="F112" t="str">
            <v>1023</v>
          </cell>
          <cell r="G112" t="str">
            <v>RMB</v>
          </cell>
          <cell r="H112" t="str">
            <v>1</v>
          </cell>
          <cell r="I112">
            <v>1023</v>
          </cell>
        </row>
        <row r="113">
          <cell r="A113">
            <v>1393513</v>
          </cell>
          <cell r="B113" t="str">
            <v>清迈丘塔纳别墅</v>
          </cell>
          <cell r="C113" t="str">
            <v>181111183042613963</v>
          </cell>
          <cell r="D113" t="str">
            <v/>
          </cell>
          <cell r="E113" t="str">
            <v/>
          </cell>
          <cell r="F113" t="str">
            <v>1700</v>
          </cell>
          <cell r="G113" t="str">
            <v>RMB</v>
          </cell>
          <cell r="H113" t="str">
            <v>1</v>
          </cell>
          <cell r="I113">
            <v>1700</v>
          </cell>
        </row>
        <row r="114">
          <cell r="A114">
            <v>1389902</v>
          </cell>
          <cell r="B114" t="str">
            <v>成田机场旅馆</v>
          </cell>
          <cell r="C114" t="str">
            <v>181105133226363963</v>
          </cell>
          <cell r="D114" t="str">
            <v>2344631</v>
          </cell>
          <cell r="E114" t="str">
            <v/>
          </cell>
          <cell r="F114" t="str">
            <v>533</v>
          </cell>
          <cell r="G114" t="str">
            <v>RMB</v>
          </cell>
          <cell r="H114" t="str">
            <v>1</v>
          </cell>
          <cell r="I114">
            <v>533</v>
          </cell>
        </row>
        <row r="115">
          <cell r="A115">
            <v>1376107</v>
          </cell>
          <cell r="B115" t="str">
            <v>蓼科酒店</v>
          </cell>
          <cell r="C115" t="str">
            <v>181009071538283963</v>
          </cell>
          <cell r="D115" t="str">
            <v>1128013499</v>
          </cell>
          <cell r="E115" t="str">
            <v/>
          </cell>
          <cell r="F115" t="str">
            <v>476</v>
          </cell>
          <cell r="G115" t="str">
            <v>RMB</v>
          </cell>
          <cell r="H115" t="str">
            <v>1</v>
          </cell>
          <cell r="I115">
            <v>476</v>
          </cell>
        </row>
        <row r="116">
          <cell r="A116">
            <v>1393169</v>
          </cell>
          <cell r="B116" t="str">
            <v>纽约曼哈顿/中央公园万豪居家酒店</v>
          </cell>
          <cell r="C116" t="str">
            <v>181111134934093963</v>
          </cell>
          <cell r="D116" t="str">
            <v>73541785</v>
          </cell>
          <cell r="E116" t="str">
            <v/>
          </cell>
          <cell r="F116" t="str">
            <v>2919</v>
          </cell>
          <cell r="G116" t="str">
            <v>RMB</v>
          </cell>
          <cell r="H116" t="str">
            <v>1</v>
          </cell>
          <cell r="I116">
            <v>2919</v>
          </cell>
        </row>
        <row r="117">
          <cell r="A117">
            <v>1392953</v>
          </cell>
          <cell r="B117" t="str">
            <v>波士顿科普利广场万豪酒店</v>
          </cell>
          <cell r="C117" t="str">
            <v>181111103216743963</v>
          </cell>
          <cell r="D117" t="str">
            <v/>
          </cell>
          <cell r="E117" t="str">
            <v/>
          </cell>
          <cell r="F117" t="str">
            <v>1519</v>
          </cell>
          <cell r="G117" t="str">
            <v>RMB</v>
          </cell>
          <cell r="H117" t="str">
            <v>1</v>
          </cell>
          <cell r="I117">
            <v>1519</v>
          </cell>
        </row>
        <row r="118">
          <cell r="A118">
            <v>1391207</v>
          </cell>
          <cell r="B118" t="str">
            <v>波士顿科普利广场万豪酒店</v>
          </cell>
          <cell r="C118" t="str">
            <v>181108104749903963</v>
          </cell>
          <cell r="D118" t="str">
            <v>96566872</v>
          </cell>
          <cell r="E118" t="str">
            <v/>
          </cell>
          <cell r="F118" t="str">
            <v>767</v>
          </cell>
          <cell r="G118" t="str">
            <v>RMB</v>
          </cell>
          <cell r="H118" t="str">
            <v>1</v>
          </cell>
          <cell r="I118">
            <v>767</v>
          </cell>
        </row>
        <row r="119">
          <cell r="A119">
            <v>1394270</v>
          </cell>
          <cell r="B119" t="str">
            <v>戈弗雷波士顿酒店</v>
          </cell>
          <cell r="C119" t="str">
            <v>181112153218463963</v>
          </cell>
          <cell r="D119" t="str">
            <v/>
          </cell>
          <cell r="E119" t="str">
            <v/>
          </cell>
          <cell r="F119" t="str">
            <v>3206</v>
          </cell>
          <cell r="G119" t="str">
            <v>RMB</v>
          </cell>
          <cell r="H119" t="str">
            <v>1</v>
          </cell>
          <cell r="I119">
            <v>3206</v>
          </cell>
        </row>
        <row r="120">
          <cell r="A120">
            <v>1381995</v>
          </cell>
          <cell r="B120" t="str">
            <v>希尔顿坎贝尔达伯翠 - 普鲁内雅德广场酒店</v>
          </cell>
          <cell r="C120" t="str">
            <v>181017084024053963</v>
          </cell>
          <cell r="D120" t="str">
            <v/>
          </cell>
          <cell r="E120" t="str">
            <v/>
          </cell>
          <cell r="F120" t="str">
            <v>1826</v>
          </cell>
          <cell r="G120" t="str">
            <v>RMB</v>
          </cell>
          <cell r="H120" t="str">
            <v>1</v>
          </cell>
          <cell r="I120">
            <v>1826</v>
          </cell>
        </row>
        <row r="121">
          <cell r="A121">
            <v>1390129</v>
          </cell>
          <cell r="B121" t="str">
            <v>珀斯皇冠度假酒店</v>
          </cell>
          <cell r="C121" t="str">
            <v>181106172759923963</v>
          </cell>
          <cell r="D121" t="str">
            <v>8366899/7/8</v>
          </cell>
          <cell r="E121" t="str">
            <v/>
          </cell>
          <cell r="F121" t="str">
            <v>17906.04</v>
          </cell>
          <cell r="G121" t="str">
            <v>RMB</v>
          </cell>
          <cell r="H121" t="str">
            <v>1</v>
          </cell>
          <cell r="I121">
            <v>17906.04</v>
          </cell>
        </row>
        <row r="122">
          <cell r="A122">
            <v>1386821</v>
          </cell>
          <cell r="B122" t="str">
            <v>珀斯捌号精品公寓</v>
          </cell>
          <cell r="C122" t="str">
            <v>181028201041683963</v>
          </cell>
          <cell r="D122" t="str">
            <v>231342</v>
          </cell>
          <cell r="E122" t="str">
            <v/>
          </cell>
          <cell r="F122" t="str">
            <v>1808</v>
          </cell>
          <cell r="G122" t="str">
            <v>RMB</v>
          </cell>
          <cell r="H122" t="str">
            <v>1</v>
          </cell>
          <cell r="I122">
            <v>1808</v>
          </cell>
        </row>
        <row r="123">
          <cell r="A123">
            <v>1386057</v>
          </cell>
          <cell r="B123" t="str">
            <v>伊斯坦布尔博斯普鲁斯海峡四季酒店</v>
          </cell>
          <cell r="C123" t="str">
            <v>181026140856473963</v>
          </cell>
          <cell r="D123" t="str">
            <v>14891785</v>
          </cell>
          <cell r="E123" t="str">
            <v/>
          </cell>
          <cell r="F123" t="str">
            <v>4777</v>
          </cell>
          <cell r="G123" t="str">
            <v>RMB</v>
          </cell>
          <cell r="H123" t="str">
            <v>1</v>
          </cell>
          <cell r="I123">
            <v>4777</v>
          </cell>
        </row>
        <row r="124">
          <cell r="A124">
            <v>1394289</v>
          </cell>
          <cell r="B124" t="str">
            <v>麦加拉宫酒店 - 老城</v>
          </cell>
          <cell r="C124" t="str">
            <v>181112161147103963</v>
          </cell>
          <cell r="D124" t="str">
            <v/>
          </cell>
          <cell r="E124" t="str">
            <v/>
          </cell>
          <cell r="F124" t="str">
            <v>217</v>
          </cell>
          <cell r="G124" t="str">
            <v>RMB</v>
          </cell>
          <cell r="H124" t="str">
            <v>1</v>
          </cell>
          <cell r="I124">
            <v>217</v>
          </cell>
        </row>
        <row r="125">
          <cell r="A125">
            <v>1357598</v>
          </cell>
          <cell r="B125" t="str">
            <v>斯图加特机场/会展中心莫克西 酒店</v>
          </cell>
          <cell r="C125" t="str">
            <v>180821160405673963</v>
          </cell>
          <cell r="D125" t="str">
            <v>87557975</v>
          </cell>
          <cell r="E125" t="str">
            <v/>
          </cell>
          <cell r="F125" t="str">
            <v>7812</v>
          </cell>
          <cell r="G125" t="str">
            <v>RMB</v>
          </cell>
          <cell r="H125" t="str">
            <v>1</v>
          </cell>
          <cell r="I125">
            <v>7812</v>
          </cell>
        </row>
        <row r="126">
          <cell r="A126">
            <v>1366325</v>
          </cell>
          <cell r="B126" t="str">
            <v>奥雅威基基水叮当酒店</v>
          </cell>
          <cell r="C126" t="str">
            <v>180907195719143963</v>
          </cell>
          <cell r="D126" t="str">
            <v>105298</v>
          </cell>
          <cell r="E126" t="str">
            <v/>
          </cell>
          <cell r="F126" t="str">
            <v>12352</v>
          </cell>
          <cell r="G126" t="str">
            <v>RMB</v>
          </cell>
          <cell r="H126" t="str">
            <v>1</v>
          </cell>
          <cell r="I126">
            <v>12352</v>
          </cell>
        </row>
        <row r="127">
          <cell r="A127">
            <v>1360798</v>
          </cell>
          <cell r="B127" t="str">
            <v>奥罗拉之星机场酒店</v>
          </cell>
          <cell r="C127" t="str">
            <v>180827212619843963</v>
          </cell>
          <cell r="D127" t="str">
            <v>56536</v>
          </cell>
          <cell r="E127" t="str">
            <v/>
          </cell>
          <cell r="F127" t="str">
            <v>1347</v>
          </cell>
          <cell r="G127" t="str">
            <v>RMB</v>
          </cell>
          <cell r="H127" t="str">
            <v>1</v>
          </cell>
          <cell r="I127">
            <v>1347</v>
          </cell>
        </row>
        <row r="128">
          <cell r="A128">
            <v>1372387</v>
          </cell>
          <cell r="B128" t="str">
            <v>旧金山中央公园酒店</v>
          </cell>
          <cell r="C128" t="str">
            <v>180921112448943963</v>
          </cell>
          <cell r="D128" t="str">
            <v>378731357</v>
          </cell>
          <cell r="E128" t="str">
            <v/>
          </cell>
          <cell r="F128" t="str">
            <v>1245</v>
          </cell>
          <cell r="G128" t="str">
            <v>RMB</v>
          </cell>
          <cell r="H128" t="str">
            <v>1</v>
          </cell>
          <cell r="I128">
            <v>1245</v>
          </cell>
        </row>
        <row r="129">
          <cell r="A129">
            <v>1383082</v>
          </cell>
          <cell r="B129" t="str">
            <v>坎普广场泰姬酒店</v>
          </cell>
          <cell r="C129" t="str">
            <v>181019123734083963</v>
          </cell>
          <cell r="D129" t="str">
            <v>152753</v>
          </cell>
          <cell r="E129" t="str">
            <v/>
          </cell>
          <cell r="F129" t="str">
            <v>7270</v>
          </cell>
          <cell r="G129" t="str">
            <v>RMB</v>
          </cell>
          <cell r="H129" t="str">
            <v>1</v>
          </cell>
          <cell r="I129">
            <v>7270</v>
          </cell>
        </row>
        <row r="130">
          <cell r="A130">
            <v>1394649</v>
          </cell>
          <cell r="B130" t="str">
            <v>温哥华瑰丽酒店</v>
          </cell>
          <cell r="C130" t="str">
            <v>181113104851583963</v>
          </cell>
          <cell r="D130" t="str">
            <v/>
          </cell>
          <cell r="E130" t="str">
            <v/>
          </cell>
          <cell r="F130" t="str">
            <v>9959</v>
          </cell>
          <cell r="G130" t="str">
            <v>RMB</v>
          </cell>
          <cell r="H130" t="str">
            <v>1</v>
          </cell>
          <cell r="I130">
            <v>9959</v>
          </cell>
        </row>
        <row r="131">
          <cell r="A131">
            <v>1393549</v>
          </cell>
          <cell r="B131" t="str">
            <v>阿塔拉扎纳斯马拉加精品酒店</v>
          </cell>
          <cell r="C131" t="str">
            <v>181111192539863963</v>
          </cell>
          <cell r="D131" t="str">
            <v/>
          </cell>
          <cell r="E131" t="str">
            <v/>
          </cell>
          <cell r="F131" t="str">
            <v>442</v>
          </cell>
          <cell r="G131" t="str">
            <v>RMB</v>
          </cell>
          <cell r="H131" t="str">
            <v>1</v>
          </cell>
          <cell r="I131">
            <v>442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98"/>
  <sheetViews>
    <sheetView tabSelected="1" topLeftCell="A74" workbookViewId="0">
      <selection activeCell="J98" sqref="J98"/>
    </sheetView>
  </sheetViews>
  <sheetFormatPr defaultColWidth="9" defaultRowHeight="13.5"/>
  <cols>
    <col min="11" max="11" width="3.75" customWidth="1"/>
    <col min="12" max="12" width="3.125" customWidth="1"/>
    <col min="15" max="15" width="5.375" customWidth="1"/>
    <col min="16" max="16" width="7.375" customWidth="1"/>
    <col min="17" max="17" width="3.875" customWidth="1"/>
    <col min="18" max="18" width="3.25" customWidth="1"/>
    <col min="19" max="19" width="2.625" customWidth="1"/>
    <col min="20" max="20" width="5.125" customWidth="1"/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1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2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6">
      <c r="A20" s="7" t="s">
        <v>48</v>
      </c>
      <c r="B20" t="s">
        <v>49</v>
      </c>
      <c r="C20" s="3">
        <v>1395394</v>
      </c>
      <c r="D20" t="s">
        <v>50</v>
      </c>
      <c r="E20" t="s">
        <v>51</v>
      </c>
      <c r="F20" t="s">
        <v>52</v>
      </c>
      <c r="G20" t="s">
        <v>53</v>
      </c>
      <c r="H20" t="s">
        <v>53</v>
      </c>
      <c r="I20" t="s">
        <v>54</v>
      </c>
      <c r="J20" t="s">
        <v>55</v>
      </c>
      <c r="K20" t="s">
        <v>56</v>
      </c>
      <c r="L20" t="s">
        <v>57</v>
      </c>
      <c r="M20" t="s">
        <v>58</v>
      </c>
      <c r="N20" t="s">
        <v>59</v>
      </c>
      <c r="O20" t="s">
        <v>60</v>
      </c>
      <c r="P20">
        <v>2520</v>
      </c>
      <c r="Q20" t="s">
        <v>12</v>
      </c>
      <c r="R20" t="s">
        <v>12</v>
      </c>
      <c r="S20" t="s">
        <v>12</v>
      </c>
      <c r="T20" t="s">
        <v>12</v>
      </c>
      <c r="U20">
        <v>2520</v>
      </c>
      <c r="V20">
        <f>VLOOKUP(C20,[1]应付款管理!$A$1:$I$65536,9,0)</f>
        <v>2520</v>
      </c>
      <c r="W20">
        <f>U20-V20</f>
        <v>0</v>
      </c>
      <c r="X20" t="str">
        <f>$X$19&amp;C20</f>
        <v>，1395394</v>
      </c>
      <c r="Y20" t="s">
        <v>61</v>
      </c>
      <c r="Z20" t="str">
        <f ca="1">PHONETIC(Y20:Y90)</f>
        <v>，1395394，1376107，1388297，1388458，1391207，1395536，1357598，1364290，1366325，1368297，1370162，1372387，1374642，1374964，1376368，1378017，1378791，1378911，1379906，1380239，1381730，1381785，1382280，1382346，1382920，1384379，1384635，1386432，1392015，1386719，1386821，1387381，1387557，1387757，1387811，1388222，1388345，1388409，1388815，1388837，1388897，1389330，1389902，1390129，1390130，1390867，1390986，1391006，1391062，1391160，1391519，1391562，1391731，1392053，1392339，1392545，1392584，1393118，1393158，1393169，1393176，1393183，1393229，1393275，1393284，1393503，1393513，1393549，1394718，1395759，1395856</v>
      </c>
    </row>
    <row r="21" spans="1:26">
      <c r="A21" t="s">
        <v>62</v>
      </c>
      <c r="B21" t="s">
        <v>63</v>
      </c>
      <c r="C21" s="4">
        <v>1376107</v>
      </c>
      <c r="D21" t="s">
        <v>64</v>
      </c>
      <c r="E21" t="s">
        <v>65</v>
      </c>
      <c r="F21" t="s">
        <v>66</v>
      </c>
      <c r="G21" t="s">
        <v>67</v>
      </c>
      <c r="H21" t="s">
        <v>68</v>
      </c>
      <c r="I21" t="s">
        <v>69</v>
      </c>
      <c r="J21" t="s">
        <v>70</v>
      </c>
      <c r="K21" t="s">
        <v>56</v>
      </c>
      <c r="L21" t="s">
        <v>56</v>
      </c>
      <c r="M21" t="s">
        <v>71</v>
      </c>
      <c r="N21" t="s">
        <v>59</v>
      </c>
      <c r="O21" t="s">
        <v>60</v>
      </c>
      <c r="P21">
        <v>476</v>
      </c>
      <c r="Q21" t="s">
        <v>12</v>
      </c>
      <c r="R21" t="s">
        <v>12</v>
      </c>
      <c r="S21" t="s">
        <v>12</v>
      </c>
      <c r="T21" t="s">
        <v>12</v>
      </c>
      <c r="U21">
        <v>476</v>
      </c>
      <c r="V21">
        <f>VLOOKUP(C21,[1]应付款管理!$A$1:$I$65536,9,0)</f>
        <v>476</v>
      </c>
      <c r="W21">
        <f t="shared" ref="W21:W52" si="0">U21-V21</f>
        <v>0</v>
      </c>
      <c r="X21" t="str">
        <f t="shared" ref="X21:X52" si="1">$X$19&amp;C21</f>
        <v>，1376107</v>
      </c>
      <c r="Y21" t="s">
        <v>72</v>
      </c>
      <c r="Z21" t="s">
        <v>73</v>
      </c>
    </row>
    <row r="22" spans="1:25">
      <c r="A22" t="s">
        <v>74</v>
      </c>
      <c r="B22" t="s">
        <v>63</v>
      </c>
      <c r="C22" s="4">
        <v>1388297</v>
      </c>
      <c r="D22" t="s">
        <v>64</v>
      </c>
      <c r="E22" t="s">
        <v>75</v>
      </c>
      <c r="F22" t="s">
        <v>76</v>
      </c>
      <c r="G22" t="s">
        <v>77</v>
      </c>
      <c r="H22" t="s">
        <v>77</v>
      </c>
      <c r="I22" t="s">
        <v>78</v>
      </c>
      <c r="J22" t="s">
        <v>79</v>
      </c>
      <c r="K22" t="s">
        <v>56</v>
      </c>
      <c r="L22" t="s">
        <v>57</v>
      </c>
      <c r="M22" t="s">
        <v>80</v>
      </c>
      <c r="N22" t="s">
        <v>59</v>
      </c>
      <c r="O22" t="s">
        <v>60</v>
      </c>
      <c r="P22">
        <v>2366</v>
      </c>
      <c r="Q22" t="s">
        <v>12</v>
      </c>
      <c r="R22" t="s">
        <v>12</v>
      </c>
      <c r="S22" t="s">
        <v>12</v>
      </c>
      <c r="T22" t="s">
        <v>12</v>
      </c>
      <c r="U22">
        <v>2366</v>
      </c>
      <c r="V22">
        <f>VLOOKUP(C22,[1]应付款管理!$A$1:$I$65536,9,0)</f>
        <v>2366</v>
      </c>
      <c r="W22">
        <f t="shared" si="0"/>
        <v>0</v>
      </c>
      <c r="X22" t="str">
        <f t="shared" si="1"/>
        <v>，1388297</v>
      </c>
      <c r="Y22" t="s">
        <v>81</v>
      </c>
    </row>
    <row r="23" spans="1:25">
      <c r="A23" t="s">
        <v>82</v>
      </c>
      <c r="B23" t="s">
        <v>63</v>
      </c>
      <c r="C23" s="4">
        <v>1388458</v>
      </c>
      <c r="D23" t="s">
        <v>83</v>
      </c>
      <c r="E23" t="s">
        <v>84</v>
      </c>
      <c r="F23" t="s">
        <v>85</v>
      </c>
      <c r="G23" t="s">
        <v>77</v>
      </c>
      <c r="H23" t="s">
        <v>77</v>
      </c>
      <c r="I23" t="s">
        <v>86</v>
      </c>
      <c r="J23" t="s">
        <v>87</v>
      </c>
      <c r="K23" t="s">
        <v>56</v>
      </c>
      <c r="L23" t="s">
        <v>88</v>
      </c>
      <c r="M23" t="s">
        <v>89</v>
      </c>
      <c r="N23" t="s">
        <v>59</v>
      </c>
      <c r="O23" t="s">
        <v>60</v>
      </c>
      <c r="P23">
        <v>4441</v>
      </c>
      <c r="Q23" t="s">
        <v>12</v>
      </c>
      <c r="R23" t="s">
        <v>12</v>
      </c>
      <c r="S23" t="s">
        <v>12</v>
      </c>
      <c r="T23" t="s">
        <v>12</v>
      </c>
      <c r="U23">
        <v>4441</v>
      </c>
      <c r="V23">
        <f>VLOOKUP(C23,[1]应付款管理!$A$1:$I$65536,9,0)</f>
        <v>4441</v>
      </c>
      <c r="W23">
        <f t="shared" si="0"/>
        <v>0</v>
      </c>
      <c r="X23" t="str">
        <f t="shared" si="1"/>
        <v>，1388458</v>
      </c>
      <c r="Y23" t="s">
        <v>90</v>
      </c>
    </row>
    <row r="24" spans="1:25">
      <c r="A24" t="s">
        <v>91</v>
      </c>
      <c r="B24" t="s">
        <v>63</v>
      </c>
      <c r="C24" s="4">
        <v>1391207</v>
      </c>
      <c r="D24" t="s">
        <v>92</v>
      </c>
      <c r="E24" t="s">
        <v>93</v>
      </c>
      <c r="F24" t="s">
        <v>94</v>
      </c>
      <c r="G24" t="s">
        <v>95</v>
      </c>
      <c r="H24" t="s">
        <v>53</v>
      </c>
      <c r="I24" t="s">
        <v>96</v>
      </c>
      <c r="J24" t="s">
        <v>55</v>
      </c>
      <c r="K24" t="s">
        <v>56</v>
      </c>
      <c r="L24" t="s">
        <v>56</v>
      </c>
      <c r="M24" t="s">
        <v>97</v>
      </c>
      <c r="N24" t="s">
        <v>59</v>
      </c>
      <c r="O24" t="s">
        <v>60</v>
      </c>
      <c r="P24">
        <v>767</v>
      </c>
      <c r="Q24" t="s">
        <v>12</v>
      </c>
      <c r="R24" t="s">
        <v>12</v>
      </c>
      <c r="S24" t="s">
        <v>12</v>
      </c>
      <c r="T24" t="s">
        <v>12</v>
      </c>
      <c r="U24">
        <v>767</v>
      </c>
      <c r="V24">
        <f>VLOOKUP(C24,[1]应付款管理!$A$1:$I$65536,9,0)</f>
        <v>767</v>
      </c>
      <c r="W24">
        <f t="shared" si="0"/>
        <v>0</v>
      </c>
      <c r="X24" t="str">
        <f t="shared" si="1"/>
        <v>，1391207</v>
      </c>
      <c r="Y24" t="s">
        <v>98</v>
      </c>
    </row>
    <row r="25" spans="1:25">
      <c r="A25" t="s">
        <v>99</v>
      </c>
      <c r="B25" t="s">
        <v>63</v>
      </c>
      <c r="C25" s="4">
        <v>1395536</v>
      </c>
      <c r="D25" t="s">
        <v>100</v>
      </c>
      <c r="E25" t="s">
        <v>101</v>
      </c>
      <c r="F25" t="s">
        <v>102</v>
      </c>
      <c r="G25" t="s">
        <v>53</v>
      </c>
      <c r="H25" t="s">
        <v>53</v>
      </c>
      <c r="I25" t="s">
        <v>103</v>
      </c>
      <c r="J25" t="s">
        <v>104</v>
      </c>
      <c r="K25" t="s">
        <v>56</v>
      </c>
      <c r="L25" t="s">
        <v>105</v>
      </c>
      <c r="M25" t="s">
        <v>106</v>
      </c>
      <c r="N25" t="s">
        <v>59</v>
      </c>
      <c r="O25" t="s">
        <v>60</v>
      </c>
      <c r="P25">
        <v>4976</v>
      </c>
      <c r="Q25" t="s">
        <v>12</v>
      </c>
      <c r="R25" t="s">
        <v>12</v>
      </c>
      <c r="S25" t="s">
        <v>12</v>
      </c>
      <c r="T25" t="s">
        <v>12</v>
      </c>
      <c r="U25">
        <v>4976</v>
      </c>
      <c r="V25">
        <f>VLOOKUP(C25,[1]应付款管理!$A$1:$I$65536,9,0)</f>
        <v>4976</v>
      </c>
      <c r="W25">
        <f t="shared" si="0"/>
        <v>0</v>
      </c>
      <c r="X25" t="str">
        <f t="shared" si="1"/>
        <v>，1395536</v>
      </c>
      <c r="Y25" t="s">
        <v>107</v>
      </c>
    </row>
    <row r="26" spans="1:25">
      <c r="A26" t="s">
        <v>108</v>
      </c>
      <c r="B26" t="s">
        <v>49</v>
      </c>
      <c r="C26" s="4">
        <v>1357598</v>
      </c>
      <c r="D26" t="s">
        <v>109</v>
      </c>
      <c r="E26" t="s">
        <v>110</v>
      </c>
      <c r="F26" t="s">
        <v>111</v>
      </c>
      <c r="G26" t="s">
        <v>112</v>
      </c>
      <c r="H26" t="s">
        <v>77</v>
      </c>
      <c r="I26" t="s">
        <v>113</v>
      </c>
      <c r="J26" t="s">
        <v>114</v>
      </c>
      <c r="K26" t="s">
        <v>56</v>
      </c>
      <c r="L26" t="s">
        <v>115</v>
      </c>
      <c r="M26" t="s">
        <v>116</v>
      </c>
      <c r="N26" t="s">
        <v>59</v>
      </c>
      <c r="O26" t="s">
        <v>60</v>
      </c>
      <c r="P26">
        <v>7812</v>
      </c>
      <c r="Q26" t="s">
        <v>12</v>
      </c>
      <c r="R26" t="s">
        <v>12</v>
      </c>
      <c r="S26" t="s">
        <v>12</v>
      </c>
      <c r="T26" t="s">
        <v>12</v>
      </c>
      <c r="U26">
        <v>7812</v>
      </c>
      <c r="V26">
        <f>VLOOKUP(C26,[1]应付款管理!$A$1:$I$65536,9,0)</f>
        <v>7812</v>
      </c>
      <c r="W26">
        <f t="shared" si="0"/>
        <v>0</v>
      </c>
      <c r="X26" t="str">
        <f t="shared" si="1"/>
        <v>，1357598</v>
      </c>
      <c r="Y26" t="s">
        <v>117</v>
      </c>
    </row>
    <row r="27" spans="1:25">
      <c r="A27" t="s">
        <v>118</v>
      </c>
      <c r="B27" t="s">
        <v>63</v>
      </c>
      <c r="C27" s="4">
        <v>1364290</v>
      </c>
      <c r="D27" t="s">
        <v>64</v>
      </c>
      <c r="E27" t="s">
        <v>65</v>
      </c>
      <c r="F27" t="s">
        <v>119</v>
      </c>
      <c r="G27" t="s">
        <v>120</v>
      </c>
      <c r="H27" t="s">
        <v>95</v>
      </c>
      <c r="I27" t="s">
        <v>114</v>
      </c>
      <c r="J27" t="s">
        <v>121</v>
      </c>
      <c r="K27" t="s">
        <v>56</v>
      </c>
      <c r="L27" t="s">
        <v>57</v>
      </c>
      <c r="M27" t="s">
        <v>122</v>
      </c>
      <c r="N27" t="s">
        <v>59</v>
      </c>
      <c r="O27" t="s">
        <v>60</v>
      </c>
      <c r="P27">
        <v>1224</v>
      </c>
      <c r="Q27" t="s">
        <v>12</v>
      </c>
      <c r="R27" t="s">
        <v>12</v>
      </c>
      <c r="S27" t="s">
        <v>12</v>
      </c>
      <c r="T27" t="s">
        <v>12</v>
      </c>
      <c r="U27">
        <v>1224</v>
      </c>
      <c r="V27">
        <f>VLOOKUP(C27,[1]应付款管理!$A$1:$I$65536,9,0)</f>
        <v>1224</v>
      </c>
      <c r="W27">
        <f t="shared" si="0"/>
        <v>0</v>
      </c>
      <c r="X27" t="str">
        <f t="shared" si="1"/>
        <v>，1364290</v>
      </c>
      <c r="Y27" t="s">
        <v>123</v>
      </c>
    </row>
    <row r="28" spans="1:25">
      <c r="A28" t="s">
        <v>124</v>
      </c>
      <c r="B28" t="s">
        <v>63</v>
      </c>
      <c r="C28" s="4">
        <v>1366325</v>
      </c>
      <c r="D28" t="s">
        <v>92</v>
      </c>
      <c r="E28" t="s">
        <v>125</v>
      </c>
      <c r="F28" t="s">
        <v>126</v>
      </c>
      <c r="G28" t="s">
        <v>127</v>
      </c>
      <c r="H28" t="s">
        <v>128</v>
      </c>
      <c r="I28" t="s">
        <v>53</v>
      </c>
      <c r="J28" t="s">
        <v>129</v>
      </c>
      <c r="K28" t="s">
        <v>56</v>
      </c>
      <c r="L28" t="s">
        <v>130</v>
      </c>
      <c r="M28" t="s">
        <v>131</v>
      </c>
      <c r="N28" t="s">
        <v>59</v>
      </c>
      <c r="O28" t="s">
        <v>60</v>
      </c>
      <c r="P28">
        <v>12352</v>
      </c>
      <c r="Q28" t="s">
        <v>12</v>
      </c>
      <c r="R28" t="s">
        <v>12</v>
      </c>
      <c r="S28" t="s">
        <v>12</v>
      </c>
      <c r="T28" t="s">
        <v>12</v>
      </c>
      <c r="U28">
        <v>12352</v>
      </c>
      <c r="V28">
        <f>VLOOKUP(C28,[1]应付款管理!$A$1:$I$65536,9,0)</f>
        <v>12352</v>
      </c>
      <c r="W28">
        <f t="shared" si="0"/>
        <v>0</v>
      </c>
      <c r="X28" t="str">
        <f t="shared" si="1"/>
        <v>，1366325</v>
      </c>
      <c r="Y28" t="s">
        <v>132</v>
      </c>
    </row>
    <row r="29" spans="1:25">
      <c r="A29" t="s">
        <v>133</v>
      </c>
      <c r="B29" t="s">
        <v>63</v>
      </c>
      <c r="C29" s="4">
        <v>1368297</v>
      </c>
      <c r="D29" t="s">
        <v>134</v>
      </c>
      <c r="E29" t="s">
        <v>135</v>
      </c>
      <c r="F29" t="s">
        <v>136</v>
      </c>
      <c r="G29" t="s">
        <v>137</v>
      </c>
      <c r="H29" t="s">
        <v>69</v>
      </c>
      <c r="I29" t="s">
        <v>138</v>
      </c>
      <c r="J29" t="s">
        <v>139</v>
      </c>
      <c r="K29" t="s">
        <v>56</v>
      </c>
      <c r="L29" t="s">
        <v>56</v>
      </c>
      <c r="M29" t="s">
        <v>140</v>
      </c>
      <c r="N29" t="s">
        <v>59</v>
      </c>
      <c r="O29" t="s">
        <v>60</v>
      </c>
      <c r="P29">
        <v>493</v>
      </c>
      <c r="Q29" t="s">
        <v>12</v>
      </c>
      <c r="R29" t="s">
        <v>12</v>
      </c>
      <c r="S29" t="s">
        <v>12</v>
      </c>
      <c r="T29" t="s">
        <v>12</v>
      </c>
      <c r="U29">
        <v>493</v>
      </c>
      <c r="V29">
        <f>VLOOKUP(C29,[1]应付款管理!$A$1:$I$65536,9,0)</f>
        <v>493</v>
      </c>
      <c r="W29">
        <f t="shared" si="0"/>
        <v>0</v>
      </c>
      <c r="X29" t="str">
        <f t="shared" si="1"/>
        <v>，1368297</v>
      </c>
      <c r="Y29" t="s">
        <v>141</v>
      </c>
    </row>
    <row r="30" spans="1:25">
      <c r="A30" t="s">
        <v>142</v>
      </c>
      <c r="B30" t="s">
        <v>63</v>
      </c>
      <c r="C30" s="4">
        <v>1370162</v>
      </c>
      <c r="D30" t="s">
        <v>92</v>
      </c>
      <c r="E30" t="s">
        <v>143</v>
      </c>
      <c r="F30" t="s">
        <v>144</v>
      </c>
      <c r="G30" t="s">
        <v>145</v>
      </c>
      <c r="H30" t="s">
        <v>95</v>
      </c>
      <c r="I30" t="s">
        <v>146</v>
      </c>
      <c r="J30" t="s">
        <v>138</v>
      </c>
      <c r="K30" t="s">
        <v>56</v>
      </c>
      <c r="L30" t="s">
        <v>147</v>
      </c>
      <c r="M30" t="s">
        <v>148</v>
      </c>
      <c r="N30" t="s">
        <v>59</v>
      </c>
      <c r="O30" t="s">
        <v>60</v>
      </c>
      <c r="P30">
        <v>1974</v>
      </c>
      <c r="Q30" t="s">
        <v>12</v>
      </c>
      <c r="R30" t="s">
        <v>12</v>
      </c>
      <c r="S30" t="s">
        <v>12</v>
      </c>
      <c r="T30" t="s">
        <v>12</v>
      </c>
      <c r="U30">
        <v>1974</v>
      </c>
      <c r="V30">
        <f>VLOOKUP(C30,[1]应付款管理!$A$1:$I$65536,9,0)</f>
        <v>1974</v>
      </c>
      <c r="W30">
        <f t="shared" si="0"/>
        <v>0</v>
      </c>
      <c r="X30" t="str">
        <f t="shared" si="1"/>
        <v>，1370162</v>
      </c>
      <c r="Y30" t="s">
        <v>149</v>
      </c>
    </row>
    <row r="31" spans="1:25">
      <c r="A31" t="s">
        <v>150</v>
      </c>
      <c r="B31" t="s">
        <v>49</v>
      </c>
      <c r="C31" s="4">
        <v>1372387</v>
      </c>
      <c r="D31" t="s">
        <v>92</v>
      </c>
      <c r="E31" t="s">
        <v>151</v>
      </c>
      <c r="F31" t="s">
        <v>152</v>
      </c>
      <c r="G31" t="s">
        <v>153</v>
      </c>
      <c r="H31" t="s">
        <v>146</v>
      </c>
      <c r="I31" t="s">
        <v>8</v>
      </c>
      <c r="J31" t="s">
        <v>138</v>
      </c>
      <c r="K31" t="s">
        <v>56</v>
      </c>
      <c r="L31" t="s">
        <v>56</v>
      </c>
      <c r="M31" t="s">
        <v>154</v>
      </c>
      <c r="N31" t="s">
        <v>59</v>
      </c>
      <c r="O31" t="s">
        <v>60</v>
      </c>
      <c r="P31">
        <v>1245</v>
      </c>
      <c r="Q31" t="s">
        <v>12</v>
      </c>
      <c r="R31" t="s">
        <v>12</v>
      </c>
      <c r="S31" t="s">
        <v>12</v>
      </c>
      <c r="T31" t="s">
        <v>12</v>
      </c>
      <c r="U31">
        <v>1245</v>
      </c>
      <c r="V31">
        <f>VLOOKUP(C31,[1]应付款管理!$A$1:$I$65536,9,0)</f>
        <v>1245</v>
      </c>
      <c r="W31">
        <f t="shared" si="0"/>
        <v>0</v>
      </c>
      <c r="X31" t="str">
        <f t="shared" si="1"/>
        <v>，1372387</v>
      </c>
      <c r="Y31" t="s">
        <v>155</v>
      </c>
    </row>
    <row r="32" spans="1:25">
      <c r="A32" t="s">
        <v>156</v>
      </c>
      <c r="B32" t="s">
        <v>63</v>
      </c>
      <c r="C32" s="4">
        <v>1374642</v>
      </c>
      <c r="D32" t="s">
        <v>157</v>
      </c>
      <c r="E32" t="s">
        <v>158</v>
      </c>
      <c r="F32" t="s">
        <v>159</v>
      </c>
      <c r="G32" t="s">
        <v>160</v>
      </c>
      <c r="H32" t="s">
        <v>114</v>
      </c>
      <c r="I32" t="s">
        <v>103</v>
      </c>
      <c r="J32" t="s">
        <v>8</v>
      </c>
      <c r="K32" t="s">
        <v>56</v>
      </c>
      <c r="L32" t="s">
        <v>56</v>
      </c>
      <c r="M32" t="s">
        <v>161</v>
      </c>
      <c r="N32" t="s">
        <v>59</v>
      </c>
      <c r="O32" t="s">
        <v>60</v>
      </c>
      <c r="P32">
        <v>1766</v>
      </c>
      <c r="Q32" t="s">
        <v>12</v>
      </c>
      <c r="R32" t="s">
        <v>12</v>
      </c>
      <c r="S32" t="s">
        <v>12</v>
      </c>
      <c r="T32" t="s">
        <v>12</v>
      </c>
      <c r="U32">
        <v>1766</v>
      </c>
      <c r="V32">
        <f>VLOOKUP(C32,[1]应付款管理!$A$1:$I$65536,9,0)</f>
        <v>1766</v>
      </c>
      <c r="W32">
        <f t="shared" si="0"/>
        <v>0</v>
      </c>
      <c r="X32" t="str">
        <f t="shared" si="1"/>
        <v>，1374642</v>
      </c>
      <c r="Y32" t="s">
        <v>162</v>
      </c>
    </row>
    <row r="33" spans="1:25">
      <c r="A33" t="s">
        <v>163</v>
      </c>
      <c r="B33" t="s">
        <v>63</v>
      </c>
      <c r="C33" s="4">
        <v>1374964</v>
      </c>
      <c r="D33" t="s">
        <v>164</v>
      </c>
      <c r="E33" t="s">
        <v>165</v>
      </c>
      <c r="F33" t="s">
        <v>166</v>
      </c>
      <c r="G33" t="s">
        <v>167</v>
      </c>
      <c r="H33" t="s">
        <v>69</v>
      </c>
      <c r="I33" t="s">
        <v>168</v>
      </c>
      <c r="J33" t="s">
        <v>114</v>
      </c>
      <c r="K33" t="s">
        <v>56</v>
      </c>
      <c r="L33" t="s">
        <v>56</v>
      </c>
      <c r="M33" t="s">
        <v>169</v>
      </c>
      <c r="N33" t="s">
        <v>59</v>
      </c>
      <c r="O33" t="s">
        <v>60</v>
      </c>
      <c r="P33">
        <v>1311</v>
      </c>
      <c r="Q33" t="s">
        <v>12</v>
      </c>
      <c r="R33" t="s">
        <v>12</v>
      </c>
      <c r="S33" t="s">
        <v>12</v>
      </c>
      <c r="T33" t="s">
        <v>12</v>
      </c>
      <c r="U33">
        <v>1311</v>
      </c>
      <c r="V33">
        <f>VLOOKUP(C33,[1]应付款管理!$A$1:$I$65536,9,0)</f>
        <v>1311</v>
      </c>
      <c r="W33">
        <f t="shared" si="0"/>
        <v>0</v>
      </c>
      <c r="X33" t="str">
        <f t="shared" si="1"/>
        <v>，1374964</v>
      </c>
      <c r="Y33" t="s">
        <v>170</v>
      </c>
    </row>
    <row r="34" spans="1:25">
      <c r="A34" t="s">
        <v>171</v>
      </c>
      <c r="B34" t="s">
        <v>63</v>
      </c>
      <c r="C34" s="4">
        <v>1376368</v>
      </c>
      <c r="D34" t="s">
        <v>172</v>
      </c>
      <c r="E34" t="s">
        <v>173</v>
      </c>
      <c r="F34" t="s">
        <v>174</v>
      </c>
      <c r="G34" t="s">
        <v>175</v>
      </c>
      <c r="H34" t="s">
        <v>168</v>
      </c>
      <c r="I34" t="s">
        <v>121</v>
      </c>
      <c r="J34" t="s">
        <v>103</v>
      </c>
      <c r="K34" t="s">
        <v>56</v>
      </c>
      <c r="L34" t="s">
        <v>57</v>
      </c>
      <c r="M34" t="s">
        <v>176</v>
      </c>
      <c r="N34" t="s">
        <v>59</v>
      </c>
      <c r="O34" t="s">
        <v>60</v>
      </c>
      <c r="P34">
        <v>565</v>
      </c>
      <c r="Q34" t="s">
        <v>12</v>
      </c>
      <c r="R34" t="s">
        <v>12</v>
      </c>
      <c r="S34" t="s">
        <v>12</v>
      </c>
      <c r="T34" t="s">
        <v>12</v>
      </c>
      <c r="U34">
        <v>565</v>
      </c>
      <c r="V34">
        <f>VLOOKUP(C34,[1]应付款管理!$A$1:$I$65536,9,0)</f>
        <v>565</v>
      </c>
      <c r="W34">
        <f t="shared" si="0"/>
        <v>0</v>
      </c>
      <c r="X34" t="str">
        <f t="shared" si="1"/>
        <v>，1376368</v>
      </c>
      <c r="Y34" t="s">
        <v>177</v>
      </c>
    </row>
    <row r="35" spans="1:25">
      <c r="A35" t="s">
        <v>178</v>
      </c>
      <c r="B35" t="s">
        <v>49</v>
      </c>
      <c r="C35" s="4">
        <v>1378017</v>
      </c>
      <c r="D35" t="s">
        <v>64</v>
      </c>
      <c r="E35" t="s">
        <v>65</v>
      </c>
      <c r="F35" t="s">
        <v>179</v>
      </c>
      <c r="G35" t="s">
        <v>180</v>
      </c>
      <c r="H35" t="s">
        <v>128</v>
      </c>
      <c r="I35" t="s">
        <v>8</v>
      </c>
      <c r="J35" t="s">
        <v>54</v>
      </c>
      <c r="K35" t="s">
        <v>56</v>
      </c>
      <c r="L35" t="s">
        <v>181</v>
      </c>
      <c r="M35" t="s">
        <v>182</v>
      </c>
      <c r="N35" t="s">
        <v>59</v>
      </c>
      <c r="O35" t="s">
        <v>60</v>
      </c>
      <c r="P35">
        <v>3013</v>
      </c>
      <c r="Q35" t="s">
        <v>12</v>
      </c>
      <c r="R35" t="s">
        <v>12</v>
      </c>
      <c r="S35" t="s">
        <v>12</v>
      </c>
      <c r="T35" t="s">
        <v>12</v>
      </c>
      <c r="U35">
        <v>3013</v>
      </c>
      <c r="V35">
        <f>VLOOKUP(C35,[1]应付款管理!$A$1:$I$65536,9,0)</f>
        <v>3013</v>
      </c>
      <c r="W35">
        <f t="shared" si="0"/>
        <v>0</v>
      </c>
      <c r="X35" t="str">
        <f t="shared" si="1"/>
        <v>，1378017</v>
      </c>
      <c r="Y35" t="s">
        <v>183</v>
      </c>
    </row>
    <row r="36" spans="1:25">
      <c r="A36" t="s">
        <v>184</v>
      </c>
      <c r="B36" t="s">
        <v>185</v>
      </c>
      <c r="C36" s="4">
        <v>1378791</v>
      </c>
      <c r="D36" t="s">
        <v>172</v>
      </c>
      <c r="E36" t="s">
        <v>186</v>
      </c>
      <c r="F36" t="s">
        <v>187</v>
      </c>
      <c r="G36" t="s">
        <v>67</v>
      </c>
      <c r="H36" t="s">
        <v>188</v>
      </c>
      <c r="I36" t="s">
        <v>189</v>
      </c>
      <c r="J36" t="s">
        <v>96</v>
      </c>
      <c r="K36" t="s">
        <v>56</v>
      </c>
      <c r="L36" t="s">
        <v>57</v>
      </c>
      <c r="M36" t="s">
        <v>190</v>
      </c>
      <c r="N36" t="s">
        <v>59</v>
      </c>
      <c r="O36" t="s">
        <v>60</v>
      </c>
      <c r="P36">
        <v>1670</v>
      </c>
      <c r="Q36" t="s">
        <v>12</v>
      </c>
      <c r="R36" t="s">
        <v>12</v>
      </c>
      <c r="S36" t="s">
        <v>12</v>
      </c>
      <c r="T36" t="s">
        <v>12</v>
      </c>
      <c r="U36">
        <v>1670</v>
      </c>
      <c r="V36">
        <f>VLOOKUP(C36,[1]应付款管理!$A$1:$I$65536,9,0)</f>
        <v>1670</v>
      </c>
      <c r="W36">
        <f t="shared" si="0"/>
        <v>0</v>
      </c>
      <c r="X36" t="str">
        <f t="shared" si="1"/>
        <v>，1378791</v>
      </c>
      <c r="Y36" t="s">
        <v>191</v>
      </c>
    </row>
    <row r="37" spans="1:25">
      <c r="A37" t="s">
        <v>192</v>
      </c>
      <c r="B37" t="s">
        <v>49</v>
      </c>
      <c r="C37" s="4">
        <v>1378911</v>
      </c>
      <c r="D37" t="s">
        <v>83</v>
      </c>
      <c r="E37" t="s">
        <v>193</v>
      </c>
      <c r="F37" t="s">
        <v>194</v>
      </c>
      <c r="G37" t="s">
        <v>195</v>
      </c>
      <c r="H37" t="s">
        <v>168</v>
      </c>
      <c r="I37" t="s">
        <v>121</v>
      </c>
      <c r="J37" t="s">
        <v>8</v>
      </c>
      <c r="K37" t="s">
        <v>56</v>
      </c>
      <c r="L37" t="s">
        <v>88</v>
      </c>
      <c r="M37" t="s">
        <v>196</v>
      </c>
      <c r="N37" t="s">
        <v>59</v>
      </c>
      <c r="O37" t="s">
        <v>60</v>
      </c>
      <c r="P37">
        <v>702</v>
      </c>
      <c r="Q37" t="s">
        <v>12</v>
      </c>
      <c r="R37" t="s">
        <v>12</v>
      </c>
      <c r="S37" t="s">
        <v>12</v>
      </c>
      <c r="T37" t="s">
        <v>12</v>
      </c>
      <c r="U37">
        <v>702</v>
      </c>
      <c r="V37">
        <f>VLOOKUP(C37,[1]应付款管理!$A$1:$I$65536,9,0)</f>
        <v>702</v>
      </c>
      <c r="W37">
        <f t="shared" si="0"/>
        <v>0</v>
      </c>
      <c r="X37" t="str">
        <f t="shared" si="1"/>
        <v>，1378911</v>
      </c>
      <c r="Y37" t="s">
        <v>197</v>
      </c>
    </row>
    <row r="38" spans="1:25">
      <c r="A38" t="s">
        <v>198</v>
      </c>
      <c r="B38" t="s">
        <v>63</v>
      </c>
      <c r="C38" s="4">
        <v>1379906</v>
      </c>
      <c r="D38" t="s">
        <v>109</v>
      </c>
      <c r="E38" t="s">
        <v>199</v>
      </c>
      <c r="F38" t="s">
        <v>200</v>
      </c>
      <c r="G38" t="s">
        <v>201</v>
      </c>
      <c r="H38" t="s">
        <v>168</v>
      </c>
      <c r="I38" t="s">
        <v>53</v>
      </c>
      <c r="J38" t="s">
        <v>138</v>
      </c>
      <c r="K38" t="s">
        <v>56</v>
      </c>
      <c r="L38" t="s">
        <v>88</v>
      </c>
      <c r="M38" t="s">
        <v>202</v>
      </c>
      <c r="N38" t="s">
        <v>59</v>
      </c>
      <c r="O38" t="s">
        <v>60</v>
      </c>
      <c r="P38">
        <v>2581</v>
      </c>
      <c r="Q38" t="s">
        <v>12</v>
      </c>
      <c r="R38" t="s">
        <v>12</v>
      </c>
      <c r="S38" t="s">
        <v>12</v>
      </c>
      <c r="T38" t="s">
        <v>12</v>
      </c>
      <c r="U38">
        <v>2581</v>
      </c>
      <c r="V38">
        <f>VLOOKUP(C38,[1]应付款管理!$A$1:$I$65536,9,0)</f>
        <v>2581</v>
      </c>
      <c r="W38">
        <f t="shared" si="0"/>
        <v>0</v>
      </c>
      <c r="X38" t="str">
        <f t="shared" si="1"/>
        <v>，1379906</v>
      </c>
      <c r="Y38" t="s">
        <v>203</v>
      </c>
    </row>
    <row r="39" spans="1:25">
      <c r="A39" t="s">
        <v>204</v>
      </c>
      <c r="B39" t="s">
        <v>63</v>
      </c>
      <c r="C39" s="4">
        <v>1380239</v>
      </c>
      <c r="D39" t="s">
        <v>205</v>
      </c>
      <c r="E39" t="s">
        <v>206</v>
      </c>
      <c r="F39" t="s">
        <v>207</v>
      </c>
      <c r="G39" t="s">
        <v>201</v>
      </c>
      <c r="H39" t="s">
        <v>68</v>
      </c>
      <c r="I39" t="s">
        <v>208</v>
      </c>
      <c r="J39" t="s">
        <v>70</v>
      </c>
      <c r="K39" t="s">
        <v>56</v>
      </c>
      <c r="L39" t="s">
        <v>57</v>
      </c>
      <c r="M39" t="s">
        <v>209</v>
      </c>
      <c r="N39" t="s">
        <v>59</v>
      </c>
      <c r="O39" t="s">
        <v>60</v>
      </c>
      <c r="P39">
        <v>951</v>
      </c>
      <c r="Q39" t="s">
        <v>12</v>
      </c>
      <c r="R39" t="s">
        <v>12</v>
      </c>
      <c r="S39" t="s">
        <v>12</v>
      </c>
      <c r="T39" t="s">
        <v>12</v>
      </c>
      <c r="U39">
        <v>951</v>
      </c>
      <c r="V39">
        <f>VLOOKUP(C39,[1]应付款管理!$A$1:$I$65536,9,0)</f>
        <v>951</v>
      </c>
      <c r="W39">
        <f t="shared" si="0"/>
        <v>0</v>
      </c>
      <c r="X39" t="str">
        <f t="shared" si="1"/>
        <v>，1380239</v>
      </c>
      <c r="Y39" t="s">
        <v>210</v>
      </c>
    </row>
    <row r="40" spans="1:25">
      <c r="A40" t="s">
        <v>211</v>
      </c>
      <c r="B40" t="s">
        <v>63</v>
      </c>
      <c r="C40" s="4">
        <v>1381730</v>
      </c>
      <c r="D40" t="s">
        <v>212</v>
      </c>
      <c r="E40" t="s">
        <v>213</v>
      </c>
      <c r="F40" t="s">
        <v>214</v>
      </c>
      <c r="G40" t="s">
        <v>215</v>
      </c>
      <c r="H40" t="s">
        <v>121</v>
      </c>
      <c r="I40" t="s">
        <v>189</v>
      </c>
      <c r="J40" t="s">
        <v>96</v>
      </c>
      <c r="K40" t="s">
        <v>56</v>
      </c>
      <c r="L40" t="s">
        <v>57</v>
      </c>
      <c r="M40" t="s">
        <v>216</v>
      </c>
      <c r="N40" t="s">
        <v>59</v>
      </c>
      <c r="O40" t="s">
        <v>60</v>
      </c>
      <c r="P40">
        <v>1532</v>
      </c>
      <c r="Q40" t="s">
        <v>12</v>
      </c>
      <c r="R40" t="s">
        <v>12</v>
      </c>
      <c r="S40" t="s">
        <v>12</v>
      </c>
      <c r="T40" t="s">
        <v>12</v>
      </c>
      <c r="U40">
        <v>1532</v>
      </c>
      <c r="V40">
        <f>VLOOKUP(C40,[1]应付款管理!$A$1:$I$65536,9,0)</f>
        <v>1532</v>
      </c>
      <c r="W40">
        <f t="shared" si="0"/>
        <v>0</v>
      </c>
      <c r="X40" t="str">
        <f t="shared" si="1"/>
        <v>，1381730</v>
      </c>
      <c r="Y40" t="s">
        <v>217</v>
      </c>
    </row>
    <row r="41" spans="1:25">
      <c r="A41" t="s">
        <v>218</v>
      </c>
      <c r="B41" t="s">
        <v>49</v>
      </c>
      <c r="C41" s="4">
        <v>1381785</v>
      </c>
      <c r="D41" t="s">
        <v>92</v>
      </c>
      <c r="E41" t="s">
        <v>219</v>
      </c>
      <c r="F41" t="s">
        <v>220</v>
      </c>
      <c r="G41" t="s">
        <v>215</v>
      </c>
      <c r="H41" t="s">
        <v>121</v>
      </c>
      <c r="I41" t="s">
        <v>138</v>
      </c>
      <c r="J41" t="s">
        <v>189</v>
      </c>
      <c r="K41" t="s">
        <v>56</v>
      </c>
      <c r="L41" t="s">
        <v>57</v>
      </c>
      <c r="M41" t="s">
        <v>221</v>
      </c>
      <c r="N41" t="s">
        <v>59</v>
      </c>
      <c r="O41" t="s">
        <v>60</v>
      </c>
      <c r="P41">
        <v>2698</v>
      </c>
      <c r="Q41" t="s">
        <v>12</v>
      </c>
      <c r="R41" t="s">
        <v>12</v>
      </c>
      <c r="S41" t="s">
        <v>12</v>
      </c>
      <c r="T41" t="s">
        <v>12</v>
      </c>
      <c r="U41">
        <v>2698</v>
      </c>
      <c r="V41">
        <f>VLOOKUP(C41,[1]应付款管理!$A$1:$I$65536,9,0)</f>
        <v>2698</v>
      </c>
      <c r="W41">
        <f t="shared" si="0"/>
        <v>0</v>
      </c>
      <c r="X41" t="str">
        <f t="shared" si="1"/>
        <v>，1381785</v>
      </c>
      <c r="Y41" t="s">
        <v>222</v>
      </c>
    </row>
    <row r="42" spans="1:25">
      <c r="A42" t="s">
        <v>223</v>
      </c>
      <c r="B42" t="s">
        <v>49</v>
      </c>
      <c r="C42" s="4">
        <v>1382280</v>
      </c>
      <c r="D42" t="s">
        <v>224</v>
      </c>
      <c r="E42" t="s">
        <v>225</v>
      </c>
      <c r="F42" t="s">
        <v>226</v>
      </c>
      <c r="G42" t="s">
        <v>227</v>
      </c>
      <c r="H42" t="s">
        <v>113</v>
      </c>
      <c r="I42" t="s">
        <v>70</v>
      </c>
      <c r="J42" t="s">
        <v>95</v>
      </c>
      <c r="K42" t="s">
        <v>56</v>
      </c>
      <c r="L42" t="s">
        <v>56</v>
      </c>
      <c r="M42" t="s">
        <v>228</v>
      </c>
      <c r="N42" t="s">
        <v>59</v>
      </c>
      <c r="O42" t="s">
        <v>60</v>
      </c>
      <c r="P42">
        <v>502</v>
      </c>
      <c r="Q42" t="s">
        <v>12</v>
      </c>
      <c r="R42" t="s">
        <v>12</v>
      </c>
      <c r="S42" t="s">
        <v>12</v>
      </c>
      <c r="T42" t="s">
        <v>12</v>
      </c>
      <c r="U42">
        <v>502</v>
      </c>
      <c r="V42">
        <f>VLOOKUP(C42,[1]应付款管理!$A$1:$I$65536,9,0)</f>
        <v>502</v>
      </c>
      <c r="W42">
        <f t="shared" si="0"/>
        <v>0</v>
      </c>
      <c r="X42" t="str">
        <f t="shared" si="1"/>
        <v>，1382280</v>
      </c>
      <c r="Y42" t="s">
        <v>229</v>
      </c>
    </row>
    <row r="43" spans="1:25">
      <c r="A43" t="s">
        <v>230</v>
      </c>
      <c r="B43" t="s">
        <v>63</v>
      </c>
      <c r="C43" s="4">
        <v>1382346</v>
      </c>
      <c r="D43" t="s">
        <v>157</v>
      </c>
      <c r="E43" t="s">
        <v>231</v>
      </c>
      <c r="F43" t="s">
        <v>232</v>
      </c>
      <c r="G43" t="s">
        <v>233</v>
      </c>
      <c r="H43" t="s">
        <v>70</v>
      </c>
      <c r="I43" t="s">
        <v>168</v>
      </c>
      <c r="J43" t="s">
        <v>146</v>
      </c>
      <c r="K43" t="s">
        <v>56</v>
      </c>
      <c r="L43" t="s">
        <v>57</v>
      </c>
      <c r="M43" t="s">
        <v>234</v>
      </c>
      <c r="N43" t="s">
        <v>59</v>
      </c>
      <c r="O43" t="s">
        <v>60</v>
      </c>
      <c r="P43">
        <v>1953</v>
      </c>
      <c r="Q43" t="s">
        <v>12</v>
      </c>
      <c r="R43" t="s">
        <v>12</v>
      </c>
      <c r="S43" t="s">
        <v>12</v>
      </c>
      <c r="T43" t="s">
        <v>12</v>
      </c>
      <c r="U43">
        <v>1953</v>
      </c>
      <c r="V43">
        <f>VLOOKUP(C43,[1]应付款管理!$A$1:$I$65536,9,0)</f>
        <v>1953</v>
      </c>
      <c r="W43">
        <f t="shared" si="0"/>
        <v>0</v>
      </c>
      <c r="X43" t="str">
        <f t="shared" si="1"/>
        <v>，1382346</v>
      </c>
      <c r="Y43" t="s">
        <v>235</v>
      </c>
    </row>
    <row r="44" spans="1:25">
      <c r="A44" t="s">
        <v>236</v>
      </c>
      <c r="B44" t="s">
        <v>63</v>
      </c>
      <c r="C44" s="4">
        <v>1382920</v>
      </c>
      <c r="D44" t="s">
        <v>92</v>
      </c>
      <c r="E44" t="s">
        <v>143</v>
      </c>
      <c r="F44" t="s">
        <v>237</v>
      </c>
      <c r="G44" t="s">
        <v>238</v>
      </c>
      <c r="H44" t="s">
        <v>103</v>
      </c>
      <c r="I44" t="s">
        <v>54</v>
      </c>
      <c r="J44" t="s">
        <v>55</v>
      </c>
      <c r="K44" t="s">
        <v>56</v>
      </c>
      <c r="L44" t="s">
        <v>57</v>
      </c>
      <c r="M44" t="s">
        <v>239</v>
      </c>
      <c r="N44" t="s">
        <v>59</v>
      </c>
      <c r="O44" t="s">
        <v>60</v>
      </c>
      <c r="P44">
        <v>1434</v>
      </c>
      <c r="Q44" t="s">
        <v>12</v>
      </c>
      <c r="R44" t="s">
        <v>12</v>
      </c>
      <c r="S44" t="s">
        <v>12</v>
      </c>
      <c r="T44" t="s">
        <v>12</v>
      </c>
      <c r="U44">
        <v>1434</v>
      </c>
      <c r="V44">
        <f>VLOOKUP(C44,[1]应付款管理!$A$1:$I$65536,9,0)</f>
        <v>1434</v>
      </c>
      <c r="W44">
        <f t="shared" si="0"/>
        <v>0</v>
      </c>
      <c r="X44" t="str">
        <f t="shared" si="1"/>
        <v>，1382920</v>
      </c>
      <c r="Y44" t="s">
        <v>240</v>
      </c>
    </row>
    <row r="45" spans="1:25">
      <c r="A45" t="s">
        <v>241</v>
      </c>
      <c r="B45" t="s">
        <v>63</v>
      </c>
      <c r="C45" s="4">
        <v>1384379</v>
      </c>
      <c r="D45" t="s">
        <v>157</v>
      </c>
      <c r="E45" t="s">
        <v>158</v>
      </c>
      <c r="F45" t="s">
        <v>159</v>
      </c>
      <c r="G45" t="s">
        <v>242</v>
      </c>
      <c r="H45" t="s">
        <v>95</v>
      </c>
      <c r="I45" t="s">
        <v>53</v>
      </c>
      <c r="J45" t="s">
        <v>8</v>
      </c>
      <c r="K45" t="s">
        <v>56</v>
      </c>
      <c r="L45" t="s">
        <v>57</v>
      </c>
      <c r="M45" t="s">
        <v>243</v>
      </c>
      <c r="N45" t="s">
        <v>59</v>
      </c>
      <c r="O45" t="s">
        <v>60</v>
      </c>
      <c r="P45">
        <v>3682</v>
      </c>
      <c r="Q45" t="s">
        <v>12</v>
      </c>
      <c r="R45" t="s">
        <v>12</v>
      </c>
      <c r="S45" t="s">
        <v>12</v>
      </c>
      <c r="T45" t="s">
        <v>12</v>
      </c>
      <c r="U45">
        <v>3682</v>
      </c>
      <c r="V45">
        <f>VLOOKUP(C45,[1]应付款管理!$A$1:$I$65536,9,0)</f>
        <v>3682</v>
      </c>
      <c r="W45">
        <f t="shared" si="0"/>
        <v>0</v>
      </c>
      <c r="X45" t="str">
        <f t="shared" si="1"/>
        <v>，1384379</v>
      </c>
      <c r="Y45" t="s">
        <v>244</v>
      </c>
    </row>
    <row r="46" spans="1:25">
      <c r="A46" t="s">
        <v>245</v>
      </c>
      <c r="B46" t="s">
        <v>63</v>
      </c>
      <c r="C46" s="4">
        <v>1384635</v>
      </c>
      <c r="D46" t="s">
        <v>83</v>
      </c>
      <c r="E46" t="s">
        <v>193</v>
      </c>
      <c r="F46" t="s">
        <v>246</v>
      </c>
      <c r="G46" t="s">
        <v>233</v>
      </c>
      <c r="H46" t="s">
        <v>128</v>
      </c>
      <c r="I46" t="s">
        <v>139</v>
      </c>
      <c r="J46" t="s">
        <v>96</v>
      </c>
      <c r="K46" t="s">
        <v>56</v>
      </c>
      <c r="L46" t="s">
        <v>88</v>
      </c>
      <c r="M46" t="s">
        <v>247</v>
      </c>
      <c r="N46" t="s">
        <v>59</v>
      </c>
      <c r="O46" t="s">
        <v>60</v>
      </c>
      <c r="P46">
        <v>1023</v>
      </c>
      <c r="Q46" t="s">
        <v>12</v>
      </c>
      <c r="R46" t="s">
        <v>12</v>
      </c>
      <c r="S46" t="s">
        <v>12</v>
      </c>
      <c r="T46" t="s">
        <v>12</v>
      </c>
      <c r="U46">
        <v>1023</v>
      </c>
      <c r="V46">
        <f>VLOOKUP(C46,[1]应付款管理!$A$1:$I$65536,9,0)</f>
        <v>1023</v>
      </c>
      <c r="W46">
        <f t="shared" si="0"/>
        <v>0</v>
      </c>
      <c r="X46" t="str">
        <f t="shared" si="1"/>
        <v>，1384635</v>
      </c>
      <c r="Y46" t="s">
        <v>248</v>
      </c>
    </row>
    <row r="47" spans="1:25">
      <c r="A47" t="s">
        <v>249</v>
      </c>
      <c r="B47" t="s">
        <v>63</v>
      </c>
      <c r="C47" s="4">
        <v>1386432</v>
      </c>
      <c r="D47" t="s">
        <v>64</v>
      </c>
      <c r="E47" t="s">
        <v>75</v>
      </c>
      <c r="F47" t="s">
        <v>250</v>
      </c>
      <c r="G47" t="s">
        <v>251</v>
      </c>
      <c r="H47" t="s">
        <v>113</v>
      </c>
      <c r="I47" t="s">
        <v>114</v>
      </c>
      <c r="J47" t="s">
        <v>121</v>
      </c>
      <c r="K47" t="s">
        <v>56</v>
      </c>
      <c r="L47" t="s">
        <v>57</v>
      </c>
      <c r="M47" t="s">
        <v>252</v>
      </c>
      <c r="N47" t="s">
        <v>59</v>
      </c>
      <c r="O47" t="s">
        <v>60</v>
      </c>
      <c r="P47">
        <v>1172</v>
      </c>
      <c r="Q47" t="s">
        <v>12</v>
      </c>
      <c r="R47" t="s">
        <v>12</v>
      </c>
      <c r="S47" t="s">
        <v>12</v>
      </c>
      <c r="T47" t="s">
        <v>12</v>
      </c>
      <c r="U47">
        <v>1172</v>
      </c>
      <c r="V47">
        <f>VLOOKUP(C47,[1]应付款管理!$A$1:$I$65536,9,0)</f>
        <v>1172</v>
      </c>
      <c r="W47">
        <f t="shared" si="0"/>
        <v>0</v>
      </c>
      <c r="X47" t="str">
        <f t="shared" si="1"/>
        <v>，1386432</v>
      </c>
      <c r="Y47" t="s">
        <v>253</v>
      </c>
    </row>
    <row r="48" spans="1:26">
      <c r="A48" s="7" t="s">
        <v>254</v>
      </c>
      <c r="B48" t="s">
        <v>63</v>
      </c>
      <c r="C48" s="3">
        <v>1392015</v>
      </c>
      <c r="D48" t="s">
        <v>64</v>
      </c>
      <c r="E48" t="s">
        <v>255</v>
      </c>
      <c r="F48" t="s">
        <v>256</v>
      </c>
      <c r="G48" t="s">
        <v>128</v>
      </c>
      <c r="H48" t="s">
        <v>128</v>
      </c>
      <c r="I48" t="s">
        <v>139</v>
      </c>
      <c r="J48" t="s">
        <v>54</v>
      </c>
      <c r="K48" t="s">
        <v>57</v>
      </c>
      <c r="L48" t="s">
        <v>57</v>
      </c>
      <c r="M48" t="s">
        <v>257</v>
      </c>
      <c r="N48" t="s">
        <v>59</v>
      </c>
      <c r="O48" t="s">
        <v>60</v>
      </c>
      <c r="P48">
        <v>2880</v>
      </c>
      <c r="Q48" t="s">
        <v>12</v>
      </c>
      <c r="R48" t="s">
        <v>12</v>
      </c>
      <c r="S48" t="s">
        <v>12</v>
      </c>
      <c r="T48" t="s">
        <v>12</v>
      </c>
      <c r="U48">
        <v>2880</v>
      </c>
      <c r="V48">
        <f>VLOOKUP(C48,[1]应付款管理!$A$1:$I$65536,9,0)</f>
        <v>2880</v>
      </c>
      <c r="W48">
        <f t="shared" si="0"/>
        <v>0</v>
      </c>
      <c r="X48" t="str">
        <f t="shared" si="1"/>
        <v>，1392015</v>
      </c>
      <c r="Y48" t="s">
        <v>258</v>
      </c>
      <c r="Z48" s="4">
        <v>1386629</v>
      </c>
    </row>
    <row r="49" spans="1:25">
      <c r="A49" t="s">
        <v>259</v>
      </c>
      <c r="B49" t="s">
        <v>49</v>
      </c>
      <c r="C49" s="4">
        <v>1386719</v>
      </c>
      <c r="D49" t="s">
        <v>64</v>
      </c>
      <c r="E49" t="s">
        <v>75</v>
      </c>
      <c r="F49" t="s">
        <v>260</v>
      </c>
      <c r="G49" t="s">
        <v>227</v>
      </c>
      <c r="H49" t="s">
        <v>70</v>
      </c>
      <c r="I49" t="s">
        <v>121</v>
      </c>
      <c r="J49" t="s">
        <v>8</v>
      </c>
      <c r="K49" t="s">
        <v>56</v>
      </c>
      <c r="L49" t="s">
        <v>88</v>
      </c>
      <c r="M49" t="s">
        <v>261</v>
      </c>
      <c r="N49" t="s">
        <v>59</v>
      </c>
      <c r="O49" t="s">
        <v>60</v>
      </c>
      <c r="P49">
        <v>3431</v>
      </c>
      <c r="Q49" t="s">
        <v>12</v>
      </c>
      <c r="R49" t="s">
        <v>12</v>
      </c>
      <c r="S49" t="s">
        <v>12</v>
      </c>
      <c r="T49" t="s">
        <v>12</v>
      </c>
      <c r="U49">
        <v>3431</v>
      </c>
      <c r="V49">
        <f>VLOOKUP(C49,[1]应付款管理!$A$1:$I$65536,9,0)</f>
        <v>3431</v>
      </c>
      <c r="W49">
        <f t="shared" si="0"/>
        <v>0</v>
      </c>
      <c r="X49" t="str">
        <f t="shared" si="1"/>
        <v>，1386719</v>
      </c>
      <c r="Y49" t="s">
        <v>262</v>
      </c>
    </row>
    <row r="50" spans="1:25">
      <c r="A50" t="s">
        <v>263</v>
      </c>
      <c r="B50" t="s">
        <v>63</v>
      </c>
      <c r="C50" s="4">
        <v>1386821</v>
      </c>
      <c r="D50" t="s">
        <v>157</v>
      </c>
      <c r="E50" t="s">
        <v>264</v>
      </c>
      <c r="F50" t="s">
        <v>265</v>
      </c>
      <c r="G50" t="s">
        <v>227</v>
      </c>
      <c r="H50" t="s">
        <v>188</v>
      </c>
      <c r="I50" t="s">
        <v>208</v>
      </c>
      <c r="J50" t="s">
        <v>128</v>
      </c>
      <c r="K50" t="s">
        <v>56</v>
      </c>
      <c r="L50" t="s">
        <v>181</v>
      </c>
      <c r="M50" t="s">
        <v>266</v>
      </c>
      <c r="N50" t="s">
        <v>59</v>
      </c>
      <c r="O50" t="s">
        <v>60</v>
      </c>
      <c r="P50">
        <v>1808</v>
      </c>
      <c r="Q50" t="s">
        <v>12</v>
      </c>
      <c r="R50" t="s">
        <v>12</v>
      </c>
      <c r="S50" t="s">
        <v>12</v>
      </c>
      <c r="T50" t="s">
        <v>12</v>
      </c>
      <c r="U50">
        <v>1808</v>
      </c>
      <c r="V50">
        <f>VLOOKUP(C50,[1]应付款管理!$A$1:$I$65536,9,0)</f>
        <v>1808</v>
      </c>
      <c r="W50">
        <f t="shared" si="0"/>
        <v>0</v>
      </c>
      <c r="X50" t="str">
        <f t="shared" si="1"/>
        <v>，1386821</v>
      </c>
      <c r="Y50" t="s">
        <v>267</v>
      </c>
    </row>
    <row r="51" spans="1:25">
      <c r="A51" t="s">
        <v>268</v>
      </c>
      <c r="B51" t="s">
        <v>49</v>
      </c>
      <c r="C51" s="4">
        <v>1387381</v>
      </c>
      <c r="D51" t="s">
        <v>224</v>
      </c>
      <c r="E51" t="s">
        <v>269</v>
      </c>
      <c r="F51" t="s">
        <v>270</v>
      </c>
      <c r="G51" t="s">
        <v>251</v>
      </c>
      <c r="H51" t="s">
        <v>68</v>
      </c>
      <c r="I51" t="s">
        <v>70</v>
      </c>
      <c r="J51" t="s">
        <v>95</v>
      </c>
      <c r="K51" t="s">
        <v>56</v>
      </c>
      <c r="L51" t="s">
        <v>56</v>
      </c>
      <c r="M51" t="s">
        <v>271</v>
      </c>
      <c r="N51" t="s">
        <v>59</v>
      </c>
      <c r="O51" t="s">
        <v>60</v>
      </c>
      <c r="P51">
        <v>3513</v>
      </c>
      <c r="Q51" t="s">
        <v>12</v>
      </c>
      <c r="R51" t="s">
        <v>12</v>
      </c>
      <c r="S51" t="s">
        <v>12</v>
      </c>
      <c r="T51" t="s">
        <v>12</v>
      </c>
      <c r="U51">
        <v>3513</v>
      </c>
      <c r="V51">
        <f>VLOOKUP(C51,[1]应付款管理!$A$1:$I$65536,9,0)</f>
        <v>3513</v>
      </c>
      <c r="W51">
        <f t="shared" si="0"/>
        <v>0</v>
      </c>
      <c r="X51" t="str">
        <f t="shared" si="1"/>
        <v>，1387381</v>
      </c>
      <c r="Y51" t="s">
        <v>272</v>
      </c>
    </row>
    <row r="52" spans="1:25">
      <c r="A52" t="s">
        <v>273</v>
      </c>
      <c r="B52" t="s">
        <v>49</v>
      </c>
      <c r="C52" s="4">
        <v>1387557</v>
      </c>
      <c r="D52" t="s">
        <v>83</v>
      </c>
      <c r="E52" t="s">
        <v>274</v>
      </c>
      <c r="F52" t="s">
        <v>275</v>
      </c>
      <c r="G52" t="s">
        <v>251</v>
      </c>
      <c r="H52" t="s">
        <v>69</v>
      </c>
      <c r="I52" t="s">
        <v>276</v>
      </c>
      <c r="J52" t="s">
        <v>277</v>
      </c>
      <c r="K52" t="s">
        <v>56</v>
      </c>
      <c r="L52" t="s">
        <v>57</v>
      </c>
      <c r="M52" t="s">
        <v>278</v>
      </c>
      <c r="N52" t="s">
        <v>59</v>
      </c>
      <c r="O52" t="s">
        <v>60</v>
      </c>
      <c r="P52">
        <v>2180</v>
      </c>
      <c r="Q52" t="s">
        <v>12</v>
      </c>
      <c r="R52" t="s">
        <v>12</v>
      </c>
      <c r="S52" t="s">
        <v>12</v>
      </c>
      <c r="T52" t="s">
        <v>12</v>
      </c>
      <c r="U52">
        <v>2180</v>
      </c>
      <c r="V52">
        <f>VLOOKUP(C52,[1]应付款管理!$A$1:$I$65536,9,0)</f>
        <v>2180</v>
      </c>
      <c r="W52">
        <f t="shared" si="0"/>
        <v>0</v>
      </c>
      <c r="X52" t="str">
        <f t="shared" si="1"/>
        <v>，1387557</v>
      </c>
      <c r="Y52" t="s">
        <v>279</v>
      </c>
    </row>
    <row r="53" spans="1:25">
      <c r="A53" t="s">
        <v>280</v>
      </c>
      <c r="B53" t="s">
        <v>63</v>
      </c>
      <c r="C53" s="4">
        <v>1387757</v>
      </c>
      <c r="D53" t="s">
        <v>164</v>
      </c>
      <c r="E53" t="s">
        <v>281</v>
      </c>
      <c r="F53" t="s">
        <v>282</v>
      </c>
      <c r="G53" t="s">
        <v>251</v>
      </c>
      <c r="H53" t="s">
        <v>146</v>
      </c>
      <c r="I53" t="s">
        <v>8</v>
      </c>
      <c r="J53" t="s">
        <v>138</v>
      </c>
      <c r="K53" t="s">
        <v>56</v>
      </c>
      <c r="L53" t="s">
        <v>56</v>
      </c>
      <c r="M53" t="s">
        <v>283</v>
      </c>
      <c r="N53" t="s">
        <v>59</v>
      </c>
      <c r="O53" t="s">
        <v>60</v>
      </c>
      <c r="P53">
        <v>935</v>
      </c>
      <c r="Q53" t="s">
        <v>12</v>
      </c>
      <c r="R53" t="s">
        <v>12</v>
      </c>
      <c r="S53" t="s">
        <v>12</v>
      </c>
      <c r="T53" t="s">
        <v>12</v>
      </c>
      <c r="U53">
        <v>935</v>
      </c>
      <c r="V53">
        <f>VLOOKUP(C53,[1]应付款管理!$A$1:$I$65536,9,0)</f>
        <v>935</v>
      </c>
      <c r="W53">
        <f t="shared" ref="W53:W84" si="2">U53-V53</f>
        <v>0</v>
      </c>
      <c r="X53" t="str">
        <f t="shared" ref="X53:X84" si="3">$X$19&amp;C53</f>
        <v>，1387757</v>
      </c>
      <c r="Y53" t="s">
        <v>284</v>
      </c>
    </row>
    <row r="54" spans="1:25">
      <c r="A54" t="s">
        <v>285</v>
      </c>
      <c r="B54" t="s">
        <v>63</v>
      </c>
      <c r="C54" s="4">
        <v>1387811</v>
      </c>
      <c r="D54" t="s">
        <v>286</v>
      </c>
      <c r="E54" t="s">
        <v>287</v>
      </c>
      <c r="F54" t="s">
        <v>288</v>
      </c>
      <c r="G54" t="s">
        <v>289</v>
      </c>
      <c r="H54" t="s">
        <v>70</v>
      </c>
      <c r="I54" t="s">
        <v>168</v>
      </c>
      <c r="J54" t="s">
        <v>114</v>
      </c>
      <c r="K54" t="s">
        <v>56</v>
      </c>
      <c r="L54" t="s">
        <v>56</v>
      </c>
      <c r="M54" t="s">
        <v>290</v>
      </c>
      <c r="N54" t="s">
        <v>59</v>
      </c>
      <c r="O54" t="s">
        <v>60</v>
      </c>
      <c r="P54">
        <v>1855</v>
      </c>
      <c r="Q54" t="s">
        <v>12</v>
      </c>
      <c r="R54" t="s">
        <v>12</v>
      </c>
      <c r="S54" t="s">
        <v>12</v>
      </c>
      <c r="T54" t="s">
        <v>12</v>
      </c>
      <c r="U54">
        <v>1855</v>
      </c>
      <c r="V54">
        <f>VLOOKUP(C54,[1]应付款管理!$A$1:$I$65536,9,0)</f>
        <v>1855</v>
      </c>
      <c r="W54">
        <f t="shared" si="2"/>
        <v>0</v>
      </c>
      <c r="X54" t="str">
        <f t="shared" si="3"/>
        <v>，1387811</v>
      </c>
      <c r="Y54" t="s">
        <v>291</v>
      </c>
    </row>
    <row r="55" spans="1:25">
      <c r="A55" t="s">
        <v>292</v>
      </c>
      <c r="B55" t="s">
        <v>63</v>
      </c>
      <c r="C55" s="4">
        <v>1388222</v>
      </c>
      <c r="D55" t="s">
        <v>64</v>
      </c>
      <c r="E55" t="s">
        <v>65</v>
      </c>
      <c r="F55" t="s">
        <v>293</v>
      </c>
      <c r="G55" t="s">
        <v>77</v>
      </c>
      <c r="H55" t="s">
        <v>113</v>
      </c>
      <c r="I55" t="s">
        <v>95</v>
      </c>
      <c r="J55" t="s">
        <v>114</v>
      </c>
      <c r="K55" t="s">
        <v>88</v>
      </c>
      <c r="L55" t="s">
        <v>88</v>
      </c>
      <c r="M55" t="s">
        <v>294</v>
      </c>
      <c r="N55" t="s">
        <v>59</v>
      </c>
      <c r="O55" t="s">
        <v>60</v>
      </c>
      <c r="P55">
        <v>5535</v>
      </c>
      <c r="Q55" t="s">
        <v>12</v>
      </c>
      <c r="R55" t="s">
        <v>12</v>
      </c>
      <c r="S55" t="s">
        <v>12</v>
      </c>
      <c r="T55" t="s">
        <v>12</v>
      </c>
      <c r="U55">
        <v>5535</v>
      </c>
      <c r="V55">
        <f>VLOOKUP(C55,[1]应付款管理!$A$1:$I$65536,9,0)</f>
        <v>5535</v>
      </c>
      <c r="W55">
        <f t="shared" si="2"/>
        <v>0</v>
      </c>
      <c r="X55" t="str">
        <f t="shared" si="3"/>
        <v>，1388222</v>
      </c>
      <c r="Y55" t="s">
        <v>295</v>
      </c>
    </row>
    <row r="56" spans="1:25">
      <c r="A56" t="s">
        <v>296</v>
      </c>
      <c r="B56" t="s">
        <v>63</v>
      </c>
      <c r="C56" s="4">
        <v>1388345</v>
      </c>
      <c r="D56" t="s">
        <v>92</v>
      </c>
      <c r="E56" t="s">
        <v>143</v>
      </c>
      <c r="F56" t="s">
        <v>237</v>
      </c>
      <c r="G56" t="s">
        <v>77</v>
      </c>
      <c r="H56" t="s">
        <v>77</v>
      </c>
      <c r="I56" t="s">
        <v>114</v>
      </c>
      <c r="J56" t="s">
        <v>103</v>
      </c>
      <c r="K56" t="s">
        <v>56</v>
      </c>
      <c r="L56" t="s">
        <v>181</v>
      </c>
      <c r="M56" t="s">
        <v>297</v>
      </c>
      <c r="N56" t="s">
        <v>59</v>
      </c>
      <c r="O56" t="s">
        <v>60</v>
      </c>
      <c r="P56">
        <v>4812</v>
      </c>
      <c r="Q56" t="s">
        <v>12</v>
      </c>
      <c r="R56" t="s">
        <v>12</v>
      </c>
      <c r="S56" t="s">
        <v>12</v>
      </c>
      <c r="T56" t="s">
        <v>12</v>
      </c>
      <c r="U56">
        <v>4812</v>
      </c>
      <c r="V56">
        <f>VLOOKUP(C56,[1]应付款管理!$A$1:$I$65536,9,0)</f>
        <v>4812</v>
      </c>
      <c r="W56">
        <f t="shared" si="2"/>
        <v>0</v>
      </c>
      <c r="X56" t="str">
        <f t="shared" si="3"/>
        <v>，1388345</v>
      </c>
      <c r="Y56" t="s">
        <v>298</v>
      </c>
    </row>
    <row r="57" spans="1:25">
      <c r="A57" t="s">
        <v>299</v>
      </c>
      <c r="B57" t="s">
        <v>63</v>
      </c>
      <c r="C57" s="4">
        <v>1388409</v>
      </c>
      <c r="D57" t="s">
        <v>300</v>
      </c>
      <c r="E57" t="s">
        <v>301</v>
      </c>
      <c r="F57" t="s">
        <v>302</v>
      </c>
      <c r="G57" t="s">
        <v>77</v>
      </c>
      <c r="H57" t="s">
        <v>68</v>
      </c>
      <c r="I57" t="s">
        <v>70</v>
      </c>
      <c r="J57" t="s">
        <v>168</v>
      </c>
      <c r="K57" t="s">
        <v>88</v>
      </c>
      <c r="L57" t="s">
        <v>88</v>
      </c>
      <c r="M57" t="s">
        <v>303</v>
      </c>
      <c r="N57" t="s">
        <v>59</v>
      </c>
      <c r="O57" t="s">
        <v>60</v>
      </c>
      <c r="P57">
        <v>10814</v>
      </c>
      <c r="Q57" t="s">
        <v>12</v>
      </c>
      <c r="R57" t="s">
        <v>12</v>
      </c>
      <c r="S57" t="s">
        <v>12</v>
      </c>
      <c r="T57" t="s">
        <v>12</v>
      </c>
      <c r="U57">
        <v>10814</v>
      </c>
      <c r="V57">
        <f>VLOOKUP(C57,[1]应付款管理!$A$1:$I$65536,9,0)</f>
        <v>10814.04</v>
      </c>
      <c r="W57">
        <f t="shared" si="2"/>
        <v>-0.0400000000008731</v>
      </c>
      <c r="X57" t="str">
        <f t="shared" si="3"/>
        <v>，1388409</v>
      </c>
      <c r="Y57" t="s">
        <v>304</v>
      </c>
    </row>
    <row r="58" spans="1:25">
      <c r="A58" t="s">
        <v>305</v>
      </c>
      <c r="B58" t="s">
        <v>49</v>
      </c>
      <c r="C58" s="4">
        <v>1388815</v>
      </c>
      <c r="D58" t="s">
        <v>64</v>
      </c>
      <c r="E58" t="s">
        <v>65</v>
      </c>
      <c r="F58" t="s">
        <v>306</v>
      </c>
      <c r="G58" t="s">
        <v>188</v>
      </c>
      <c r="H58" t="s">
        <v>188</v>
      </c>
      <c r="I58" t="s">
        <v>307</v>
      </c>
      <c r="J58" t="s">
        <v>308</v>
      </c>
      <c r="K58" t="s">
        <v>56</v>
      </c>
      <c r="L58" t="s">
        <v>88</v>
      </c>
      <c r="M58" t="s">
        <v>309</v>
      </c>
      <c r="N58" t="s">
        <v>59</v>
      </c>
      <c r="O58" t="s">
        <v>60</v>
      </c>
      <c r="P58">
        <v>1917</v>
      </c>
      <c r="Q58" t="s">
        <v>12</v>
      </c>
      <c r="R58" t="s">
        <v>12</v>
      </c>
      <c r="S58" t="s">
        <v>12</v>
      </c>
      <c r="T58" t="s">
        <v>12</v>
      </c>
      <c r="U58">
        <v>1917</v>
      </c>
      <c r="V58">
        <f>VLOOKUP(C58,[1]应付款管理!$A$1:$I$65536,9,0)</f>
        <v>1917</v>
      </c>
      <c r="W58">
        <f t="shared" si="2"/>
        <v>0</v>
      </c>
      <c r="X58" t="str">
        <f t="shared" si="3"/>
        <v>，1388815</v>
      </c>
      <c r="Y58" t="s">
        <v>310</v>
      </c>
    </row>
    <row r="59" spans="1:25">
      <c r="A59" t="s">
        <v>311</v>
      </c>
      <c r="B59" t="s">
        <v>185</v>
      </c>
      <c r="C59" s="4">
        <v>1388837</v>
      </c>
      <c r="D59" t="s">
        <v>83</v>
      </c>
      <c r="E59" t="s">
        <v>274</v>
      </c>
      <c r="F59" t="s">
        <v>312</v>
      </c>
      <c r="G59" t="s">
        <v>188</v>
      </c>
      <c r="H59" t="s">
        <v>188</v>
      </c>
      <c r="I59" t="s">
        <v>313</v>
      </c>
      <c r="J59" t="s">
        <v>276</v>
      </c>
      <c r="K59" t="s">
        <v>56</v>
      </c>
      <c r="L59" t="s">
        <v>88</v>
      </c>
      <c r="M59" t="s">
        <v>314</v>
      </c>
      <c r="N59" t="s">
        <v>59</v>
      </c>
      <c r="O59" t="s">
        <v>60</v>
      </c>
      <c r="P59">
        <v>4848</v>
      </c>
      <c r="Q59" t="s">
        <v>12</v>
      </c>
      <c r="R59" t="s">
        <v>12</v>
      </c>
      <c r="S59" t="s">
        <v>12</v>
      </c>
      <c r="T59" t="s">
        <v>12</v>
      </c>
      <c r="U59">
        <v>4848</v>
      </c>
      <c r="V59">
        <f>VLOOKUP(C59,[1]应付款管理!$A$1:$I$65536,9,0)</f>
        <v>4848</v>
      </c>
      <c r="W59">
        <f t="shared" si="2"/>
        <v>0</v>
      </c>
      <c r="X59" t="str">
        <f t="shared" si="3"/>
        <v>，1388837</v>
      </c>
      <c r="Y59" t="s">
        <v>315</v>
      </c>
    </row>
    <row r="60" spans="1:25">
      <c r="A60" t="s">
        <v>316</v>
      </c>
      <c r="B60" t="s">
        <v>63</v>
      </c>
      <c r="C60" s="4">
        <v>1388897</v>
      </c>
      <c r="D60" t="s">
        <v>83</v>
      </c>
      <c r="E60" t="s">
        <v>317</v>
      </c>
      <c r="F60" t="s">
        <v>318</v>
      </c>
      <c r="G60" t="s">
        <v>188</v>
      </c>
      <c r="H60" t="s">
        <v>188</v>
      </c>
      <c r="I60" t="s">
        <v>319</v>
      </c>
      <c r="J60" t="s">
        <v>320</v>
      </c>
      <c r="K60" t="s">
        <v>56</v>
      </c>
      <c r="L60" t="s">
        <v>147</v>
      </c>
      <c r="M60" t="s">
        <v>321</v>
      </c>
      <c r="N60" t="s">
        <v>59</v>
      </c>
      <c r="O60" t="s">
        <v>60</v>
      </c>
      <c r="P60">
        <v>3488</v>
      </c>
      <c r="Q60" t="s">
        <v>12</v>
      </c>
      <c r="R60" t="s">
        <v>12</v>
      </c>
      <c r="S60" t="s">
        <v>12</v>
      </c>
      <c r="T60" t="s">
        <v>12</v>
      </c>
      <c r="U60">
        <v>3488</v>
      </c>
      <c r="V60">
        <f>VLOOKUP(C60,[1]应付款管理!$A$1:$I$65536,9,0)</f>
        <v>3488</v>
      </c>
      <c r="W60">
        <f t="shared" si="2"/>
        <v>0</v>
      </c>
      <c r="X60" t="str">
        <f t="shared" si="3"/>
        <v>，1388897</v>
      </c>
      <c r="Y60" t="s">
        <v>322</v>
      </c>
    </row>
    <row r="61" spans="1:25">
      <c r="A61" t="s">
        <v>323</v>
      </c>
      <c r="B61" t="s">
        <v>63</v>
      </c>
      <c r="C61" s="4">
        <v>1389330</v>
      </c>
      <c r="D61" t="s">
        <v>324</v>
      </c>
      <c r="E61" t="s">
        <v>325</v>
      </c>
      <c r="F61" t="s">
        <v>326</v>
      </c>
      <c r="G61" t="s">
        <v>68</v>
      </c>
      <c r="H61" t="s">
        <v>68</v>
      </c>
      <c r="I61" t="s">
        <v>208</v>
      </c>
      <c r="J61" t="s">
        <v>69</v>
      </c>
      <c r="K61" t="s">
        <v>56</v>
      </c>
      <c r="L61" t="s">
        <v>56</v>
      </c>
      <c r="M61" t="s">
        <v>327</v>
      </c>
      <c r="N61" t="s">
        <v>59</v>
      </c>
      <c r="O61" t="s">
        <v>60</v>
      </c>
      <c r="P61">
        <v>320</v>
      </c>
      <c r="Q61" t="s">
        <v>12</v>
      </c>
      <c r="R61" t="s">
        <v>12</v>
      </c>
      <c r="S61" t="s">
        <v>12</v>
      </c>
      <c r="T61" t="s">
        <v>12</v>
      </c>
      <c r="U61">
        <v>320</v>
      </c>
      <c r="V61">
        <f>VLOOKUP(C61,[1]应付款管理!$A$1:$I$65536,9,0)</f>
        <v>320</v>
      </c>
      <c r="W61">
        <f t="shared" si="2"/>
        <v>0</v>
      </c>
      <c r="X61" t="str">
        <f t="shared" si="3"/>
        <v>，1389330</v>
      </c>
      <c r="Y61" t="s">
        <v>328</v>
      </c>
    </row>
    <row r="62" spans="1:25">
      <c r="A62" t="s">
        <v>329</v>
      </c>
      <c r="B62" t="s">
        <v>63</v>
      </c>
      <c r="C62" s="4">
        <v>1389902</v>
      </c>
      <c r="D62" t="s">
        <v>64</v>
      </c>
      <c r="E62" t="s">
        <v>330</v>
      </c>
      <c r="F62" t="s">
        <v>331</v>
      </c>
      <c r="G62" t="s">
        <v>208</v>
      </c>
      <c r="H62" t="s">
        <v>121</v>
      </c>
      <c r="I62" t="s">
        <v>189</v>
      </c>
      <c r="J62" t="s">
        <v>54</v>
      </c>
      <c r="K62" t="s">
        <v>56</v>
      </c>
      <c r="L62" t="s">
        <v>56</v>
      </c>
      <c r="M62" t="s">
        <v>332</v>
      </c>
      <c r="N62" t="s">
        <v>59</v>
      </c>
      <c r="O62" t="s">
        <v>60</v>
      </c>
      <c r="P62">
        <v>533</v>
      </c>
      <c r="Q62" t="s">
        <v>12</v>
      </c>
      <c r="R62" t="s">
        <v>12</v>
      </c>
      <c r="S62" t="s">
        <v>12</v>
      </c>
      <c r="T62" t="s">
        <v>12</v>
      </c>
      <c r="U62">
        <v>533</v>
      </c>
      <c r="V62">
        <f>VLOOKUP(C62,[1]应付款管理!$A$1:$I$65536,9,0)</f>
        <v>533</v>
      </c>
      <c r="W62">
        <f t="shared" si="2"/>
        <v>0</v>
      </c>
      <c r="X62" t="str">
        <f t="shared" si="3"/>
        <v>，1389902</v>
      </c>
      <c r="Y62" t="s">
        <v>333</v>
      </c>
    </row>
    <row r="63" spans="1:25">
      <c r="A63" t="s">
        <v>334</v>
      </c>
      <c r="B63" t="s">
        <v>63</v>
      </c>
      <c r="C63" s="4">
        <v>1390129</v>
      </c>
      <c r="D63" t="s">
        <v>157</v>
      </c>
      <c r="E63" t="s">
        <v>264</v>
      </c>
      <c r="F63" t="s">
        <v>335</v>
      </c>
      <c r="G63" t="s">
        <v>69</v>
      </c>
      <c r="H63" t="s">
        <v>128</v>
      </c>
      <c r="I63" t="s">
        <v>139</v>
      </c>
      <c r="J63" t="s">
        <v>55</v>
      </c>
      <c r="K63" t="s">
        <v>88</v>
      </c>
      <c r="L63" t="s">
        <v>181</v>
      </c>
      <c r="M63" t="s">
        <v>336</v>
      </c>
      <c r="N63" t="s">
        <v>59</v>
      </c>
      <c r="O63" t="s">
        <v>60</v>
      </c>
      <c r="P63">
        <v>17906</v>
      </c>
      <c r="Q63" t="s">
        <v>12</v>
      </c>
      <c r="R63" t="s">
        <v>12</v>
      </c>
      <c r="S63" t="s">
        <v>12</v>
      </c>
      <c r="T63" t="s">
        <v>12</v>
      </c>
      <c r="U63">
        <v>17906</v>
      </c>
      <c r="V63">
        <f>VLOOKUP(C63,[1]应付款管理!$A$1:$I$65536,9,0)</f>
        <v>17906.04</v>
      </c>
      <c r="W63">
        <f t="shared" si="2"/>
        <v>-0.0400000000008731</v>
      </c>
      <c r="X63" t="str">
        <f t="shared" si="3"/>
        <v>，1390129</v>
      </c>
      <c r="Y63" t="s">
        <v>337</v>
      </c>
    </row>
    <row r="64" spans="1:25">
      <c r="A64" t="s">
        <v>338</v>
      </c>
      <c r="B64" t="s">
        <v>63</v>
      </c>
      <c r="C64" s="4">
        <v>1390130</v>
      </c>
      <c r="D64" t="s">
        <v>64</v>
      </c>
      <c r="E64" t="s">
        <v>339</v>
      </c>
      <c r="F64" t="s">
        <v>340</v>
      </c>
      <c r="G64" t="s">
        <v>208</v>
      </c>
      <c r="H64" t="s">
        <v>168</v>
      </c>
      <c r="I64" t="s">
        <v>53</v>
      </c>
      <c r="J64" t="s">
        <v>103</v>
      </c>
      <c r="K64" t="s">
        <v>57</v>
      </c>
      <c r="L64" t="s">
        <v>56</v>
      </c>
      <c r="M64" t="s">
        <v>341</v>
      </c>
      <c r="N64" t="s">
        <v>59</v>
      </c>
      <c r="O64" t="s">
        <v>60</v>
      </c>
      <c r="P64">
        <v>974</v>
      </c>
      <c r="Q64" t="s">
        <v>12</v>
      </c>
      <c r="R64" t="s">
        <v>12</v>
      </c>
      <c r="S64" t="s">
        <v>12</v>
      </c>
      <c r="T64" t="s">
        <v>12</v>
      </c>
      <c r="U64">
        <v>974</v>
      </c>
      <c r="V64">
        <f>VLOOKUP(C64,[1]应付款管理!$A$1:$I$65536,9,0)</f>
        <v>974</v>
      </c>
      <c r="W64">
        <f t="shared" si="2"/>
        <v>0</v>
      </c>
      <c r="X64" t="str">
        <f t="shared" si="3"/>
        <v>，1390130</v>
      </c>
      <c r="Y64" t="s">
        <v>342</v>
      </c>
    </row>
    <row r="65" spans="1:25">
      <c r="A65" t="s">
        <v>343</v>
      </c>
      <c r="B65" t="s">
        <v>63</v>
      </c>
      <c r="C65" s="4">
        <v>1390867</v>
      </c>
      <c r="D65" t="s">
        <v>205</v>
      </c>
      <c r="E65" t="s">
        <v>344</v>
      </c>
      <c r="F65" t="s">
        <v>345</v>
      </c>
      <c r="G65" t="s">
        <v>70</v>
      </c>
      <c r="H65" t="s">
        <v>70</v>
      </c>
      <c r="I65" t="s">
        <v>276</v>
      </c>
      <c r="J65" t="s">
        <v>277</v>
      </c>
      <c r="K65" t="s">
        <v>56</v>
      </c>
      <c r="L65" t="s">
        <v>57</v>
      </c>
      <c r="M65" t="s">
        <v>346</v>
      </c>
      <c r="N65" t="s">
        <v>59</v>
      </c>
      <c r="O65" t="s">
        <v>60</v>
      </c>
      <c r="P65">
        <v>589</v>
      </c>
      <c r="Q65" t="s">
        <v>12</v>
      </c>
      <c r="R65" t="s">
        <v>12</v>
      </c>
      <c r="S65" t="s">
        <v>12</v>
      </c>
      <c r="T65" t="s">
        <v>12</v>
      </c>
      <c r="U65">
        <v>589</v>
      </c>
      <c r="V65">
        <f>VLOOKUP(C65,[1]应付款管理!$A$1:$I$65536,9,0)</f>
        <v>589</v>
      </c>
      <c r="W65">
        <f t="shared" si="2"/>
        <v>0</v>
      </c>
      <c r="X65" t="str">
        <f t="shared" si="3"/>
        <v>，1390867</v>
      </c>
      <c r="Y65" t="s">
        <v>347</v>
      </c>
    </row>
    <row r="66" spans="1:25">
      <c r="A66" t="s">
        <v>348</v>
      </c>
      <c r="B66" t="s">
        <v>185</v>
      </c>
      <c r="C66" s="4">
        <v>1390986</v>
      </c>
      <c r="D66" t="s">
        <v>83</v>
      </c>
      <c r="E66" t="s">
        <v>349</v>
      </c>
      <c r="F66" t="s">
        <v>350</v>
      </c>
      <c r="G66" t="s">
        <v>70</v>
      </c>
      <c r="H66" t="s">
        <v>70</v>
      </c>
      <c r="I66" t="s">
        <v>95</v>
      </c>
      <c r="J66" t="s">
        <v>114</v>
      </c>
      <c r="K66" t="s">
        <v>56</v>
      </c>
      <c r="L66" t="s">
        <v>88</v>
      </c>
      <c r="M66" t="s">
        <v>351</v>
      </c>
      <c r="N66" t="s">
        <v>59</v>
      </c>
      <c r="O66" t="s">
        <v>60</v>
      </c>
      <c r="P66">
        <v>1311</v>
      </c>
      <c r="Q66" t="s">
        <v>12</v>
      </c>
      <c r="R66" t="s">
        <v>12</v>
      </c>
      <c r="S66" t="s">
        <v>12</v>
      </c>
      <c r="T66" t="s">
        <v>12</v>
      </c>
      <c r="U66">
        <v>1311</v>
      </c>
      <c r="V66">
        <f>VLOOKUP(C66,[1]应付款管理!$A$1:$I$65536,9,0)</f>
        <v>1311</v>
      </c>
      <c r="W66">
        <f t="shared" si="2"/>
        <v>0</v>
      </c>
      <c r="X66" t="str">
        <f t="shared" si="3"/>
        <v>，1390986</v>
      </c>
      <c r="Y66" t="s">
        <v>352</v>
      </c>
    </row>
    <row r="67" spans="1:25">
      <c r="A67" t="s">
        <v>353</v>
      </c>
      <c r="B67" t="s">
        <v>63</v>
      </c>
      <c r="C67" s="4">
        <v>1391006</v>
      </c>
      <c r="D67" t="s">
        <v>83</v>
      </c>
      <c r="E67" t="s">
        <v>193</v>
      </c>
      <c r="F67" t="s">
        <v>354</v>
      </c>
      <c r="G67" t="s">
        <v>70</v>
      </c>
      <c r="H67" t="s">
        <v>70</v>
      </c>
      <c r="I67" t="s">
        <v>128</v>
      </c>
      <c r="J67" t="s">
        <v>114</v>
      </c>
      <c r="K67" t="s">
        <v>88</v>
      </c>
      <c r="L67" t="s">
        <v>57</v>
      </c>
      <c r="M67" t="s">
        <v>355</v>
      </c>
      <c r="N67" t="s">
        <v>59</v>
      </c>
      <c r="O67" t="s">
        <v>60</v>
      </c>
      <c r="P67">
        <v>2650</v>
      </c>
      <c r="Q67" t="s">
        <v>12</v>
      </c>
      <c r="R67" t="s">
        <v>12</v>
      </c>
      <c r="S67" t="s">
        <v>12</v>
      </c>
      <c r="T67" t="s">
        <v>12</v>
      </c>
      <c r="U67">
        <v>2650</v>
      </c>
      <c r="V67">
        <f>VLOOKUP(C67,[1]应付款管理!$A$1:$I$65536,9,0)</f>
        <v>2649.99</v>
      </c>
      <c r="W67">
        <f t="shared" si="2"/>
        <v>0.0100000000002183</v>
      </c>
      <c r="X67" t="str">
        <f t="shared" si="3"/>
        <v>，1391006</v>
      </c>
      <c r="Y67" t="s">
        <v>356</v>
      </c>
    </row>
    <row r="68" spans="1:25">
      <c r="A68" t="s">
        <v>357</v>
      </c>
      <c r="B68" t="s">
        <v>63</v>
      </c>
      <c r="C68" s="4">
        <v>1391062</v>
      </c>
      <c r="D68" t="s">
        <v>83</v>
      </c>
      <c r="E68" t="s">
        <v>193</v>
      </c>
      <c r="F68" t="s">
        <v>358</v>
      </c>
      <c r="G68" t="s">
        <v>95</v>
      </c>
      <c r="H68" t="s">
        <v>95</v>
      </c>
      <c r="I68" t="s">
        <v>95</v>
      </c>
      <c r="J68" t="s">
        <v>128</v>
      </c>
      <c r="K68" t="s">
        <v>181</v>
      </c>
      <c r="L68" t="s">
        <v>56</v>
      </c>
      <c r="M68" t="s">
        <v>359</v>
      </c>
      <c r="N68" t="s">
        <v>59</v>
      </c>
      <c r="O68" t="s">
        <v>60</v>
      </c>
      <c r="P68">
        <v>3459</v>
      </c>
      <c r="Q68" t="s">
        <v>12</v>
      </c>
      <c r="R68" t="s">
        <v>12</v>
      </c>
      <c r="S68" t="s">
        <v>12</v>
      </c>
      <c r="T68" t="s">
        <v>12</v>
      </c>
      <c r="U68">
        <v>3459</v>
      </c>
      <c r="V68">
        <f>VLOOKUP(C68,[1]应付款管理!$A$1:$I$65536,9,0)</f>
        <v>3459</v>
      </c>
      <c r="W68">
        <f t="shared" si="2"/>
        <v>0</v>
      </c>
      <c r="X68" t="str">
        <f t="shared" si="3"/>
        <v>，1391062</v>
      </c>
      <c r="Y68" t="s">
        <v>360</v>
      </c>
    </row>
    <row r="69" spans="1:25">
      <c r="A69" t="s">
        <v>361</v>
      </c>
      <c r="B69" t="s">
        <v>63</v>
      </c>
      <c r="C69" s="4">
        <v>1391160</v>
      </c>
      <c r="D69" t="s">
        <v>83</v>
      </c>
      <c r="E69" t="s">
        <v>362</v>
      </c>
      <c r="F69" t="s">
        <v>363</v>
      </c>
      <c r="G69" t="s">
        <v>95</v>
      </c>
      <c r="H69" t="s">
        <v>95</v>
      </c>
      <c r="I69" t="s">
        <v>104</v>
      </c>
      <c r="J69" t="s">
        <v>129</v>
      </c>
      <c r="K69" t="s">
        <v>56</v>
      </c>
      <c r="L69" t="s">
        <v>57</v>
      </c>
      <c r="M69" t="s">
        <v>364</v>
      </c>
      <c r="N69" t="s">
        <v>59</v>
      </c>
      <c r="O69" t="s">
        <v>60</v>
      </c>
      <c r="P69">
        <v>960</v>
      </c>
      <c r="Q69" t="s">
        <v>12</v>
      </c>
      <c r="R69" t="s">
        <v>12</v>
      </c>
      <c r="S69" t="s">
        <v>12</v>
      </c>
      <c r="T69" t="s">
        <v>12</v>
      </c>
      <c r="U69">
        <v>960</v>
      </c>
      <c r="V69">
        <f>VLOOKUP(C69,[1]应付款管理!$A$1:$I$65536,9,0)</f>
        <v>960</v>
      </c>
      <c r="W69">
        <f t="shared" si="2"/>
        <v>0</v>
      </c>
      <c r="X69" t="str">
        <f t="shared" si="3"/>
        <v>，1391160</v>
      </c>
      <c r="Y69" t="s">
        <v>365</v>
      </c>
    </row>
    <row r="70" spans="1:25">
      <c r="A70" t="s">
        <v>366</v>
      </c>
      <c r="B70" t="s">
        <v>63</v>
      </c>
      <c r="C70" s="4">
        <v>1391519</v>
      </c>
      <c r="D70" t="s">
        <v>83</v>
      </c>
      <c r="E70" t="s">
        <v>193</v>
      </c>
      <c r="F70" t="s">
        <v>367</v>
      </c>
      <c r="G70" t="s">
        <v>95</v>
      </c>
      <c r="H70" t="s">
        <v>168</v>
      </c>
      <c r="I70" t="s">
        <v>139</v>
      </c>
      <c r="J70" t="s">
        <v>96</v>
      </c>
      <c r="K70" t="s">
        <v>56</v>
      </c>
      <c r="L70" t="s">
        <v>88</v>
      </c>
      <c r="M70" t="s">
        <v>368</v>
      </c>
      <c r="N70" t="s">
        <v>59</v>
      </c>
      <c r="O70" t="s">
        <v>60</v>
      </c>
      <c r="P70">
        <v>1255</v>
      </c>
      <c r="Q70" t="s">
        <v>12</v>
      </c>
      <c r="R70" t="s">
        <v>12</v>
      </c>
      <c r="S70" t="s">
        <v>12</v>
      </c>
      <c r="T70" t="s">
        <v>12</v>
      </c>
      <c r="U70">
        <v>1255</v>
      </c>
      <c r="V70">
        <f>VLOOKUP(C70,[1]应付款管理!$A$1:$I$65536,9,0)</f>
        <v>1255</v>
      </c>
      <c r="W70">
        <f t="shared" si="2"/>
        <v>0</v>
      </c>
      <c r="X70" t="str">
        <f t="shared" si="3"/>
        <v>，1391519</v>
      </c>
      <c r="Y70" t="s">
        <v>369</v>
      </c>
    </row>
    <row r="71" spans="1:25">
      <c r="A71" t="s">
        <v>370</v>
      </c>
      <c r="B71" t="s">
        <v>63</v>
      </c>
      <c r="C71" s="4">
        <v>1391562</v>
      </c>
      <c r="D71" t="s">
        <v>83</v>
      </c>
      <c r="E71" t="s">
        <v>349</v>
      </c>
      <c r="F71" t="s">
        <v>371</v>
      </c>
      <c r="G71" t="s">
        <v>95</v>
      </c>
      <c r="H71" t="s">
        <v>95</v>
      </c>
      <c r="I71" t="s">
        <v>139</v>
      </c>
      <c r="J71" t="s">
        <v>96</v>
      </c>
      <c r="K71" t="s">
        <v>56</v>
      </c>
      <c r="L71" t="s">
        <v>88</v>
      </c>
      <c r="M71" t="s">
        <v>372</v>
      </c>
      <c r="N71" t="s">
        <v>59</v>
      </c>
      <c r="O71" t="s">
        <v>60</v>
      </c>
      <c r="P71">
        <v>3712</v>
      </c>
      <c r="Q71" t="s">
        <v>12</v>
      </c>
      <c r="R71" t="s">
        <v>12</v>
      </c>
      <c r="S71" t="s">
        <v>12</v>
      </c>
      <c r="T71" t="s">
        <v>12</v>
      </c>
      <c r="U71">
        <v>3712</v>
      </c>
      <c r="V71">
        <f>VLOOKUP(C71,[1]应付款管理!$A$1:$I$65536,9,0)</f>
        <v>3712</v>
      </c>
      <c r="W71">
        <f t="shared" si="2"/>
        <v>0</v>
      </c>
      <c r="X71" t="str">
        <f t="shared" si="3"/>
        <v>，1391562</v>
      </c>
      <c r="Y71" t="s">
        <v>373</v>
      </c>
    </row>
    <row r="72" spans="1:25">
      <c r="A72" t="s">
        <v>374</v>
      </c>
      <c r="B72" t="s">
        <v>185</v>
      </c>
      <c r="C72" s="4">
        <v>1391731</v>
      </c>
      <c r="D72" t="s">
        <v>83</v>
      </c>
      <c r="E72" t="s">
        <v>362</v>
      </c>
      <c r="F72" t="s">
        <v>375</v>
      </c>
      <c r="G72" t="s">
        <v>128</v>
      </c>
      <c r="H72" t="s">
        <v>128</v>
      </c>
      <c r="I72" t="s">
        <v>376</v>
      </c>
      <c r="J72" t="s">
        <v>377</v>
      </c>
      <c r="K72" t="s">
        <v>56</v>
      </c>
      <c r="L72" t="s">
        <v>57</v>
      </c>
      <c r="M72" t="s">
        <v>378</v>
      </c>
      <c r="N72" t="s">
        <v>59</v>
      </c>
      <c r="O72" t="s">
        <v>60</v>
      </c>
      <c r="P72">
        <v>6481</v>
      </c>
      <c r="Q72" t="s">
        <v>12</v>
      </c>
      <c r="R72" t="s">
        <v>12</v>
      </c>
      <c r="S72" t="s">
        <v>12</v>
      </c>
      <c r="T72" t="s">
        <v>12</v>
      </c>
      <c r="U72">
        <v>6481</v>
      </c>
      <c r="V72">
        <f>VLOOKUP(C72,[1]应付款管理!$A$1:$I$65536,9,0)</f>
        <v>6481</v>
      </c>
      <c r="W72">
        <f t="shared" si="2"/>
        <v>0</v>
      </c>
      <c r="X72" t="str">
        <f t="shared" si="3"/>
        <v>，1391731</v>
      </c>
      <c r="Y72" t="s">
        <v>379</v>
      </c>
    </row>
    <row r="73" spans="1:25">
      <c r="A73" t="s">
        <v>380</v>
      </c>
      <c r="B73" t="s">
        <v>63</v>
      </c>
      <c r="C73" s="4">
        <v>1392053</v>
      </c>
      <c r="D73" t="s">
        <v>381</v>
      </c>
      <c r="E73" t="s">
        <v>382</v>
      </c>
      <c r="F73" t="s">
        <v>383</v>
      </c>
      <c r="G73" t="s">
        <v>128</v>
      </c>
      <c r="H73" t="s">
        <v>128</v>
      </c>
      <c r="I73" t="s">
        <v>146</v>
      </c>
      <c r="J73" t="s">
        <v>103</v>
      </c>
      <c r="K73" t="s">
        <v>57</v>
      </c>
      <c r="L73" t="s">
        <v>88</v>
      </c>
      <c r="M73" t="s">
        <v>384</v>
      </c>
      <c r="N73" t="s">
        <v>59</v>
      </c>
      <c r="O73" t="s">
        <v>60</v>
      </c>
      <c r="P73">
        <v>4879</v>
      </c>
      <c r="Q73" t="s">
        <v>12</v>
      </c>
      <c r="R73" t="s">
        <v>12</v>
      </c>
      <c r="S73" t="s">
        <v>12</v>
      </c>
      <c r="T73" t="s">
        <v>12</v>
      </c>
      <c r="U73">
        <v>4879</v>
      </c>
      <c r="V73">
        <f>VLOOKUP(C73,[1]应付款管理!$A$1:$I$65536,9,0)</f>
        <v>4879.02</v>
      </c>
      <c r="W73">
        <f t="shared" si="2"/>
        <v>-0.0200000000004366</v>
      </c>
      <c r="X73" t="str">
        <f t="shared" si="3"/>
        <v>，1392053</v>
      </c>
      <c r="Y73" t="s">
        <v>385</v>
      </c>
    </row>
    <row r="74" spans="1:25">
      <c r="A74" t="s">
        <v>386</v>
      </c>
      <c r="B74" t="s">
        <v>49</v>
      </c>
      <c r="C74" s="4">
        <v>1392339</v>
      </c>
      <c r="D74" t="s">
        <v>300</v>
      </c>
      <c r="E74" t="s">
        <v>387</v>
      </c>
      <c r="F74" t="s">
        <v>388</v>
      </c>
      <c r="G74" t="s">
        <v>168</v>
      </c>
      <c r="H74" t="s">
        <v>103</v>
      </c>
      <c r="I74" t="s">
        <v>139</v>
      </c>
      <c r="J74" t="s">
        <v>189</v>
      </c>
      <c r="K74" t="s">
        <v>56</v>
      </c>
      <c r="L74" t="s">
        <v>56</v>
      </c>
      <c r="M74" t="s">
        <v>389</v>
      </c>
      <c r="N74" t="s">
        <v>59</v>
      </c>
      <c r="O74" t="s">
        <v>60</v>
      </c>
      <c r="P74">
        <v>780</v>
      </c>
      <c r="Q74" t="s">
        <v>12</v>
      </c>
      <c r="R74" t="s">
        <v>12</v>
      </c>
      <c r="S74" t="s">
        <v>12</v>
      </c>
      <c r="T74" t="s">
        <v>12</v>
      </c>
      <c r="U74">
        <v>780</v>
      </c>
      <c r="V74">
        <f>VLOOKUP(C74,[1]应付款管理!$A$1:$I$65536,9,0)</f>
        <v>780</v>
      </c>
      <c r="W74">
        <f t="shared" si="2"/>
        <v>0</v>
      </c>
      <c r="X74" t="str">
        <f t="shared" si="3"/>
        <v>，1392339</v>
      </c>
      <c r="Y74" t="s">
        <v>390</v>
      </c>
    </row>
    <row r="75" spans="1:25">
      <c r="A75" t="s">
        <v>391</v>
      </c>
      <c r="B75" t="s">
        <v>185</v>
      </c>
      <c r="C75" s="4">
        <v>1392545</v>
      </c>
      <c r="D75" t="s">
        <v>83</v>
      </c>
      <c r="E75" t="s">
        <v>349</v>
      </c>
      <c r="F75" t="s">
        <v>392</v>
      </c>
      <c r="G75" t="s">
        <v>121</v>
      </c>
      <c r="H75" t="s">
        <v>121</v>
      </c>
      <c r="I75" t="s">
        <v>53</v>
      </c>
      <c r="J75" t="s">
        <v>8</v>
      </c>
      <c r="K75" t="s">
        <v>56</v>
      </c>
      <c r="L75" t="s">
        <v>57</v>
      </c>
      <c r="M75" t="s">
        <v>393</v>
      </c>
      <c r="N75" t="s">
        <v>59</v>
      </c>
      <c r="O75" t="s">
        <v>60</v>
      </c>
      <c r="P75">
        <v>3172</v>
      </c>
      <c r="Q75" t="s">
        <v>12</v>
      </c>
      <c r="R75" t="s">
        <v>12</v>
      </c>
      <c r="S75" t="s">
        <v>12</v>
      </c>
      <c r="T75" t="s">
        <v>12</v>
      </c>
      <c r="U75">
        <v>3172</v>
      </c>
      <c r="V75">
        <f>VLOOKUP(C75,[1]应付款管理!$A$1:$I$65536,9,0)</f>
        <v>3172</v>
      </c>
      <c r="W75">
        <f t="shared" si="2"/>
        <v>0</v>
      </c>
      <c r="X75" t="str">
        <f t="shared" si="3"/>
        <v>，1392545</v>
      </c>
      <c r="Y75" t="s">
        <v>394</v>
      </c>
    </row>
    <row r="76" spans="1:25">
      <c r="A76" t="s">
        <v>395</v>
      </c>
      <c r="B76" t="s">
        <v>49</v>
      </c>
      <c r="C76" s="4">
        <v>1392584</v>
      </c>
      <c r="D76" t="s">
        <v>300</v>
      </c>
      <c r="E76" t="s">
        <v>396</v>
      </c>
      <c r="F76" t="s">
        <v>397</v>
      </c>
      <c r="G76" t="s">
        <v>114</v>
      </c>
      <c r="H76" t="s">
        <v>121</v>
      </c>
      <c r="I76" t="s">
        <v>8</v>
      </c>
      <c r="J76" t="s">
        <v>139</v>
      </c>
      <c r="K76" t="s">
        <v>56</v>
      </c>
      <c r="L76" t="s">
        <v>57</v>
      </c>
      <c r="M76" t="s">
        <v>389</v>
      </c>
      <c r="N76" t="s">
        <v>59</v>
      </c>
      <c r="O76" t="s">
        <v>60</v>
      </c>
      <c r="P76">
        <v>1190</v>
      </c>
      <c r="Q76" t="s">
        <v>12</v>
      </c>
      <c r="R76" t="s">
        <v>12</v>
      </c>
      <c r="S76" t="s">
        <v>12</v>
      </c>
      <c r="T76" t="s">
        <v>12</v>
      </c>
      <c r="U76">
        <v>1190</v>
      </c>
      <c r="V76">
        <f>VLOOKUP(C76,[1]应付款管理!$A$1:$I$65536,9,0)</f>
        <v>1190</v>
      </c>
      <c r="W76">
        <f t="shared" si="2"/>
        <v>0</v>
      </c>
      <c r="X76" t="str">
        <f t="shared" si="3"/>
        <v>，1392584</v>
      </c>
      <c r="Y76" t="s">
        <v>398</v>
      </c>
    </row>
    <row r="77" spans="1:25">
      <c r="A77" t="s">
        <v>399</v>
      </c>
      <c r="B77" t="s">
        <v>49</v>
      </c>
      <c r="C77" s="4">
        <v>1393118</v>
      </c>
      <c r="D77" t="s">
        <v>83</v>
      </c>
      <c r="E77" t="s">
        <v>362</v>
      </c>
      <c r="F77" t="s">
        <v>363</v>
      </c>
      <c r="G77" t="s">
        <v>114</v>
      </c>
      <c r="H77" t="s">
        <v>114</v>
      </c>
      <c r="I77" t="s">
        <v>129</v>
      </c>
      <c r="J77" t="s">
        <v>313</v>
      </c>
      <c r="K77" t="s">
        <v>56</v>
      </c>
      <c r="L77" t="s">
        <v>57</v>
      </c>
      <c r="M77" t="s">
        <v>400</v>
      </c>
      <c r="N77" t="s">
        <v>59</v>
      </c>
      <c r="O77" t="s">
        <v>60</v>
      </c>
      <c r="P77">
        <v>792</v>
      </c>
      <c r="Q77" t="s">
        <v>12</v>
      </c>
      <c r="R77" t="s">
        <v>12</v>
      </c>
      <c r="S77" t="s">
        <v>12</v>
      </c>
      <c r="T77" t="s">
        <v>12</v>
      </c>
      <c r="U77">
        <v>792</v>
      </c>
      <c r="V77">
        <f>VLOOKUP(C77,[1]应付款管理!$A$1:$I$65536,9,0)</f>
        <v>792</v>
      </c>
      <c r="W77">
        <f t="shared" si="2"/>
        <v>0</v>
      </c>
      <c r="X77" t="str">
        <f t="shared" si="3"/>
        <v>，1393118</v>
      </c>
      <c r="Y77" t="s">
        <v>401</v>
      </c>
    </row>
    <row r="78" spans="1:25">
      <c r="A78" t="s">
        <v>402</v>
      </c>
      <c r="B78" t="s">
        <v>49</v>
      </c>
      <c r="C78" s="4">
        <v>1393158</v>
      </c>
      <c r="D78" t="s">
        <v>83</v>
      </c>
      <c r="E78" t="s">
        <v>403</v>
      </c>
      <c r="F78" t="s">
        <v>404</v>
      </c>
      <c r="G78" t="s">
        <v>114</v>
      </c>
      <c r="H78" t="s">
        <v>114</v>
      </c>
      <c r="I78" t="s">
        <v>54</v>
      </c>
      <c r="J78" t="s">
        <v>55</v>
      </c>
      <c r="K78" t="s">
        <v>56</v>
      </c>
      <c r="L78" t="s">
        <v>57</v>
      </c>
      <c r="M78" t="s">
        <v>405</v>
      </c>
      <c r="N78" t="s">
        <v>59</v>
      </c>
      <c r="O78" t="s">
        <v>60</v>
      </c>
      <c r="P78">
        <v>622</v>
      </c>
      <c r="Q78" t="s">
        <v>12</v>
      </c>
      <c r="R78" t="s">
        <v>12</v>
      </c>
      <c r="S78" t="s">
        <v>12</v>
      </c>
      <c r="T78" t="s">
        <v>12</v>
      </c>
      <c r="U78">
        <v>622</v>
      </c>
      <c r="V78">
        <f>VLOOKUP(C78,[1]应付款管理!$A$1:$I$65536,9,0)</f>
        <v>622</v>
      </c>
      <c r="W78">
        <f t="shared" si="2"/>
        <v>0</v>
      </c>
      <c r="X78" t="str">
        <f t="shared" si="3"/>
        <v>，1393158</v>
      </c>
      <c r="Y78" t="s">
        <v>406</v>
      </c>
    </row>
    <row r="79" spans="1:25">
      <c r="A79" t="s">
        <v>407</v>
      </c>
      <c r="B79" t="s">
        <v>49</v>
      </c>
      <c r="C79" s="4">
        <v>1393169</v>
      </c>
      <c r="D79" t="s">
        <v>92</v>
      </c>
      <c r="E79" t="s">
        <v>408</v>
      </c>
      <c r="F79" t="s">
        <v>409</v>
      </c>
      <c r="G79" t="s">
        <v>114</v>
      </c>
      <c r="H79" t="s">
        <v>121</v>
      </c>
      <c r="I79" t="s">
        <v>189</v>
      </c>
      <c r="J79" t="s">
        <v>96</v>
      </c>
      <c r="K79" t="s">
        <v>56</v>
      </c>
      <c r="L79" t="s">
        <v>57</v>
      </c>
      <c r="M79" t="s">
        <v>410</v>
      </c>
      <c r="N79" t="s">
        <v>59</v>
      </c>
      <c r="O79" t="s">
        <v>60</v>
      </c>
      <c r="P79">
        <v>2919</v>
      </c>
      <c r="Q79" t="s">
        <v>12</v>
      </c>
      <c r="R79" t="s">
        <v>12</v>
      </c>
      <c r="S79" t="s">
        <v>12</v>
      </c>
      <c r="T79" t="s">
        <v>12</v>
      </c>
      <c r="U79">
        <v>2919</v>
      </c>
      <c r="V79">
        <f>VLOOKUP(C79,[1]应付款管理!$A$1:$I$65536,9,0)</f>
        <v>2919</v>
      </c>
      <c r="W79">
        <f t="shared" si="2"/>
        <v>0</v>
      </c>
      <c r="X79" t="str">
        <f t="shared" si="3"/>
        <v>，1393169</v>
      </c>
      <c r="Y79" t="s">
        <v>411</v>
      </c>
    </row>
    <row r="80" spans="1:25">
      <c r="A80" t="s">
        <v>412</v>
      </c>
      <c r="B80" t="s">
        <v>49</v>
      </c>
      <c r="C80" s="4">
        <v>1393176</v>
      </c>
      <c r="D80" t="s">
        <v>83</v>
      </c>
      <c r="E80" t="s">
        <v>403</v>
      </c>
      <c r="F80" t="s">
        <v>404</v>
      </c>
      <c r="G80" t="s">
        <v>114</v>
      </c>
      <c r="H80" t="s">
        <v>114</v>
      </c>
      <c r="I80" t="s">
        <v>54</v>
      </c>
      <c r="J80" t="s">
        <v>55</v>
      </c>
      <c r="K80" t="s">
        <v>56</v>
      </c>
      <c r="L80" t="s">
        <v>57</v>
      </c>
      <c r="M80" t="s">
        <v>413</v>
      </c>
      <c r="N80" t="s">
        <v>59</v>
      </c>
      <c r="O80" t="s">
        <v>60</v>
      </c>
      <c r="P80">
        <v>622</v>
      </c>
      <c r="Q80" t="s">
        <v>12</v>
      </c>
      <c r="R80" t="s">
        <v>12</v>
      </c>
      <c r="S80" t="s">
        <v>12</v>
      </c>
      <c r="T80" t="s">
        <v>12</v>
      </c>
      <c r="U80">
        <v>622</v>
      </c>
      <c r="V80">
        <f>VLOOKUP(C80,[1]应付款管理!$A$1:$I$65536,9,0)</f>
        <v>622</v>
      </c>
      <c r="W80">
        <f t="shared" si="2"/>
        <v>0</v>
      </c>
      <c r="X80" t="str">
        <f t="shared" si="3"/>
        <v>，1393176</v>
      </c>
      <c r="Y80" t="s">
        <v>414</v>
      </c>
    </row>
    <row r="81" spans="1:25">
      <c r="A81" t="s">
        <v>415</v>
      </c>
      <c r="B81" t="s">
        <v>49</v>
      </c>
      <c r="C81" s="4">
        <v>1393183</v>
      </c>
      <c r="D81" t="s">
        <v>83</v>
      </c>
      <c r="E81" t="s">
        <v>349</v>
      </c>
      <c r="F81" t="s">
        <v>416</v>
      </c>
      <c r="G81" t="s">
        <v>114</v>
      </c>
      <c r="H81" t="s">
        <v>114</v>
      </c>
      <c r="I81" t="s">
        <v>146</v>
      </c>
      <c r="J81" t="s">
        <v>53</v>
      </c>
      <c r="K81" t="s">
        <v>56</v>
      </c>
      <c r="L81" t="s">
        <v>57</v>
      </c>
      <c r="M81" t="s">
        <v>417</v>
      </c>
      <c r="N81" t="s">
        <v>59</v>
      </c>
      <c r="O81" t="s">
        <v>60</v>
      </c>
      <c r="P81">
        <v>549</v>
      </c>
      <c r="Q81" t="s">
        <v>12</v>
      </c>
      <c r="R81" t="s">
        <v>12</v>
      </c>
      <c r="S81" t="s">
        <v>12</v>
      </c>
      <c r="T81" t="s">
        <v>12</v>
      </c>
      <c r="U81">
        <v>549</v>
      </c>
      <c r="V81">
        <f>VLOOKUP(C81,[1]应付款管理!$A$1:$I$65536,9,0)</f>
        <v>549</v>
      </c>
      <c r="W81">
        <f t="shared" si="2"/>
        <v>0</v>
      </c>
      <c r="X81" t="str">
        <f t="shared" si="3"/>
        <v>，1393183</v>
      </c>
      <c r="Y81" t="s">
        <v>418</v>
      </c>
    </row>
    <row r="82" spans="1:25">
      <c r="A82" t="s">
        <v>419</v>
      </c>
      <c r="B82" t="s">
        <v>49</v>
      </c>
      <c r="C82" s="4">
        <v>1393229</v>
      </c>
      <c r="D82" t="s">
        <v>83</v>
      </c>
      <c r="E82" t="s">
        <v>349</v>
      </c>
      <c r="F82" t="s">
        <v>420</v>
      </c>
      <c r="G82" t="s">
        <v>114</v>
      </c>
      <c r="H82" t="s">
        <v>114</v>
      </c>
      <c r="I82" t="s">
        <v>54</v>
      </c>
      <c r="J82" t="s">
        <v>55</v>
      </c>
      <c r="K82" t="s">
        <v>56</v>
      </c>
      <c r="L82" t="s">
        <v>57</v>
      </c>
      <c r="M82" t="s">
        <v>421</v>
      </c>
      <c r="N82" t="s">
        <v>59</v>
      </c>
      <c r="O82" t="s">
        <v>60</v>
      </c>
      <c r="P82">
        <v>631</v>
      </c>
      <c r="Q82" t="s">
        <v>12</v>
      </c>
      <c r="R82" t="s">
        <v>12</v>
      </c>
      <c r="S82" t="s">
        <v>12</v>
      </c>
      <c r="T82" t="s">
        <v>12</v>
      </c>
      <c r="U82">
        <v>631</v>
      </c>
      <c r="V82">
        <f>VLOOKUP(C82,[1]应付款管理!$A$1:$I$65536,9,0)</f>
        <v>631</v>
      </c>
      <c r="W82">
        <f t="shared" si="2"/>
        <v>0</v>
      </c>
      <c r="X82" t="str">
        <f t="shared" si="3"/>
        <v>，1393229</v>
      </c>
      <c r="Y82" t="s">
        <v>422</v>
      </c>
    </row>
    <row r="83" spans="1:25">
      <c r="A83" t="s">
        <v>423</v>
      </c>
      <c r="B83" t="s">
        <v>49</v>
      </c>
      <c r="C83" s="4">
        <v>1393275</v>
      </c>
      <c r="D83" t="s">
        <v>83</v>
      </c>
      <c r="E83" t="s">
        <v>424</v>
      </c>
      <c r="F83" t="s">
        <v>425</v>
      </c>
      <c r="G83" t="s">
        <v>114</v>
      </c>
      <c r="H83" t="s">
        <v>146</v>
      </c>
      <c r="I83" t="s">
        <v>138</v>
      </c>
      <c r="J83" t="s">
        <v>139</v>
      </c>
      <c r="K83" t="s">
        <v>56</v>
      </c>
      <c r="L83" t="s">
        <v>56</v>
      </c>
      <c r="M83" t="s">
        <v>426</v>
      </c>
      <c r="N83" t="s">
        <v>59</v>
      </c>
      <c r="O83" t="s">
        <v>60</v>
      </c>
      <c r="P83">
        <v>161</v>
      </c>
      <c r="Q83" t="s">
        <v>12</v>
      </c>
      <c r="R83" t="s">
        <v>12</v>
      </c>
      <c r="S83" t="s">
        <v>12</v>
      </c>
      <c r="T83" t="s">
        <v>12</v>
      </c>
      <c r="U83">
        <v>161</v>
      </c>
      <c r="V83">
        <f>VLOOKUP(C83,[1]应付款管理!$A$1:$I$65536,9,0)</f>
        <v>161</v>
      </c>
      <c r="W83">
        <f t="shared" si="2"/>
        <v>0</v>
      </c>
      <c r="X83" t="str">
        <f t="shared" si="3"/>
        <v>，1393275</v>
      </c>
      <c r="Y83" t="s">
        <v>427</v>
      </c>
    </row>
    <row r="84" spans="1:25">
      <c r="A84" t="s">
        <v>428</v>
      </c>
      <c r="B84" t="s">
        <v>185</v>
      </c>
      <c r="C84" s="4">
        <v>1393284</v>
      </c>
      <c r="D84" t="s">
        <v>83</v>
      </c>
      <c r="E84" t="s">
        <v>349</v>
      </c>
      <c r="F84" t="s">
        <v>392</v>
      </c>
      <c r="G84" t="s">
        <v>146</v>
      </c>
      <c r="H84" t="s">
        <v>146</v>
      </c>
      <c r="I84" t="s">
        <v>96</v>
      </c>
      <c r="J84" t="s">
        <v>104</v>
      </c>
      <c r="K84" t="s">
        <v>56</v>
      </c>
      <c r="L84" t="s">
        <v>57</v>
      </c>
      <c r="M84" t="s">
        <v>429</v>
      </c>
      <c r="N84" t="s">
        <v>59</v>
      </c>
      <c r="O84" t="s">
        <v>60</v>
      </c>
      <c r="P84">
        <v>1873</v>
      </c>
      <c r="Q84" t="s">
        <v>12</v>
      </c>
      <c r="R84" t="s">
        <v>12</v>
      </c>
      <c r="S84" t="s">
        <v>12</v>
      </c>
      <c r="T84" t="s">
        <v>12</v>
      </c>
      <c r="U84">
        <v>1873</v>
      </c>
      <c r="V84">
        <f>VLOOKUP(C84,[1]应付款管理!$A$1:$I$65536,9,0)</f>
        <v>1873</v>
      </c>
      <c r="W84">
        <f t="shared" si="2"/>
        <v>0</v>
      </c>
      <c r="X84" t="str">
        <f t="shared" si="3"/>
        <v>，1393284</v>
      </c>
      <c r="Y84" t="s">
        <v>430</v>
      </c>
    </row>
    <row r="85" spans="1:25">
      <c r="A85" t="s">
        <v>431</v>
      </c>
      <c r="B85" t="s">
        <v>63</v>
      </c>
      <c r="C85" s="4">
        <v>1393503</v>
      </c>
      <c r="D85" t="s">
        <v>164</v>
      </c>
      <c r="E85" t="s">
        <v>281</v>
      </c>
      <c r="F85" t="s">
        <v>432</v>
      </c>
      <c r="G85" t="s">
        <v>114</v>
      </c>
      <c r="H85" t="s">
        <v>114</v>
      </c>
      <c r="I85" t="s">
        <v>433</v>
      </c>
      <c r="J85" t="s">
        <v>434</v>
      </c>
      <c r="K85" t="s">
        <v>56</v>
      </c>
      <c r="L85" t="s">
        <v>56</v>
      </c>
      <c r="M85" t="s">
        <v>435</v>
      </c>
      <c r="N85" t="s">
        <v>59</v>
      </c>
      <c r="O85" t="s">
        <v>60</v>
      </c>
      <c r="P85">
        <v>1053</v>
      </c>
      <c r="Q85" t="s">
        <v>12</v>
      </c>
      <c r="R85" t="s">
        <v>12</v>
      </c>
      <c r="S85" t="s">
        <v>12</v>
      </c>
      <c r="T85" t="s">
        <v>12</v>
      </c>
      <c r="U85">
        <v>1053</v>
      </c>
      <c r="V85">
        <f>VLOOKUP(C85,[1]应付款管理!$A$1:$I$65536,9,0)</f>
        <v>1053</v>
      </c>
      <c r="W85">
        <f>U85-V85</f>
        <v>0</v>
      </c>
      <c r="X85" t="str">
        <f>$X$19&amp;C85</f>
        <v>，1393503</v>
      </c>
      <c r="Y85" t="s">
        <v>436</v>
      </c>
    </row>
    <row r="86" spans="1:25">
      <c r="A86" t="s">
        <v>437</v>
      </c>
      <c r="B86" t="s">
        <v>63</v>
      </c>
      <c r="C86" s="4">
        <v>1393513</v>
      </c>
      <c r="D86" t="s">
        <v>83</v>
      </c>
      <c r="E86" t="s">
        <v>438</v>
      </c>
      <c r="F86" t="s">
        <v>439</v>
      </c>
      <c r="G86" t="s">
        <v>114</v>
      </c>
      <c r="H86" t="s">
        <v>114</v>
      </c>
      <c r="I86" t="s">
        <v>53</v>
      </c>
      <c r="J86" t="s">
        <v>138</v>
      </c>
      <c r="K86" t="s">
        <v>56</v>
      </c>
      <c r="L86" t="s">
        <v>88</v>
      </c>
      <c r="M86" t="s">
        <v>440</v>
      </c>
      <c r="N86" t="s">
        <v>59</v>
      </c>
      <c r="O86" t="s">
        <v>60</v>
      </c>
      <c r="P86">
        <v>1700</v>
      </c>
      <c r="Q86" t="s">
        <v>12</v>
      </c>
      <c r="R86" t="s">
        <v>12</v>
      </c>
      <c r="S86" t="s">
        <v>12</v>
      </c>
      <c r="T86" t="s">
        <v>12</v>
      </c>
      <c r="U86">
        <v>1700</v>
      </c>
      <c r="V86">
        <f>VLOOKUP(C86,[1]应付款管理!$A$1:$I$65536,9,0)</f>
        <v>1700</v>
      </c>
      <c r="W86">
        <f>U86-V86</f>
        <v>0</v>
      </c>
      <c r="X86" t="str">
        <f>$X$19&amp;C86</f>
        <v>，1393513</v>
      </c>
      <c r="Y86" t="s">
        <v>441</v>
      </c>
    </row>
    <row r="87" spans="1:25">
      <c r="A87" t="s">
        <v>442</v>
      </c>
      <c r="B87" t="s">
        <v>63</v>
      </c>
      <c r="C87" s="4">
        <v>1393549</v>
      </c>
      <c r="D87" t="s">
        <v>443</v>
      </c>
      <c r="E87" t="s">
        <v>444</v>
      </c>
      <c r="F87" t="s">
        <v>445</v>
      </c>
      <c r="G87" t="s">
        <v>114</v>
      </c>
      <c r="H87" t="s">
        <v>114</v>
      </c>
      <c r="I87" t="s">
        <v>446</v>
      </c>
      <c r="J87" t="s">
        <v>447</v>
      </c>
      <c r="K87" t="s">
        <v>56</v>
      </c>
      <c r="L87" t="s">
        <v>56</v>
      </c>
      <c r="M87" t="s">
        <v>448</v>
      </c>
      <c r="N87" t="s">
        <v>59</v>
      </c>
      <c r="O87" t="s">
        <v>60</v>
      </c>
      <c r="P87">
        <v>442</v>
      </c>
      <c r="Q87" t="s">
        <v>12</v>
      </c>
      <c r="R87" t="s">
        <v>12</v>
      </c>
      <c r="S87" t="s">
        <v>12</v>
      </c>
      <c r="T87" t="s">
        <v>12</v>
      </c>
      <c r="U87">
        <v>442</v>
      </c>
      <c r="V87">
        <f>VLOOKUP(C87,[1]应付款管理!$A$1:$I$65536,9,0)</f>
        <v>442</v>
      </c>
      <c r="W87">
        <f>U87-V87</f>
        <v>0</v>
      </c>
      <c r="X87" t="str">
        <f>$X$19&amp;C87</f>
        <v>，1393549</v>
      </c>
      <c r="Y87" t="s">
        <v>449</v>
      </c>
    </row>
    <row r="88" spans="1:25">
      <c r="A88" t="s">
        <v>450</v>
      </c>
      <c r="B88" t="s">
        <v>63</v>
      </c>
      <c r="C88" s="4">
        <v>1394718</v>
      </c>
      <c r="D88" t="s">
        <v>64</v>
      </c>
      <c r="E88" t="s">
        <v>451</v>
      </c>
      <c r="F88" t="s">
        <v>452</v>
      </c>
      <c r="G88" t="s">
        <v>121</v>
      </c>
      <c r="H88" t="s">
        <v>121</v>
      </c>
      <c r="I88" t="s">
        <v>453</v>
      </c>
      <c r="J88" t="s">
        <v>454</v>
      </c>
      <c r="K88" t="s">
        <v>57</v>
      </c>
      <c r="L88" t="s">
        <v>56</v>
      </c>
      <c r="M88" t="s">
        <v>455</v>
      </c>
      <c r="N88" t="s">
        <v>59</v>
      </c>
      <c r="O88" t="s">
        <v>60</v>
      </c>
      <c r="P88">
        <v>1072</v>
      </c>
      <c r="Q88" t="s">
        <v>12</v>
      </c>
      <c r="R88" t="s">
        <v>12</v>
      </c>
      <c r="S88" t="s">
        <v>12</v>
      </c>
      <c r="T88" t="s">
        <v>12</v>
      </c>
      <c r="U88">
        <v>1072</v>
      </c>
      <c r="V88">
        <f>VLOOKUP(C88,[1]应付款管理!$A$1:$I$65536,9,0)</f>
        <v>1072</v>
      </c>
      <c r="W88">
        <f>U88-V88</f>
        <v>0</v>
      </c>
      <c r="X88" t="str">
        <f>$X$19&amp;C88</f>
        <v>，1394718</v>
      </c>
      <c r="Y88" t="s">
        <v>456</v>
      </c>
    </row>
    <row r="89" spans="1:25">
      <c r="A89" t="s">
        <v>457</v>
      </c>
      <c r="B89" t="s">
        <v>63</v>
      </c>
      <c r="C89" s="4">
        <v>1395759</v>
      </c>
      <c r="D89" t="s">
        <v>83</v>
      </c>
      <c r="E89" t="s">
        <v>193</v>
      </c>
      <c r="F89" t="s">
        <v>458</v>
      </c>
      <c r="G89" t="s">
        <v>103</v>
      </c>
      <c r="H89" t="s">
        <v>103</v>
      </c>
      <c r="I89" t="s">
        <v>139</v>
      </c>
      <c r="J89" t="s">
        <v>189</v>
      </c>
      <c r="K89" t="s">
        <v>56</v>
      </c>
      <c r="L89" t="s">
        <v>56</v>
      </c>
      <c r="M89" t="s">
        <v>459</v>
      </c>
      <c r="N89" t="s">
        <v>59</v>
      </c>
      <c r="O89" t="s">
        <v>60</v>
      </c>
      <c r="P89">
        <v>608</v>
      </c>
      <c r="Q89" t="s">
        <v>12</v>
      </c>
      <c r="R89" t="s">
        <v>12</v>
      </c>
      <c r="S89" t="s">
        <v>12</v>
      </c>
      <c r="T89" t="s">
        <v>12</v>
      </c>
      <c r="U89">
        <v>608</v>
      </c>
      <c r="V89">
        <f>VLOOKUP(C89,[1]应付款管理!$A$1:$I$65536,9,0)</f>
        <v>608</v>
      </c>
      <c r="W89">
        <f>U89-V89</f>
        <v>0</v>
      </c>
      <c r="X89" t="str">
        <f>$X$19&amp;C89</f>
        <v>，1395759</v>
      </c>
      <c r="Y89" t="s">
        <v>460</v>
      </c>
    </row>
    <row r="90" spans="1:25">
      <c r="A90" t="s">
        <v>461</v>
      </c>
      <c r="B90" t="s">
        <v>63</v>
      </c>
      <c r="C90" s="4">
        <v>1395856</v>
      </c>
      <c r="D90" t="s">
        <v>83</v>
      </c>
      <c r="E90" t="s">
        <v>349</v>
      </c>
      <c r="F90" t="s">
        <v>462</v>
      </c>
      <c r="G90" t="s">
        <v>103</v>
      </c>
      <c r="H90" t="s">
        <v>103</v>
      </c>
      <c r="I90" t="s">
        <v>463</v>
      </c>
      <c r="J90" t="s">
        <v>464</v>
      </c>
      <c r="K90" t="s">
        <v>57</v>
      </c>
      <c r="L90" t="s">
        <v>88</v>
      </c>
      <c r="M90" t="s">
        <v>465</v>
      </c>
      <c r="N90" t="s">
        <v>59</v>
      </c>
      <c r="O90" t="s">
        <v>60</v>
      </c>
      <c r="P90">
        <v>3368</v>
      </c>
      <c r="Q90" t="s">
        <v>12</v>
      </c>
      <c r="R90" t="s">
        <v>12</v>
      </c>
      <c r="S90" t="s">
        <v>12</v>
      </c>
      <c r="T90" t="s">
        <v>12</v>
      </c>
      <c r="U90">
        <v>3368</v>
      </c>
      <c r="V90">
        <f>VLOOKUP(C90,[1]应付款管理!$A$1:$I$65536,9,0)</f>
        <v>3368</v>
      </c>
      <c r="W90">
        <f>U90-V90</f>
        <v>0</v>
      </c>
      <c r="X90" t="str">
        <f>$X$19&amp;C90</f>
        <v>，1395856</v>
      </c>
      <c r="Y90" t="s">
        <v>466</v>
      </c>
    </row>
    <row r="91" spans="21:25">
      <c r="U91">
        <f>SUM(U20:U90)</f>
        <v>181800</v>
      </c>
      <c r="V91">
        <f>SUM(V20:V90)</f>
        <v>181800.09</v>
      </c>
      <c r="W91">
        <f>SUM(W20:W90)</f>
        <v>-0.0900000000019645</v>
      </c>
      <c r="X91" t="str">
        <f>$X$19&amp;C91</f>
        <v>，</v>
      </c>
      <c r="Y91" t="s">
        <v>47</v>
      </c>
    </row>
    <row r="96" spans="20:26">
      <c r="T96" s="5"/>
      <c r="U96" s="5"/>
      <c r="V96" s="5"/>
      <c r="W96" s="5"/>
      <c r="X96" s="5"/>
      <c r="Y96" s="5"/>
      <c r="Z96" s="5"/>
    </row>
    <row r="97" ht="14.25" spans="20:26">
      <c r="T97" s="5"/>
      <c r="U97" s="6" t="s">
        <v>467</v>
      </c>
      <c r="V97" s="5"/>
      <c r="W97" s="5"/>
      <c r="X97" s="5"/>
      <c r="Y97" s="5"/>
      <c r="Z97" s="5"/>
    </row>
    <row r="98" spans="20:26">
      <c r="T98" s="5"/>
      <c r="U98" s="5"/>
      <c r="V98" s="5"/>
      <c r="W98" s="5"/>
      <c r="X98" s="5"/>
      <c r="Y98" s="5"/>
      <c r="Z98" s="5"/>
    </row>
  </sheetData>
  <autoFilter ref="A19:W90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2018-11-16T01:01:00Z</dcterms:created>
  <dcterms:modified xsi:type="dcterms:W3CDTF">2018-11-16T03:06:15Z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