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3050" activeTab="1"/>
  </bookViews>
  <sheets>
    <sheet name="账单信息" sheetId="1" r:id="rId1"/>
    <sheet name="账单明细" sheetId="2" r:id="rId2"/>
  </sheets>
  <externalReferences>
    <externalReference r:id="rId3"/>
    <externalReference r:id="rId4"/>
  </externalReferences>
  <calcPr calcId="144525"/>
</workbook>
</file>

<file path=xl/sharedStrings.xml><?xml version="1.0" encoding="utf-8"?>
<sst xmlns="http://schemas.openxmlformats.org/spreadsheetml/2006/main" count="776">
  <si>
    <t>机构名</t>
  </si>
  <si>
    <t>机构ID</t>
  </si>
  <si>
    <t>账单ID</t>
  </si>
  <si>
    <t>账单货币</t>
  </si>
  <si>
    <t>账单总价</t>
  </si>
  <si>
    <t>账单描述</t>
  </si>
  <si>
    <t>收款账户户名</t>
  </si>
  <si>
    <t>开户行</t>
  </si>
  <si>
    <t>银行账号</t>
  </si>
  <si>
    <t>汇智国际旅游发展有限公司</t>
  </si>
  <si>
    <t>jasonngai</t>
  </si>
  <si>
    <t>jasonngai_6_181116021730099_2018-11-16</t>
  </si>
  <si>
    <t>CNY</t>
  </si>
  <si>
    <t>233553.0000</t>
  </si>
  <si>
    <t>您的结算方式是预订每半月结算,账单中包括2018/11/01到2018/11/15的订单（含历史未结订单）</t>
  </si>
  <si>
    <t>深圳市道旅旅游科技股份有限公司</t>
  </si>
  <si>
    <t>中信银行深圳西乡支行</t>
  </si>
  <si>
    <t>7440810182600056321</t>
  </si>
  <si>
    <t>城市</t>
  </si>
  <si>
    <t>订单号</t>
  </si>
  <si>
    <t>酒店名</t>
  </si>
  <si>
    <t>入住日期</t>
  </si>
  <si>
    <t>离店日期</t>
  </si>
  <si>
    <t>订单状态</t>
  </si>
  <si>
    <t>货币</t>
  </si>
  <si>
    <t>总价</t>
  </si>
  <si>
    <t>国籍</t>
  </si>
  <si>
    <t>下单日期</t>
  </si>
  <si>
    <t>房间数</t>
  </si>
  <si>
    <t>入住人</t>
  </si>
  <si>
    <t>客户订单号</t>
  </si>
  <si>
    <t>联系人</t>
  </si>
  <si>
    <t>机构操作人</t>
  </si>
  <si>
    <t>列1</t>
  </si>
  <si>
    <t>列2</t>
  </si>
  <si>
    <t>列3</t>
  </si>
  <si>
    <t>列4</t>
  </si>
  <si>
    <t>列5</t>
  </si>
  <si>
    <t>列6</t>
  </si>
  <si>
    <t>Kyoto</t>
  </si>
  <si>
    <t>DHB180903215324243</t>
  </si>
  <si>
    <t>ibis Styles 京都站酒店(ibis Styles Kyoto Station)</t>
  </si>
  <si>
    <t>2018-09-04</t>
  </si>
  <si>
    <t>2018-09-05</t>
  </si>
  <si>
    <t>已取消</t>
  </si>
  <si>
    <t>CN</t>
  </si>
  <si>
    <t>2018/9/3 21:53:24</t>
  </si>
  <si>
    <t>1</t>
  </si>
  <si>
    <t>Guo Cheng|</t>
  </si>
  <si>
    <t>LiZhengHua</t>
  </si>
  <si>
    <t>P181116144835322</t>
  </si>
  <si>
    <t>Tokyo</t>
  </si>
  <si>
    <t>DHB181101041537293</t>
  </si>
  <si>
    <t>浅草住宿酒店(Hotel MyStays Asakusa)</t>
  </si>
  <si>
    <t>2018-11-02</t>
  </si>
  <si>
    <t>2018-11-04</t>
  </si>
  <si>
    <t>已确认</t>
  </si>
  <si>
    <t>2018/11/1 4:15:37</t>
  </si>
  <si>
    <t>PAN XIAOWEN|</t>
  </si>
  <si>
    <t>，</t>
  </si>
  <si>
    <t>，1388274</t>
  </si>
  <si>
    <t>DHB181101070532781</t>
  </si>
  <si>
    <t>2018-11-03</t>
  </si>
  <si>
    <t>2018/11/1 7:05:32</t>
  </si>
  <si>
    <t>Wang Chunmei|Zhang Yu|</t>
  </si>
  <si>
    <t>，1388282</t>
  </si>
  <si>
    <r>
      <t>，</t>
    </r>
    <r>
      <rPr>
        <sz val="11"/>
        <rFont val="Calibri"/>
        <charset val="134"/>
      </rPr>
      <t>1388274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1388282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1388319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1388363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1388495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1388620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1388632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1388655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1388657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1388792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1388946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1388965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1388971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1389171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1389227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1389394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1389433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1389502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1389552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1389703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1389738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1389747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1389776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1394364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1394361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1389848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1389873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1389936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1389941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1389986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1389992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1390024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1390027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1390062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1390144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1390141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1390344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1390366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1390474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1390603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1390649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1390799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1390853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1390839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1390795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1390903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1390969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1391007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1391025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1391080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1391108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1391129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1391133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1391147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1391155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1391255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1391531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1391591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1391792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1391840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1391852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1391849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1391902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1391904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1391897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1391924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1391995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1392035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1392059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1392061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1392021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1392093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1392116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1392141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1392158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1392181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1392189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1392244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1392275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1392277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1392302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1392344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1392346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1392417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1392452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1392503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1392552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1392882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1392902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1392925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1392957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1392961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1392967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1395695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1393002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1393066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1393067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1393119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1393148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1393198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1393215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1393217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1393277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1393345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1393371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1393490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1393506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1393596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1393659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1393805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1393853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1393924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1393925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1394139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1394272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1394307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1393160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1394384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1394438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1394491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1394499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1394529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1394720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1394767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1394830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1395409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1395576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1395760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1395870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1396436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1395987</t>
    </r>
  </si>
  <si>
    <t>Nagoya</t>
  </si>
  <si>
    <t>DHB181101103108451</t>
  </si>
  <si>
    <t>名古屋里士满酒店(Richmond Hotel Nagoya Nayabashi)</t>
  </si>
  <si>
    <t>2018-11-24</t>
  </si>
  <si>
    <t>2018-11-28</t>
  </si>
  <si>
    <t>2018/11/1 10:31:08</t>
  </si>
  <si>
    <t>WANG HAO|ZHANG LI|</t>
  </si>
  <si>
    <t>，1388319</t>
  </si>
  <si>
    <t>Izumisano</t>
  </si>
  <si>
    <t>DHB181101123411357</t>
  </si>
  <si>
    <t>大阪关西全日空酒店(Star Gate Hotel Kansai Airport)</t>
  </si>
  <si>
    <t>2018-12-14</t>
  </si>
  <si>
    <t>2018-12-15</t>
  </si>
  <si>
    <t>2018/11/1 12:34:11</t>
  </si>
  <si>
    <t>YUAN YI|AN JINGLING|</t>
  </si>
  <si>
    <t>，1388363</t>
  </si>
  <si>
    <t>DHB181101163544971</t>
  </si>
  <si>
    <t>黎凡特东京东武酒店(Tobu Hotel Levant Tokyo)</t>
  </si>
  <si>
    <t>2018-11-16</t>
  </si>
  <si>
    <t>2018-11-17</t>
  </si>
  <si>
    <t>2018/11/1 16:35:44</t>
  </si>
  <si>
    <t>Gong Lijuan|Xie Zhonggui|</t>
  </si>
  <si>
    <t>，1388495</t>
  </si>
  <si>
    <t>Abuta</t>
  </si>
  <si>
    <t>DHB181101223737541</t>
  </si>
  <si>
    <t>(Smile Hotel Hakodate)</t>
  </si>
  <si>
    <t>2018/11/1 22:37:37</t>
  </si>
  <si>
    <t>3</t>
  </si>
  <si>
    <t>MA XIANHONG|HU ZHEDONG|LIN KAICHENG|</t>
  </si>
  <si>
    <t>，1388620</t>
  </si>
  <si>
    <t>DHB181101232633880</t>
  </si>
  <si>
    <t>龟户住宿酒店(Hotel MyStays Kameido)</t>
  </si>
  <si>
    <t>2018/11/1 23:26:33</t>
  </si>
  <si>
    <t>SHIROMA MICHINORI|</t>
  </si>
  <si>
    <t>，1388632</t>
  </si>
  <si>
    <t>DHB181102002215018</t>
  </si>
  <si>
    <t>2018-12-20</t>
  </si>
  <si>
    <t>2018-12-21</t>
  </si>
  <si>
    <t>2018/11/2 0:22:15</t>
  </si>
  <si>
    <t>TSAI LI|</t>
  </si>
  <si>
    <t>，1388655</t>
  </si>
  <si>
    <t>DHB181102003317608</t>
  </si>
  <si>
    <t>东京庭酒店(Hotel Niwa Tokyo)</t>
  </si>
  <si>
    <t>2018-11-07</t>
  </si>
  <si>
    <t>2018/11/2 0:33:17</t>
  </si>
  <si>
    <t>WU LIUQING|</t>
  </si>
  <si>
    <t>，1388657</t>
  </si>
  <si>
    <t>DHB181102125207288</t>
  </si>
  <si>
    <t>关西机场华盛顿酒店(Kansai Airport Washington Hotel)</t>
  </si>
  <si>
    <t>2018-12-02</t>
  </si>
  <si>
    <t>2018-12-05</t>
  </si>
  <si>
    <t>2018/11/2 12:52:07</t>
  </si>
  <si>
    <t>Zhang Zhan|</t>
  </si>
  <si>
    <t>，1388792</t>
  </si>
  <si>
    <t>DHB181102165329151</t>
  </si>
  <si>
    <t>东京东21酒店(Hotel East 21 Tokyo)</t>
  </si>
  <si>
    <t>2018-11-29</t>
  </si>
  <si>
    <t>2018-11-30</t>
  </si>
  <si>
    <t>2018/11/2 16:53:29</t>
  </si>
  <si>
    <t>JIANG RUI|</t>
  </si>
  <si>
    <t>，1388946</t>
  </si>
  <si>
    <t>DHB181102174143404</t>
  </si>
  <si>
    <t>名古屋太阳道广场酒店(Hotel Sunroute Plaza Nagoya)</t>
  </si>
  <si>
    <t>2018-11-06</t>
  </si>
  <si>
    <t>2018/11/2 17:41:43</t>
  </si>
  <si>
    <t>2</t>
  </si>
  <si>
    <t>LI SIHUA|ZHANG XIAOLEI|</t>
  </si>
  <si>
    <t>，1388965</t>
  </si>
  <si>
    <t>DHB181102175152052</t>
  </si>
  <si>
    <t>2018-11-05</t>
  </si>
  <si>
    <t>2018/11/2 17:51:52</t>
  </si>
  <si>
    <t>CHEN WANGGEN|CHEN RUIHUA|</t>
  </si>
  <si>
    <t>，1388971</t>
  </si>
  <si>
    <t>DHB181103111548021</t>
  </si>
  <si>
    <t>新宿阳光酒店(Hotel Sunlite Shinjuku)</t>
  </si>
  <si>
    <t>2018/11/3 11:15:48</t>
  </si>
  <si>
    <t>SUN MINZHE|LI XIAOJING|</t>
  </si>
  <si>
    <t>，1389171</t>
  </si>
  <si>
    <t>DHB181103140746970</t>
  </si>
  <si>
    <t>东京日本桥微笑酒店(Smile Hotel Tokyo Nihonbashi)</t>
  </si>
  <si>
    <t>2018/11/3 14:07:46</t>
  </si>
  <si>
    <t>WU YUECUI|QIU YAOKUN|</t>
  </si>
  <si>
    <t>，1389227</t>
  </si>
  <si>
    <t>Motobu</t>
  </si>
  <si>
    <t>DHB181103213056054</t>
  </si>
  <si>
    <t>尤佳福碧色酒店(Hotel Yugaf Inn Bise)</t>
  </si>
  <si>
    <t>2018-11-08</t>
  </si>
  <si>
    <t>2018/11/3 21:30:56</t>
  </si>
  <si>
    <t>LIAO YONGLIANG|</t>
  </si>
  <si>
    <t>，1389394</t>
  </si>
  <si>
    <t>Osaka</t>
  </si>
  <si>
    <t>DHB181103230128592</t>
  </si>
  <si>
    <t>大阪本町地产客栈(Chisun Inn Osaka Hommachi)</t>
  </si>
  <si>
    <t>2018/11/3 23:01:28</t>
  </si>
  <si>
    <t>YAO HONG|</t>
  </si>
  <si>
    <t>，1389433</t>
  </si>
  <si>
    <t>DHB181104093446324</t>
  </si>
  <si>
    <t>樱花露台画廊酒店(Sakura Terrace The Gallery)</t>
  </si>
  <si>
    <t>2019-01-01</t>
  </si>
  <si>
    <t>2019-01-02</t>
  </si>
  <si>
    <t>2018/11/4 9:34:46</t>
  </si>
  <si>
    <t>WANG AILIN|</t>
  </si>
  <si>
    <t>，1389502</t>
  </si>
  <si>
    <t>DHB181104123319543</t>
  </si>
  <si>
    <t>新宿维拉喷泉酒店(Hotel Villa Fontaine SHINJUKU)</t>
  </si>
  <si>
    <t>2018/11/4 12:33:19</t>
  </si>
  <si>
    <t>ZHAO ZIXIANG|</t>
  </si>
  <si>
    <t>，1389552</t>
  </si>
  <si>
    <t>DHB181104191705195</t>
  </si>
  <si>
    <t>京都四觉住宿酒店(Hotel MyStays Kyoto-Shijo)</t>
  </si>
  <si>
    <t>2018/11/4 19:17:05</t>
  </si>
  <si>
    <t>GUO RENFANG|</t>
  </si>
  <si>
    <t>，1389703</t>
  </si>
  <si>
    <t>DHB181104214755386</t>
  </si>
  <si>
    <t>东京大酒店(Tokyo Grand Hotel)</t>
  </si>
  <si>
    <t>2018-11-26</t>
  </si>
  <si>
    <t>2018-11-27</t>
  </si>
  <si>
    <t>2018/11/4 21:47:55</t>
  </si>
  <si>
    <t>ZHANG YUXIN|</t>
  </si>
  <si>
    <t>，1389738</t>
  </si>
  <si>
    <t>DHB181104220509336</t>
  </si>
  <si>
    <t>2018-11-15</t>
  </si>
  <si>
    <t>2018-11-21</t>
  </si>
  <si>
    <t>2018/11/4 22:05:09</t>
  </si>
  <si>
    <t>DUAN KEYIN|</t>
  </si>
  <si>
    <t>，1389747</t>
  </si>
  <si>
    <t>Kobe</t>
  </si>
  <si>
    <t>DHB181104231633657</t>
  </si>
  <si>
    <t>神户岐山酒店(Chisun Hotel Kobe)</t>
  </si>
  <si>
    <t>2018-11-20</t>
  </si>
  <si>
    <t>2018/11/4 23:16:33</t>
  </si>
  <si>
    <t>Ji Xin|</t>
  </si>
  <si>
    <t>，1389776</t>
  </si>
  <si>
    <t>DHB181105090940788</t>
  </si>
  <si>
    <t>大阪周租公寓大手前分店(Hotel MyStays Otemae)</t>
  </si>
  <si>
    <t>2018-12-18</t>
  </si>
  <si>
    <t>2018/11/5 9:09:40</t>
  </si>
  <si>
    <t>5</t>
  </si>
  <si>
    <t>YU QIANQIAN|ZHANG ZHAO|MU YUHENG|XUE YING|ZHANG WEI|</t>
  </si>
  <si>
    <t>陈奕晖</t>
  </si>
  <si>
    <t>，1394364</t>
  </si>
  <si>
    <t>DHB181105092659037</t>
  </si>
  <si>
    <t>2018/11/5 9:26:59</t>
  </si>
  <si>
    <t>CHEN PENGFEI|LOU SHIZAN|DUAN CHAOBO|GU ZHIYI|WANG WANYAN|</t>
  </si>
  <si>
    <t>，1394361</t>
  </si>
  <si>
    <t>DHB181105100729962</t>
  </si>
  <si>
    <t>2018-11-18</t>
  </si>
  <si>
    <t>2018/11/5 10:07:29</t>
  </si>
  <si>
    <t>Wang Jiahuai|Yu Caihong|</t>
  </si>
  <si>
    <t>，1389848</t>
  </si>
  <si>
    <t>DHB181105113517260</t>
  </si>
  <si>
    <t>京都丽嘉皇家酒店(RIHGA Royal Hotel Kyoto)</t>
  </si>
  <si>
    <t>2018-12-13</t>
  </si>
  <si>
    <t>2018/11/5 11:35:17</t>
  </si>
  <si>
    <t>LU PING|TANG XINYI|YANG HAOHAN|</t>
  </si>
  <si>
    <t>，1389873</t>
  </si>
  <si>
    <t>DHB181105142828883</t>
  </si>
  <si>
    <t>堺筋本町住宿酒店(Hotel MyStays Sakaisuji-Honmachi)</t>
  </si>
  <si>
    <t>2018-11-09</t>
  </si>
  <si>
    <t>2018-11-10</t>
  </si>
  <si>
    <t>2018/11/5 14:28:28</t>
  </si>
  <si>
    <t>SUN YIYUAN|</t>
  </si>
  <si>
    <t>，1389936</t>
  </si>
  <si>
    <t>DHB181105142901946</t>
  </si>
  <si>
    <t>半藏门蒙特利酒店(Hotel Monterey Hanzomon)</t>
  </si>
  <si>
    <t>2018/11/5 14:29:01</t>
  </si>
  <si>
    <t>CHEN QINGYANG|</t>
  </si>
  <si>
    <t>，1389941</t>
  </si>
  <si>
    <t>DHB181105153744708</t>
  </si>
  <si>
    <t>神田弗莱克斯蒂旅舍(Hotel MyStays Kanda)</t>
  </si>
  <si>
    <t>2018/11/5 15:37:44</t>
  </si>
  <si>
    <t>4</t>
  </si>
  <si>
    <t>HUANG QIN|YAN NA|ZHAO BAOLIN|HE LIJUN|WANG PING|ZHOU DUOLAN|LI HONGBIN|ZONG ZHILI|</t>
  </si>
  <si>
    <t>，1389986</t>
  </si>
  <si>
    <t>DHB181105153925841</t>
  </si>
  <si>
    <t>2018/11/5 15:39:25</t>
  </si>
  <si>
    <t>HUANG JUN|WANG JUN|</t>
  </si>
  <si>
    <t>，1389992</t>
  </si>
  <si>
    <t>Fukuoka</t>
  </si>
  <si>
    <t>DHB181105162823539</t>
  </si>
  <si>
    <t>博多秀雅东京急行酒店(Hakata Excel Hotel Tokyu)</t>
  </si>
  <si>
    <t>2018-12-12</t>
  </si>
  <si>
    <t>2018/11/5 16:28:23</t>
  </si>
  <si>
    <t>Liang Yuanhong|Zhang Li|</t>
  </si>
  <si>
    <t>，1390024</t>
  </si>
  <si>
    <t>Narita</t>
  </si>
  <si>
    <t>DHB181105162842566</t>
  </si>
  <si>
    <t>成田马罗德国际酒店(Marroad International Hotel Narita)</t>
  </si>
  <si>
    <t>2018/11/5 16:28:42</t>
  </si>
  <si>
    <t>Zhou Ziyue|JIANG LUCAN|</t>
  </si>
  <si>
    <t>，1390027</t>
  </si>
  <si>
    <t>DHB181105174045415</t>
  </si>
  <si>
    <t>2018/11/5 17:40:45</t>
  </si>
  <si>
    <t>Bao Jie|Lai Xiaohong|</t>
  </si>
  <si>
    <t>，1390062</t>
  </si>
  <si>
    <t>DHB181105205523500</t>
  </si>
  <si>
    <t>维新酒店集团(the b ikebukuro)</t>
  </si>
  <si>
    <t>2018/11/5 20:55:23</t>
  </si>
  <si>
    <t>PENG YUJUN|</t>
  </si>
  <si>
    <t>，1390144</t>
  </si>
  <si>
    <t>Sapporo</t>
  </si>
  <si>
    <t>DHB181105205756768</t>
  </si>
  <si>
    <t>Vessel Inn Sapporo Nakajima Park(Vessel Inn Sapporo Nakajima Park)</t>
  </si>
  <si>
    <t>2018/11/5 20:57:56</t>
  </si>
  <si>
    <t>SUN HONG|</t>
  </si>
  <si>
    <t>，1390141</t>
  </si>
  <si>
    <t>DHB181106115519080</t>
  </si>
  <si>
    <t>博德东急雷伊酒店(Hakata Tokyu REI Hotel)</t>
  </si>
  <si>
    <t>2018-11-25</t>
  </si>
  <si>
    <t>2018/11/6 11:55:19</t>
  </si>
  <si>
    <t>FU JUN|GU HUACHEN|</t>
  </si>
  <si>
    <t>，1390344</t>
  </si>
  <si>
    <t>DHB181106124714625</t>
  </si>
  <si>
    <t>2018/11/6 12:47:14</t>
  </si>
  <si>
    <t>JIN LI|FU WENWEN|</t>
  </si>
  <si>
    <t>，1390366</t>
  </si>
  <si>
    <t>Kota Kinabalu</t>
  </si>
  <si>
    <t>DHB181106155055845</t>
  </si>
  <si>
    <t>京那巴鲁凯悦酒店(Hyatt Regency Kinabalu)</t>
  </si>
  <si>
    <t>2018-11-12</t>
  </si>
  <si>
    <t>2018-11-13</t>
  </si>
  <si>
    <t>2018/11/6 15:50:55</t>
  </si>
  <si>
    <t>XU JIANPING|LI GUO|ZHU YUPING|HUANG HONGBIAO|</t>
  </si>
  <si>
    <t>邓伟龙</t>
  </si>
  <si>
    <t>，1390474</t>
  </si>
  <si>
    <t>DHB181106221210778</t>
  </si>
  <si>
    <t>2018/11/6 22:12:10</t>
  </si>
  <si>
    <t>LIU CHI|</t>
  </si>
  <si>
    <t>，1390603</t>
  </si>
  <si>
    <t>DHB181107003626514</t>
  </si>
  <si>
    <t>2018-11-11</t>
  </si>
  <si>
    <t>2018/11/7 0:36:26</t>
  </si>
  <si>
    <t>CHENG JINGWEN|</t>
  </si>
  <si>
    <t>，1390649</t>
  </si>
  <si>
    <t>DHB181107124006319</t>
  </si>
  <si>
    <t>2018/11/7 12:40:06</t>
  </si>
  <si>
    <t>WANG HONGMIAN|</t>
  </si>
  <si>
    <t>，1390799</t>
  </si>
  <si>
    <t>DHB181107141851205</t>
  </si>
  <si>
    <t>2018-11-22</t>
  </si>
  <si>
    <t>2018/11/7 14:18:51</t>
  </si>
  <si>
    <t>xue shuli|bu dianruan|</t>
  </si>
  <si>
    <t>，1390853</t>
  </si>
  <si>
    <t>Bangkok</t>
  </si>
  <si>
    <t>DHB181107143051335</t>
  </si>
  <si>
    <t>曼谷铂尔曼皇权酒店(Pullman Bangkok King Power)</t>
  </si>
  <si>
    <t>2019-01-16</t>
  </si>
  <si>
    <t>2019-01-18</t>
  </si>
  <si>
    <t>2018/11/7 14:30:51</t>
  </si>
  <si>
    <t>WANG YINGJUN|</t>
  </si>
  <si>
    <t>NgaiJason</t>
  </si>
  <si>
    <t>，1390839</t>
  </si>
  <si>
    <t>Subang Jaya</t>
  </si>
  <si>
    <t>DHB181107151003680</t>
  </si>
  <si>
    <t>喜来登素邦大酒店(Dorsett Grand Subang)</t>
  </si>
  <si>
    <t>MY</t>
  </si>
  <si>
    <t>2018/11/7 15:10:03</t>
  </si>
  <si>
    <t>Loke Wei Hoo|</t>
  </si>
  <si>
    <t>徐文程</t>
  </si>
  <si>
    <t>，1390795</t>
  </si>
  <si>
    <t>DHB181107161044297</t>
  </si>
  <si>
    <t>2018/11/7 16:10:44</t>
  </si>
  <si>
    <t>LIU QING|CHEN CHAO|</t>
  </si>
  <si>
    <t>，1390903</t>
  </si>
  <si>
    <t>DHB181107182109453</t>
  </si>
  <si>
    <t>2018/11/7 18:21:09</t>
  </si>
  <si>
    <t>ZHENG HAOWEN|</t>
  </si>
  <si>
    <t>，1390969</t>
  </si>
  <si>
    <t>DHB181107194304747</t>
  </si>
  <si>
    <t>京都新町别邸三井花园酒店(Mitsui Garden Hotel Kyoto Shinmachi Bettei)</t>
  </si>
  <si>
    <t>2018/11/7 19:43:04</t>
  </si>
  <si>
    <t>SONG YONGHONG|ZHANG BAOYU|LIU SHISI|</t>
  </si>
  <si>
    <t>，1391007</t>
  </si>
  <si>
    <t>Naha</t>
  </si>
  <si>
    <t>DHB181107203209126</t>
  </si>
  <si>
    <t>Nest Hotel Naha(Nest Hotel Naha)</t>
  </si>
  <si>
    <t>2018-12-03</t>
  </si>
  <si>
    <t>2018/11/7 20:32:09</t>
  </si>
  <si>
    <t>ZHANG LU|</t>
  </si>
  <si>
    <t>，1391025</t>
  </si>
  <si>
    <t>DHB181107221417134</t>
  </si>
  <si>
    <t>阳光福冈大濠酒店(Hotel Sunline Fukuoka Ohori)</t>
  </si>
  <si>
    <t>2018/11/7 22:14:17</t>
  </si>
  <si>
    <t>LIU LAISHENG|LIU MENGSHI|</t>
  </si>
  <si>
    <t>，1391080</t>
  </si>
  <si>
    <t>DHB181107233416436</t>
  </si>
  <si>
    <t>东京第一酒店(Daiichi Hotel Tokyo)</t>
  </si>
  <si>
    <t>2018/11/7 23:34:16</t>
  </si>
  <si>
    <t>YANG JIAN|BAI YIN|Bo Jianning|</t>
  </si>
  <si>
    <t>，1391108</t>
  </si>
  <si>
    <t>DHB181108015508134</t>
  </si>
  <si>
    <t>2018/11/8 1:55:08</t>
  </si>
  <si>
    <t>LI XINPENG|</t>
  </si>
  <si>
    <t>，1391129</t>
  </si>
  <si>
    <t>DHB181108024847766</t>
  </si>
  <si>
    <t>2018/11/8 2:48:47</t>
  </si>
  <si>
    <t>Li Xinli|Yang Hailin|</t>
  </si>
  <si>
    <t>，1391133</t>
  </si>
  <si>
    <t>DHB181108072040976</t>
  </si>
  <si>
    <t>京都阿尔蒙特酒店(Almont Hotel Kyoto)</t>
  </si>
  <si>
    <t>2018/11/8 7:20:40</t>
  </si>
  <si>
    <t>HAO GUOHUA|HAO XIN|</t>
  </si>
  <si>
    <t>，1391147</t>
  </si>
  <si>
    <t>DHB181108083428008</t>
  </si>
  <si>
    <t>the b kobe(the b kobe)</t>
  </si>
  <si>
    <t>2018/11/8 8:34:28</t>
  </si>
  <si>
    <t>chen weijun|li xin|</t>
  </si>
  <si>
    <t>，1391155</t>
  </si>
  <si>
    <t>DHB181108113712969</t>
  </si>
  <si>
    <t>新札幌太阳道酒店(Hotel Sunroute New Sapporo)</t>
  </si>
  <si>
    <t>2018-11-14</t>
  </si>
  <si>
    <t>2018/11/8 11:37:12</t>
  </si>
  <si>
    <t>Dai Jiwen|Xu Jilan|</t>
  </si>
  <si>
    <t>，1391255</t>
  </si>
  <si>
    <t>DHB181108200346128</t>
  </si>
  <si>
    <t>曼谷杜斯特塔尼酒店(Dusit Thani Bangkok)</t>
  </si>
  <si>
    <t>2018-12-06</t>
  </si>
  <si>
    <t>2018-12-08</t>
  </si>
  <si>
    <t>2018/11/8 20:03:46</t>
  </si>
  <si>
    <t>LIN NIANYONG|LI XING|</t>
  </si>
  <si>
    <t>，1391531</t>
  </si>
  <si>
    <t>DHB181108220117855</t>
  </si>
  <si>
    <t>浅草微笑酒店(Smile Hotel Asakusa(ex.Skycourt Asakusa Hotel))</t>
  </si>
  <si>
    <t>2018-12-30</t>
  </si>
  <si>
    <t>2018-12-31</t>
  </si>
  <si>
    <t>2018/11/8 22:01:17</t>
  </si>
  <si>
    <t>HU DONG|CHANG YINGCHUN|</t>
  </si>
  <si>
    <t>，1391591</t>
  </si>
  <si>
    <t>DHB181109114656284</t>
  </si>
  <si>
    <t>2018-12-07</t>
  </si>
  <si>
    <t>2018/11/9 11:46:56</t>
  </si>
  <si>
    <t>HUANG LIMIN|SONG YANNA|</t>
  </si>
  <si>
    <t>，1391792</t>
  </si>
  <si>
    <t>DHB181109132633984</t>
  </si>
  <si>
    <t>京都三条三井花园酒店(Mitsui Garden Hotel Kyoto Sanjo)</t>
  </si>
  <si>
    <t>2018/11/9 13:26:33</t>
  </si>
  <si>
    <t>Wang Yingying|Xiao Jun|Chen Yan|</t>
  </si>
  <si>
    <t>，1391840</t>
  </si>
  <si>
    <t>，1391852</t>
  </si>
  <si>
    <t>Pasay</t>
  </si>
  <si>
    <t>DHB181109151359143</t>
  </si>
  <si>
    <t>马尼拉菲律宾广场索菲特酒店(Sofitel Philippine Plaza Manila)</t>
  </si>
  <si>
    <t>2018-11-23</t>
  </si>
  <si>
    <t>2018/11/9 15:13:59</t>
  </si>
  <si>
    <t>Zhang Dalin|Zhang jiancheng|Ren Ronghui|</t>
  </si>
  <si>
    <t>，1391849</t>
  </si>
  <si>
    <t>Boracay Island</t>
  </si>
  <si>
    <t>DHB181109153001523</t>
  </si>
  <si>
    <t>林德波拉凯酒店(The Lind Boracay)</t>
  </si>
  <si>
    <t>2019-01-26</t>
  </si>
  <si>
    <t>2019-01-30</t>
  </si>
  <si>
    <t>2018/11/9 15:30:01</t>
  </si>
  <si>
    <t>ZHOU JUN|WEI XUEJIAO|</t>
  </si>
  <si>
    <t>谢琳琳</t>
  </si>
  <si>
    <t>，1391902</t>
  </si>
  <si>
    <t>DHB181109153252766</t>
  </si>
  <si>
    <t>2018/11/9 15:32:52</t>
  </si>
  <si>
    <t>ZHOU GUANZHAO|ZHOU JIASHOU|</t>
  </si>
  <si>
    <t>，1391904</t>
  </si>
  <si>
    <t>DHB181109154149439</t>
  </si>
  <si>
    <t>欧洲电信酒店(Eurotel Boracay)</t>
  </si>
  <si>
    <t>2018/11/9 15:41:49</t>
  </si>
  <si>
    <t>CHEN KEN|</t>
  </si>
  <si>
    <t>，1391897</t>
  </si>
  <si>
    <t>Koh Samui</t>
  </si>
  <si>
    <t>DHB181109155206301</t>
  </si>
  <si>
    <t>赛列斯海滨度假村 - 苏美岛(Celes BeachFront Resort - Koh Samui)</t>
  </si>
  <si>
    <t>2019-01-12</t>
  </si>
  <si>
    <t>2019-01-17</t>
  </si>
  <si>
    <t>2018/11/9 15:52:06</t>
  </si>
  <si>
    <t>ZHANG WENJING|HU ZHONGLIN|</t>
  </si>
  <si>
    <t>，1391924</t>
  </si>
  <si>
    <t>Kuala Lumpur</t>
  </si>
  <si>
    <t>DHB181109180920421</t>
  </si>
  <si>
    <t>吉隆坡费斯套房酒店(The Face Suites Kuala Lumpur)</t>
  </si>
  <si>
    <t>2019-01-28</t>
  </si>
  <si>
    <t>2018/11/9 18:09:20</t>
  </si>
  <si>
    <t>XUE YANLING|LI SHUJIAN|</t>
  </si>
  <si>
    <t>，1391995</t>
  </si>
  <si>
    <t>Hakodate</t>
  </si>
  <si>
    <t>DHB181109183802283</t>
  </si>
  <si>
    <t>函馆 330 菲特尼斯酒店(Hotel Resol Hakodate)</t>
  </si>
  <si>
    <t>2018/11/9 18:38:02</t>
  </si>
  <si>
    <t>SHIGA SEIKO|</t>
  </si>
  <si>
    <t>，1392035</t>
  </si>
  <si>
    <t>DHB181109193050336</t>
  </si>
  <si>
    <t>2018/11/9 19:30:50</t>
  </si>
  <si>
    <t>HE TONG|MA XIAOLONG|MA JIAN|TUO YANAN|MA SITING|WANG YAWEN|</t>
  </si>
  <si>
    <t>，1392059</t>
  </si>
  <si>
    <t>DHB181109194121779</t>
  </si>
  <si>
    <t>日精商务酒店(Business Hotel Nissei)</t>
  </si>
  <si>
    <t>2018/11/9 19:41:21</t>
  </si>
  <si>
    <t>HAN XIAOJUAN|</t>
  </si>
  <si>
    <t>，1392061</t>
  </si>
  <si>
    <t>Nusa Dua</t>
  </si>
  <si>
    <t>DHB181109203111135</t>
  </si>
  <si>
    <t>巴厘岛萨玛贝别墅酒店(Samabe Bali Suites &amp; Villas)</t>
  </si>
  <si>
    <t>2019-01-21</t>
  </si>
  <si>
    <t>2019-01-23</t>
  </si>
  <si>
    <t>2018/11/9 20:31:11</t>
  </si>
  <si>
    <t>jia hong|sheng hongyun|</t>
  </si>
  <si>
    <t>，1392021</t>
  </si>
  <si>
    <t>Nha Trang</t>
  </si>
  <si>
    <t>DHB181109212415382</t>
  </si>
  <si>
    <t>芽庄湾珍珠高级度假村(Vinpearl Nha Trang Bay Resort &amp; Villas(Ex.Vinpearl Premium Nha Trang Bay))</t>
  </si>
  <si>
    <t>2019-01-22</t>
  </si>
  <si>
    <t>2018/11/9 21:24:15</t>
  </si>
  <si>
    <t>GAO LIJIA|LI ZHEN|</t>
  </si>
  <si>
    <t>，1392093</t>
  </si>
  <si>
    <t>DHB181109220721147</t>
  </si>
  <si>
    <t>2018/11/9 22:07:21</t>
  </si>
  <si>
    <t>JIN ZHU|ZHANG FENGSHUO|</t>
  </si>
  <si>
    <t>，1392116</t>
  </si>
  <si>
    <t>DHB181109225219200</t>
  </si>
  <si>
    <t>2018-12-23</t>
  </si>
  <si>
    <t>2018-12-24</t>
  </si>
  <si>
    <t>2018/11/9 22:52:19</t>
  </si>
  <si>
    <t>ZHAO BEIBEI|ZHU YIJIE|</t>
  </si>
  <si>
    <t>，1392141</t>
  </si>
  <si>
    <t>DHB181109232727290</t>
  </si>
  <si>
    <t>2018/11/9 23:27:27</t>
  </si>
  <si>
    <t>DONG YING|</t>
  </si>
  <si>
    <t>，1392158</t>
  </si>
  <si>
    <t>DHB181110000630566</t>
  </si>
  <si>
    <t>2018/11/10 0:06:30</t>
  </si>
  <si>
    <t>ZHU YUNCHAO|</t>
  </si>
  <si>
    <t>，1392181</t>
  </si>
  <si>
    <t>DHB181110001333919</t>
  </si>
  <si>
    <t>2018-12-09</t>
  </si>
  <si>
    <t>2018/11/10 0:13:33</t>
  </si>
  <si>
    <t>ZHAO JIAN|</t>
  </si>
  <si>
    <t>，1392189</t>
  </si>
  <si>
    <t>DHB181110073707633</t>
  </si>
  <si>
    <t>那霸欧莫罗马旗大和鲁内酒店(Daiwa Roynet Hotel Naha-Omoromachi)</t>
  </si>
  <si>
    <t>2019-01-27</t>
  </si>
  <si>
    <t>2019-01-29</t>
  </si>
  <si>
    <t>2018/11/10 7:37:07</t>
  </si>
  <si>
    <t>CHEN CHENG|</t>
  </si>
  <si>
    <t>，1392244</t>
  </si>
  <si>
    <t>DHB181110093756282</t>
  </si>
  <si>
    <t>羽田皇家花园酒店(Royal Park Hotel THE Haneda)</t>
  </si>
  <si>
    <t>2018/11/10 9:37:56</t>
  </si>
  <si>
    <t>Liang Jin|Qian JianJun|Qian Jianhua|</t>
  </si>
  <si>
    <t>，1392275</t>
  </si>
  <si>
    <t>DHB181110095003796</t>
  </si>
  <si>
    <t>2018/11/10 9:50:03</t>
  </si>
  <si>
    <t>LONG QIANWEN|</t>
  </si>
  <si>
    <t>，1392277</t>
  </si>
  <si>
    <t>DHB181110105245585</t>
  </si>
  <si>
    <t>心斋桥哈顿酒店(Hearton Hotel Shinsaibashi)</t>
  </si>
  <si>
    <t>2018/11/10 10:52:45</t>
  </si>
  <si>
    <t>Bao Guotong|Qu Lintao|</t>
  </si>
  <si>
    <t>，1392302</t>
  </si>
  <si>
    <t>Hakone</t>
  </si>
  <si>
    <t>DHB181110121435080</t>
  </si>
  <si>
    <t>箱根芦之湖王子酒店(The Prince Hakone Lake Ashinoko)</t>
  </si>
  <si>
    <t>2018/11/10 12:14:35</t>
  </si>
  <si>
    <t>Zhan Kaihuo|Chen Lin|Zhan Yunfan|</t>
  </si>
  <si>
    <t>，1392344</t>
  </si>
  <si>
    <t>Otaru</t>
  </si>
  <si>
    <t>DHB181110122025342</t>
  </si>
  <si>
    <t>北小樽酒店(Hotel Nord Otaru)</t>
  </si>
  <si>
    <t>2019-01-31</t>
  </si>
  <si>
    <t>2018/11/10 12:20:25</t>
  </si>
  <si>
    <t>YU ZHUOHUI|CHENG FANGJIE|</t>
  </si>
  <si>
    <t>，1392346</t>
  </si>
  <si>
    <t>DHB181110145628895</t>
  </si>
  <si>
    <t>2018/11/10 14:56:28</t>
  </si>
  <si>
    <t>LI GUANGLU|YUAN MIAOMIAO|</t>
  </si>
  <si>
    <t>，1392417</t>
  </si>
  <si>
    <t>DHB181110161611205</t>
  </si>
  <si>
    <t>2018-12-11</t>
  </si>
  <si>
    <t>2018/11/10 16:16:11</t>
  </si>
  <si>
    <t>，1392452</t>
  </si>
  <si>
    <t>DHB181110175048223</t>
  </si>
  <si>
    <t>2018/11/10 17:50:48</t>
  </si>
  <si>
    <t>Chi Jieshan|</t>
  </si>
  <si>
    <t>，1392503</t>
  </si>
  <si>
    <t>DHB181110211000114</t>
  </si>
  <si>
    <t>2018/11/10 21:10:00</t>
  </si>
  <si>
    <t>YE CUILAN|</t>
  </si>
  <si>
    <t>，1392552</t>
  </si>
  <si>
    <t>DHB181111045115987</t>
  </si>
  <si>
    <t>2018/11/11 4:51:15</t>
  </si>
  <si>
    <t>Wang Lili|</t>
  </si>
  <si>
    <t>，1392882</t>
  </si>
  <si>
    <t>DHB181111073755141</t>
  </si>
  <si>
    <t>2018/11/11 7:37:55</t>
  </si>
  <si>
    <t>huang Jiahui|wang Cong|</t>
  </si>
  <si>
    <t>，1392902</t>
  </si>
  <si>
    <t>DHB181111085248621</t>
  </si>
  <si>
    <t>2018-12-04</t>
  </si>
  <si>
    <t>2018/11/11 8:52:48</t>
  </si>
  <si>
    <t>ZHENG HUALEI|</t>
  </si>
  <si>
    <t>，1392925</t>
  </si>
  <si>
    <t>DHB181111094308751</t>
  </si>
  <si>
    <t>2018/11/11 9:43:08</t>
  </si>
  <si>
    <t>PAN XU|</t>
  </si>
  <si>
    <t>，1392957</t>
  </si>
  <si>
    <t>DHB181111094502860</t>
  </si>
  <si>
    <t>2018/11/11 9:45:02</t>
  </si>
  <si>
    <t>Wang Chunhua|</t>
  </si>
  <si>
    <t>，1392961</t>
  </si>
  <si>
    <t>DHB181111095117153</t>
  </si>
  <si>
    <t>2018/11/11 9:51:17</t>
  </si>
  <si>
    <t>ZHAO ZILONG|CHANG ZHENG|</t>
  </si>
  <si>
    <t>，1392967</t>
  </si>
  <si>
    <t>Krabi</t>
  </si>
  <si>
    <t>DHB181111101514591</t>
  </si>
  <si>
    <t>甲米森塔拉海滩别墅度假酒店(Centara Grand Beach Resort &amp; Villas Krabi)</t>
  </si>
  <si>
    <t>2018/11/11 10:15:14</t>
  </si>
  <si>
    <t>LI MEI|ZHANG WEI|</t>
  </si>
  <si>
    <t>，1395695</t>
  </si>
  <si>
    <t>DHB181111101637639</t>
  </si>
  <si>
    <t>东新宿 E 酒店(E Hotel Higashi Shinjuku)</t>
  </si>
  <si>
    <t>2019-02-01</t>
  </si>
  <si>
    <t>2018/11/11 10:16:37</t>
  </si>
  <si>
    <t>LIANG ZHONGBIN|LUN SHUQI|LIANG ZIYING|LUN HAOXUAN|</t>
  </si>
  <si>
    <t>，1393002</t>
  </si>
  <si>
    <t>DHB181111110634327</t>
  </si>
  <si>
    <t>2018/11/11 11:06:34</t>
  </si>
  <si>
    <t>ZHANG JIE|WANG WEI|</t>
  </si>
  <si>
    <t>，1393066</t>
  </si>
  <si>
    <t>DHB181111110640334</t>
  </si>
  <si>
    <t>2018/11/11 11:06:40</t>
  </si>
  <si>
    <t>JIA NA|WU HAIPING|</t>
  </si>
  <si>
    <t>，1393067</t>
  </si>
  <si>
    <t>DHB181111120507146</t>
  </si>
  <si>
    <t>东京羽田日航城市酒店(Hotel Jal City Haneda Tokyo)</t>
  </si>
  <si>
    <t>2018-12-01</t>
  </si>
  <si>
    <t>2018/11/11 12:05:07</t>
  </si>
  <si>
    <t>TANG FANGFANG|</t>
  </si>
  <si>
    <t>，1393119</t>
  </si>
  <si>
    <t>Patong</t>
  </si>
  <si>
    <t>DHB181111123706210</t>
  </si>
  <si>
    <t>卡利马度假村及水疗中心(Kalima Resort &amp; Spa, Phuket)</t>
  </si>
  <si>
    <t>2019-02-05</t>
  </si>
  <si>
    <t>2019-02-10</t>
  </si>
  <si>
    <t>2018/11/11 12:37:06</t>
  </si>
  <si>
    <t>ZHOU JIE|</t>
  </si>
  <si>
    <t>，1393148</t>
  </si>
  <si>
    <t>DHB181111131057401</t>
  </si>
  <si>
    <t>2018/11/11 13:10:57</t>
  </si>
  <si>
    <t>Shao Xie|Zhang Xiaolan|</t>
  </si>
  <si>
    <t>，1393198</t>
  </si>
  <si>
    <t>DHB181111132100080</t>
  </si>
  <si>
    <t>2018-12-17</t>
  </si>
  <si>
    <t>2018/11/11 13:21:00</t>
  </si>
  <si>
    <t>LUO YONGKANG|</t>
  </si>
  <si>
    <t>，1393215</t>
  </si>
  <si>
    <t>DHB181111133311855</t>
  </si>
  <si>
    <t>2018/11/11 13:33:11</t>
  </si>
  <si>
    <t>CHEN GUOSHU|</t>
  </si>
  <si>
    <t>，1393217</t>
  </si>
  <si>
    <t>Ho Chi Minh City</t>
  </si>
  <si>
    <t>DHB181111152321651</t>
  </si>
  <si>
    <t>TRIIP精品滨城酒店(Triip Boutique Ben Thanh Hotel（ex：Aries Ben Thanh Central Hotel）)</t>
  </si>
  <si>
    <t>2019-01-04</t>
  </si>
  <si>
    <t>2019-01-05</t>
  </si>
  <si>
    <t>2018/11/11 15:23:21</t>
  </si>
  <si>
    <t>GUO SHUNBIN|GUO HEINI|ZHANG WEI|</t>
  </si>
  <si>
    <t>，1393277</t>
  </si>
  <si>
    <t>DHB181111153439642</t>
  </si>
  <si>
    <t>大阪蒙特利格拉斯米尔酒店(Hotel Monterey Grasmere Osaka)</t>
  </si>
  <si>
    <t>2018/11/11 15:34:39</t>
  </si>
  <si>
    <t>HONG XIAOYING|WANG ZHENTAO|</t>
  </si>
  <si>
    <t>，1393345</t>
  </si>
  <si>
    <t>DHB181111154952707</t>
  </si>
  <si>
    <t>2018/11/11 15:49:52</t>
  </si>
  <si>
    <t>LAI YUQI|LUO ZHIHUI|</t>
  </si>
  <si>
    <t>，1393371</t>
  </si>
  <si>
    <t>DHB181111180245958</t>
  </si>
  <si>
    <t>2018/11/11 18:02:45</t>
  </si>
  <si>
    <t>Chan Chung|Tao Lin|</t>
  </si>
  <si>
    <t>，1393490</t>
  </si>
  <si>
    <t>DHB181111182103091</t>
  </si>
  <si>
    <t>2018-12-19</t>
  </si>
  <si>
    <t>2018/11/11 18:21:03</t>
  </si>
  <si>
    <t>gao ya|zhu yiying|</t>
  </si>
  <si>
    <t>，1393506</t>
  </si>
  <si>
    <t>DHB181111201825904</t>
  </si>
  <si>
    <t>南海大阪辉盛庭国际公寓(Fraser Residence Nankai Osaka)</t>
  </si>
  <si>
    <t>2019-02-02</t>
  </si>
  <si>
    <t>2018/11/11 20:18:25</t>
  </si>
  <si>
    <t>ZHANG Peirong|MIAO Baohong|ZHANG Lin|Zhu Qi|</t>
  </si>
  <si>
    <t>，1393596</t>
  </si>
  <si>
    <t>DHB181111210458799</t>
  </si>
  <si>
    <t>B三轩茶屋酒店(the b sangenjaya)</t>
  </si>
  <si>
    <t>2018-11-19</t>
  </si>
  <si>
    <t>2018/11/11 21:04:58</t>
  </si>
  <si>
    <t>WANG BO|</t>
  </si>
  <si>
    <t>，1393659</t>
  </si>
  <si>
    <t>DHB181111223808521</t>
  </si>
  <si>
    <t>2019-01-25</t>
  </si>
  <si>
    <t>2018/11/11 22:38:08</t>
  </si>
  <si>
    <t>Zhuang Yumeng|Sun Xiaowei|Zhuang Yujia|</t>
  </si>
  <si>
    <t>，1393805</t>
  </si>
  <si>
    <t>DHB181111230711199</t>
  </si>
  <si>
    <t>2019-01-06</t>
  </si>
  <si>
    <t>2019-01-10</t>
  </si>
  <si>
    <t>2018/11/11 23:07:11</t>
  </si>
  <si>
    <t>WAN BINBIN|</t>
  </si>
  <si>
    <t>，1393853</t>
  </si>
  <si>
    <t>DHB181111233525401</t>
  </si>
  <si>
    <t>2019-02-07</t>
  </si>
  <si>
    <t>2018/11/11 23:35:25</t>
  </si>
  <si>
    <t>Xu Zihui|Xu Xilin|</t>
  </si>
  <si>
    <t>，1393924</t>
  </si>
  <si>
    <t>DHB181111233641517</t>
  </si>
  <si>
    <t>Ueno Hotel(Ueno Hotel)</t>
  </si>
  <si>
    <t>2018/11/11 23:36:41</t>
  </si>
  <si>
    <t>CUI JING|JI HONGZHENG|</t>
  </si>
  <si>
    <t>，1393925</t>
  </si>
  <si>
    <t>DHB181112110605365</t>
  </si>
  <si>
    <t>2018/11/12 11:06:05</t>
  </si>
  <si>
    <t>ZHAO MIN|</t>
  </si>
  <si>
    <t>，1394139</t>
  </si>
  <si>
    <t>Chiang Mai</t>
  </si>
  <si>
    <t>DHB181112160914236</t>
  </si>
  <si>
    <t>清迈谭易思廷酒店(Eastin Tan Hotel Chiang Mai)</t>
  </si>
  <si>
    <t>2018/11/12 16:09:14</t>
  </si>
  <si>
    <t>SHEN JIN|LIANG HONG|</t>
  </si>
  <si>
    <t>，1394272</t>
  </si>
  <si>
    <t>DHB181112164839741</t>
  </si>
  <si>
    <t>函馆湾拉维斯塔酒店(La Vista Hakodate Bay)</t>
  </si>
  <si>
    <t>2019-01-03</t>
  </si>
  <si>
    <t>2018/11/12 16:48:39</t>
  </si>
  <si>
    <t>YAN YUQING|ZHANG HANZUN|BI JIAQI|CHEN JIA|HE JIALIN|MENG KUNLIN|</t>
  </si>
  <si>
    <t>，1394307</t>
  </si>
  <si>
    <t>DHB181112174636259</t>
  </si>
  <si>
    <t>美爵普吉岛芭东大酒店(Grand Mercure Phuket Patong)</t>
  </si>
  <si>
    <t>2018/11/12 17:46:36</t>
  </si>
  <si>
    <t>Xu Huilin|Xu Biying|</t>
  </si>
  <si>
    <t>，1393160</t>
  </si>
  <si>
    <t>DHB181112184537246</t>
  </si>
  <si>
    <t>成田机场旅馆(Narita Airport Rest House)</t>
  </si>
  <si>
    <t>2018/11/12 18:45:37</t>
  </si>
  <si>
    <t>GUAN ZHIFENPG|XIAO qing|</t>
  </si>
  <si>
    <t>，1394384</t>
  </si>
  <si>
    <t>DHB181112204116795</t>
  </si>
  <si>
    <t>难波大国町里士满酒店(Richmond Hotel Namba Daikokucho)</t>
  </si>
  <si>
    <t>2018/11/12 20:41:16</t>
  </si>
  <si>
    <t>GAO MIAOTAO|GU XUEGENG|</t>
  </si>
  <si>
    <t>，1394438</t>
  </si>
  <si>
    <t>DHB181112220001391</t>
  </si>
  <si>
    <t>2018/11/12 22:00:01</t>
  </si>
  <si>
    <t>WANG ZHAOWEN|WU YU|</t>
  </si>
  <si>
    <t>，1394491</t>
  </si>
  <si>
    <t>DHB181112220929224</t>
  </si>
  <si>
    <t>新宿王子大酒店(Shinjuku Prince Hotel)</t>
  </si>
  <si>
    <t>2018/11/12 22:09:29</t>
  </si>
  <si>
    <t>Cui Limin|</t>
  </si>
  <si>
    <t>，1394499</t>
  </si>
  <si>
    <t>DHB181112231351809</t>
  </si>
  <si>
    <t>大阪厄尔瑟雷酒店(Hotel Elsereine Osaka)</t>
  </si>
  <si>
    <t>2018/11/12 23:13:51</t>
  </si>
  <si>
    <t>MAO ZHENWEI|</t>
  </si>
  <si>
    <t>，1394529</t>
  </si>
  <si>
    <t>DHB181113122153681</t>
  </si>
  <si>
    <t>2018/11/13 12:21:53</t>
  </si>
  <si>
    <t>GAO HAIPING|</t>
  </si>
  <si>
    <t>，1394720</t>
  </si>
  <si>
    <t>DHB181113140130619</t>
  </si>
  <si>
    <t>芝公园酒店(Shiba Park Hotel)</t>
  </si>
  <si>
    <t>2018/11/13 14:01:30</t>
  </si>
  <si>
    <t>Liu Hongying|LIU YUXIN|</t>
  </si>
  <si>
    <t>，1394767</t>
  </si>
  <si>
    <t>DHB181113160831488</t>
  </si>
  <si>
    <t>奈纳水疗度假村(Naina Resort &amp; Spa)</t>
  </si>
  <si>
    <t>2019-02-13</t>
  </si>
  <si>
    <t>2018/11/13 16:08:31</t>
  </si>
  <si>
    <t>WU LIPING|</t>
  </si>
  <si>
    <t>，1394830</t>
  </si>
  <si>
    <t>DHB181114164036198</t>
  </si>
  <si>
    <t>2018/11/14 16:40:36</t>
  </si>
  <si>
    <t>LI XIAOFEI|</t>
  </si>
  <si>
    <t>，1395409</t>
  </si>
  <si>
    <t>Urayasu</t>
  </si>
  <si>
    <t>DHB181114230117263</t>
  </si>
  <si>
    <t>东京湾喜来登花园酒店(Sheraton Grande Tokyo Bay Htl)</t>
  </si>
  <si>
    <t>2018/11/14 23:01:17</t>
  </si>
  <si>
    <t>tang jiatui|chen hongli|</t>
  </si>
  <si>
    <t>，1395576</t>
  </si>
  <si>
    <t>DHB181115125448738</t>
  </si>
  <si>
    <t>2018/11/15 12:54:48</t>
  </si>
  <si>
    <t>SHU JIANBING|LI JIAMEI|LIU YUNCUI|</t>
  </si>
  <si>
    <t>，1395760</t>
  </si>
  <si>
    <t>DHB181115155745722</t>
  </si>
  <si>
    <t>2018/11/15 15:57:45</t>
  </si>
  <si>
    <t>MA CHENGMEI|</t>
  </si>
  <si>
    <t>，1395870</t>
  </si>
  <si>
    <t>Date</t>
  </si>
  <si>
    <t>DHB181115174949628</t>
  </si>
  <si>
    <t>北汤泽绿风温泉度假村(Midorinokaze Resort Kitayuzawa)</t>
  </si>
  <si>
    <t>2019-02-11</t>
  </si>
  <si>
    <t>2018/11/15 17:49:49</t>
  </si>
  <si>
    <t>LIU JUESEN|</t>
  </si>
  <si>
    <t>，1396436</t>
  </si>
  <si>
    <t>DHB181115195130545</t>
  </si>
  <si>
    <t>小樽微笑酒店(Smile Hotel Otaru)</t>
  </si>
  <si>
    <t>2018/11/15 19:51:30</t>
  </si>
  <si>
    <t>WANG YANNI|LIU XINGXIN|WANG MENGJIE|</t>
  </si>
  <si>
    <t>，1395987</t>
  </si>
  <si>
    <r>
      <t>确定应付：</t>
    </r>
    <r>
      <rPr>
        <b/>
        <sz val="11"/>
        <rFont val="Calibri"/>
        <charset val="134"/>
      </rPr>
      <t>233553-4363=229190</t>
    </r>
  </si>
  <si>
    <t>其中：</t>
  </si>
  <si>
    <r>
      <t>道旅直连：142445.01-4363=</t>
    </r>
    <r>
      <rPr>
        <b/>
        <sz val="11"/>
        <rFont val="Calibri"/>
        <charset val="134"/>
      </rPr>
      <t xml:space="preserve">138082.01  </t>
    </r>
    <r>
      <rPr>
        <b/>
        <sz val="11"/>
        <rFont val="宋体"/>
        <charset val="134"/>
      </rPr>
      <t>付款编号：</t>
    </r>
    <r>
      <rPr>
        <b/>
        <sz val="11"/>
        <rFont val="Calibri"/>
        <charset val="134"/>
      </rPr>
      <t>P181116165134322</t>
    </r>
  </si>
  <si>
    <r>
      <t>预付款</t>
    </r>
    <r>
      <rPr>
        <b/>
        <sz val="11"/>
        <rFont val="Calibri"/>
        <charset val="134"/>
      </rPr>
      <t>4363</t>
    </r>
    <r>
      <rPr>
        <b/>
        <sz val="11"/>
        <rFont val="宋体"/>
        <charset val="134"/>
      </rPr>
      <t>：</t>
    </r>
    <r>
      <rPr>
        <b/>
        <sz val="11"/>
        <rFont val="Calibri"/>
        <charset val="134"/>
      </rPr>
      <t>1345450</t>
    </r>
    <r>
      <rPr>
        <b/>
        <sz val="11"/>
        <rFont val="宋体"/>
        <charset val="134"/>
      </rPr>
      <t>取消（</t>
    </r>
    <r>
      <rPr>
        <b/>
        <sz val="11"/>
        <rFont val="Calibri"/>
        <charset val="134"/>
      </rPr>
      <t>939</t>
    </r>
    <r>
      <rPr>
        <b/>
        <sz val="11"/>
        <rFont val="宋体"/>
        <charset val="134"/>
      </rPr>
      <t>）；</t>
    </r>
    <r>
      <rPr>
        <b/>
        <sz val="11"/>
        <rFont val="Calibri"/>
        <charset val="134"/>
      </rPr>
      <t>1386629</t>
    </r>
    <r>
      <rPr>
        <b/>
        <sz val="11"/>
        <rFont val="宋体"/>
        <charset val="134"/>
      </rPr>
      <t>取消（</t>
    </r>
    <r>
      <rPr>
        <b/>
        <sz val="11"/>
        <rFont val="Calibri"/>
        <charset val="134"/>
      </rPr>
      <t>3424</t>
    </r>
    <r>
      <rPr>
        <b/>
        <sz val="11"/>
        <rFont val="宋体"/>
        <charset val="134"/>
      </rPr>
      <t>）</t>
    </r>
  </si>
  <si>
    <r>
      <t>道旅：91730</t>
    </r>
    <r>
      <rPr>
        <b/>
        <sz val="11"/>
        <rFont val="Calibri"/>
        <charset val="134"/>
      </rPr>
      <t xml:space="preserve">   </t>
    </r>
    <r>
      <rPr>
        <b/>
        <sz val="11"/>
        <rFont val="宋体"/>
        <charset val="134"/>
      </rPr>
      <t>付款编号： P181116170117322</t>
    </r>
  </si>
  <si>
    <r>
      <t>供应商赔付</t>
    </r>
    <r>
      <rPr>
        <b/>
        <sz val="11"/>
        <rFont val="Calibri"/>
        <charset val="134"/>
      </rPr>
      <t>-622</t>
    </r>
    <r>
      <rPr>
        <b/>
        <sz val="11"/>
        <rFont val="宋体"/>
        <charset val="134"/>
      </rPr>
      <t>，付款编号：P181116144835322</t>
    </r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</si>
</sst>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27">
    <font>
      <sz val="11"/>
      <name val="Calibri"/>
      <charset val="134"/>
    </font>
    <font>
      <sz val="11"/>
      <name val="Calibri"/>
      <charset val="0"/>
    </font>
    <font>
      <sz val="10.5"/>
      <color rgb="FF333333"/>
      <name val="Helvetica"/>
      <charset val="134"/>
    </font>
    <font>
      <sz val="11"/>
      <name val="宋体"/>
      <charset val="134"/>
    </font>
    <font>
      <sz val="9.75"/>
      <color rgb="FF337AB7"/>
      <name val="Helvetica"/>
      <charset val="134"/>
    </font>
    <font>
      <b/>
      <sz val="11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name val="Calibri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9">
    <border>
      <left/>
      <right/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 applyFill="0" applyBorder="0"/>
    <xf numFmtId="42" fontId="10" fillId="0" borderId="0" applyFon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13" borderId="4" applyNumberFormat="0" applyFon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7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6" fillId="12" borderId="3" applyNumberFormat="0" applyAlignment="0" applyProtection="0">
      <alignment vertical="center"/>
    </xf>
    <xf numFmtId="0" fontId="25" fillId="12" borderId="7" applyNumberFormat="0" applyAlignment="0" applyProtection="0">
      <alignment vertical="center"/>
    </xf>
    <xf numFmtId="0" fontId="7" fillId="6" borderId="1" applyNumberFormat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</cellStyleXfs>
  <cellXfs count="8">
    <xf numFmtId="0" fontId="0" fillId="0" borderId="0" xfId="0" applyNumberFormat="1" applyFont="1"/>
    <xf numFmtId="0" fontId="0" fillId="2" borderId="0" xfId="0" applyNumberFormat="1" applyFont="1" applyFill="1"/>
    <xf numFmtId="0" fontId="1" fillId="2" borderId="0" xfId="0" applyNumberFormat="1" applyFont="1" applyFill="1" applyBorder="1" applyAlignment="1"/>
    <xf numFmtId="0" fontId="2" fillId="2" borderId="0" xfId="0" applyFont="1" applyFill="1"/>
    <xf numFmtId="0" fontId="3" fillId="0" borderId="0" xfId="0" applyNumberFormat="1" applyFont="1"/>
    <xf numFmtId="0" fontId="4" fillId="0" borderId="0" xfId="0" applyFont="1"/>
    <xf numFmtId="0" fontId="0" fillId="0" borderId="0" xfId="0"/>
    <xf numFmtId="0" fontId="5" fillId="2" borderId="0" xfId="0" applyNumberFormat="1" applyFont="1" applyFill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29">
    <dxf>
      <font>
        <name val="Calibri"/>
        <scheme val="none"/>
        <charset val="134"/>
        <family val="0"/>
        <b val="0"/>
        <i val="0"/>
        <strike val="0"/>
        <u val="none"/>
        <sz val="11"/>
        <color auto="1"/>
      </font>
    </dxf>
    <dxf>
      <font>
        <name val="Calibri"/>
        <scheme val="none"/>
        <charset val="134"/>
        <family val="0"/>
        <b val="0"/>
        <i val="0"/>
        <strike val="0"/>
        <u val="none"/>
        <sz val="11"/>
        <color auto="1"/>
      </font>
    </dxf>
    <dxf>
      <font>
        <name val="Calibri"/>
        <scheme val="none"/>
        <charset val="134"/>
        <family val="0"/>
        <b val="0"/>
        <i val="0"/>
        <strike val="0"/>
        <u val="none"/>
        <sz val="11"/>
        <color auto="1"/>
      </font>
    </dxf>
    <dxf>
      <font>
        <name val="Calibri"/>
        <scheme val="none"/>
        <charset val="134"/>
        <family val="0"/>
        <b val="0"/>
        <i val="0"/>
        <strike val="0"/>
        <u val="none"/>
        <sz val="11"/>
        <color auto="1"/>
      </font>
    </dxf>
    <dxf>
      <font>
        <name val="Calibri"/>
        <scheme val="none"/>
        <charset val="134"/>
        <family val="0"/>
        <b val="0"/>
        <i val="0"/>
        <strike val="0"/>
        <u val="none"/>
        <sz val="11"/>
        <color auto="1"/>
      </font>
    </dxf>
    <dxf>
      <font>
        <name val="Calibri"/>
        <scheme val="none"/>
        <charset val="134"/>
        <family val="0"/>
        <b val="0"/>
        <i val="0"/>
        <strike val="0"/>
        <u val="none"/>
        <sz val="11"/>
        <color auto="1"/>
      </font>
    </dxf>
    <dxf>
      <font>
        <name val="Calibri"/>
        <scheme val="none"/>
        <charset val="134"/>
        <family val="0"/>
        <b val="0"/>
        <i val="0"/>
        <strike val="0"/>
        <u val="none"/>
        <sz val="11"/>
        <color auto="1"/>
      </font>
    </dxf>
    <dxf>
      <font>
        <name val="Calibri"/>
        <scheme val="none"/>
        <charset val="134"/>
        <family val="0"/>
        <b val="0"/>
        <i val="0"/>
        <strike val="0"/>
        <u val="none"/>
        <sz val="11"/>
        <color auto="1"/>
      </font>
    </dxf>
    <dxf>
      <font>
        <name val="Calibri"/>
        <scheme val="none"/>
        <charset val="134"/>
        <family val="0"/>
        <b val="0"/>
        <i val="0"/>
        <strike val="0"/>
        <u val="none"/>
        <sz val="11"/>
        <color auto="1"/>
      </font>
    </dxf>
    <dxf>
      <font>
        <name val="Calibri"/>
        <scheme val="none"/>
        <charset val="134"/>
        <family val="0"/>
        <b val="0"/>
        <i val="0"/>
        <strike val="0"/>
        <u val="none"/>
        <sz val="11"/>
        <color auto="1"/>
      </font>
    </dxf>
    <dxf>
      <font>
        <name val="Calibri"/>
        <scheme val="none"/>
        <charset val="134"/>
        <family val="0"/>
        <b val="0"/>
        <i val="0"/>
        <strike val="0"/>
        <u val="none"/>
        <sz val="11"/>
        <color auto="1"/>
      </font>
    </dxf>
    <dxf>
      <font>
        <name val="Calibri"/>
        <scheme val="none"/>
        <charset val="134"/>
        <family val="0"/>
        <b val="0"/>
        <i val="0"/>
        <strike val="0"/>
        <u val="none"/>
        <sz val="11"/>
        <color auto="1"/>
      </font>
    </dxf>
    <dxf>
      <font>
        <name val="Calibri"/>
        <scheme val="none"/>
        <charset val="134"/>
        <family val="0"/>
        <b val="0"/>
        <i val="0"/>
        <strike val="0"/>
        <u val="none"/>
        <sz val="11"/>
        <color auto="1"/>
      </font>
    </dxf>
    <dxf>
      <font>
        <name val="Calibri"/>
        <scheme val="none"/>
        <charset val="134"/>
        <family val="0"/>
        <b val="0"/>
        <i val="0"/>
        <strike val="0"/>
        <u val="none"/>
        <sz val="11"/>
        <color auto="1"/>
      </font>
    </dxf>
    <dxf>
      <font>
        <name val="Calibri"/>
        <scheme val="none"/>
        <charset val="134"/>
        <family val="0"/>
        <b val="0"/>
        <i val="0"/>
        <strike val="0"/>
        <u val="none"/>
        <sz val="11"/>
        <color auto="1"/>
      </font>
    </dxf>
    <dxf>
      <font>
        <name val="Calibri"/>
        <scheme val="none"/>
        <charset val="134"/>
        <family val="0"/>
        <b val="0"/>
        <i val="0"/>
        <strike val="0"/>
        <u val="none"/>
        <sz val="11"/>
        <color auto="1"/>
      </font>
    </dxf>
    <dxf>
      <font>
        <name val="Calibri"/>
        <scheme val="none"/>
        <charset val="134"/>
        <family val="0"/>
        <b val="0"/>
        <i val="0"/>
        <strike val="0"/>
        <u val="none"/>
        <sz val="11"/>
        <color auto="1"/>
      </font>
    </dxf>
    <dxf>
      <font>
        <name val="Calibri"/>
        <scheme val="none"/>
        <charset val="134"/>
        <family val="0"/>
        <b val="0"/>
        <i val="0"/>
        <strike val="0"/>
        <u val="none"/>
        <sz val="11"/>
        <color auto="1"/>
      </font>
    </dxf>
    <dxf>
      <font>
        <name val="Calibri"/>
        <scheme val="none"/>
        <charset val="134"/>
        <family val="0"/>
        <b val="0"/>
        <i val="0"/>
        <strike val="0"/>
        <u val="none"/>
        <sz val="11"/>
        <color auto="1"/>
      </font>
    </dxf>
    <dxf>
      <font>
        <name val="Calibri"/>
        <scheme val="none"/>
        <charset val="134"/>
        <family val="0"/>
        <b val="0"/>
        <i val="0"/>
        <strike val="0"/>
        <u val="none"/>
        <sz val="11"/>
        <color auto="1"/>
      </font>
    </dxf>
    <dxf>
      <font>
        <name val="Calibri"/>
        <scheme val="none"/>
        <charset val="134"/>
        <family val="0"/>
        <b val="0"/>
        <i val="0"/>
        <strike val="0"/>
        <u val="none"/>
        <sz val="11"/>
        <color auto="1"/>
      </font>
    </dxf>
    <dxf>
      <font>
        <name val="Calibri"/>
        <scheme val="none"/>
        <charset val="134"/>
        <family val="0"/>
        <b val="0"/>
        <i val="0"/>
        <strike val="0"/>
        <u val="none"/>
        <sz val="11"/>
        <color auto="1"/>
      </font>
    </dxf>
    <dxf>
      <font>
        <name val="Calibri"/>
        <scheme val="none"/>
        <charset val="134"/>
        <family val="0"/>
        <b val="0"/>
        <i val="0"/>
        <strike val="0"/>
        <u val="none"/>
        <sz val="11"/>
        <color auto="1"/>
      </font>
    </dxf>
    <dxf>
      <font>
        <name val="Calibri"/>
        <scheme val="none"/>
        <charset val="134"/>
        <family val="0"/>
        <b val="0"/>
        <i val="0"/>
        <strike val="0"/>
        <u val="none"/>
        <sz val="11"/>
        <color auto="1"/>
      </font>
    </dxf>
    <dxf>
      <font>
        <name val="Calibri"/>
        <scheme val="none"/>
        <charset val="134"/>
        <family val="0"/>
        <b val="0"/>
        <i val="0"/>
        <strike val="0"/>
        <u val="none"/>
        <sz val="11"/>
        <color auto="1"/>
      </font>
    </dxf>
    <dxf>
      <font>
        <name val="Calibri"/>
        <scheme val="none"/>
        <charset val="134"/>
        <family val="0"/>
        <b val="0"/>
        <i val="0"/>
        <strike val="0"/>
        <u val="none"/>
        <sz val="11"/>
        <color auto="1"/>
      </font>
    </dxf>
    <dxf>
      <font>
        <name val="Calibri"/>
        <scheme val="none"/>
        <charset val="134"/>
        <family val="0"/>
        <b val="0"/>
        <i val="0"/>
        <strike val="0"/>
        <u val="none"/>
        <sz val="11"/>
        <color auto="1"/>
      </font>
    </dxf>
    <dxf>
      <font>
        <name val="Calibri"/>
        <scheme val="none"/>
        <charset val="134"/>
        <family val="0"/>
        <b val="0"/>
        <i val="0"/>
        <strike val="0"/>
        <u val="none"/>
        <sz val="11"/>
        <color auto="1"/>
      </font>
    </dxf>
    <dxf>
      <font>
        <name val="Calibri"/>
        <scheme val="none"/>
        <charset val="134"/>
        <family val="0"/>
        <b val="0"/>
        <i val="0"/>
        <strike val="0"/>
        <u val="none"/>
        <sz val="11"/>
        <color auto="1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KARMEN\Desktop\&#20379;&#24212;&#21830;-&#31995;&#32479;&#25968;&#25454;\&#36947;&#26053;1116&#31995;&#32479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KARMEN\Desktop\&#36180;&#20184;\10&#26376;&#36180;&#20184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应付款管理"/>
    </sheetNames>
    <sheetDataSet>
      <sheetData sheetId="0">
        <row r="1">
          <cell r="A1" t="str">
            <v>单号</v>
          </cell>
          <cell r="B1" t="str">
            <v>酒店名</v>
          </cell>
          <cell r="C1" t="str">
            <v>采购单号</v>
          </cell>
          <cell r="D1" t="str">
            <v>酒店确认号</v>
          </cell>
          <cell r="E1" t="str">
            <v>出账银行</v>
          </cell>
          <cell r="F1" t="str">
            <v>出账金额</v>
          </cell>
          <cell r="G1" t="str">
            <v>出账币种</v>
          </cell>
          <cell r="H1" t="str">
            <v>出账汇率</v>
          </cell>
          <cell r="I1" t="str">
            <v>原币金额</v>
          </cell>
        </row>
        <row r="2">
          <cell r="A2">
            <v>1393160</v>
          </cell>
          <cell r="B2" t="str">
            <v>普吉岛芭东美爵酒店</v>
          </cell>
          <cell r="C2" t="str">
            <v>DHB181112174636259</v>
          </cell>
          <cell r="D2" t="str">
            <v/>
          </cell>
          <cell r="E2" t="str">
            <v/>
          </cell>
          <cell r="F2" t="str">
            <v>1982</v>
          </cell>
          <cell r="G2" t="str">
            <v>RMB</v>
          </cell>
          <cell r="H2" t="str">
            <v>1</v>
          </cell>
          <cell r="I2">
            <v>1982</v>
          </cell>
        </row>
        <row r="3">
          <cell r="A3">
            <v>1392021</v>
          </cell>
          <cell r="B3" t="str">
            <v>巴厘岛萨玛贝别墅酒店</v>
          </cell>
          <cell r="C3" t="str">
            <v>DHB181109203111135</v>
          </cell>
          <cell r="D3" t="str">
            <v/>
          </cell>
          <cell r="E3" t="str">
            <v/>
          </cell>
          <cell r="F3" t="str">
            <v>4198</v>
          </cell>
          <cell r="G3" t="str">
            <v>RMB</v>
          </cell>
          <cell r="H3" t="str">
            <v>1</v>
          </cell>
          <cell r="I3">
            <v>4198</v>
          </cell>
        </row>
        <row r="4">
          <cell r="A4">
            <v>1390839</v>
          </cell>
          <cell r="B4" t="str">
            <v>曼谷铂尔曼皇权酒店</v>
          </cell>
          <cell r="C4" t="str">
            <v>DHB181107143051335</v>
          </cell>
          <cell r="D4" t="str">
            <v>722006</v>
          </cell>
          <cell r="E4" t="str">
            <v/>
          </cell>
          <cell r="F4" t="str">
            <v>1557</v>
          </cell>
          <cell r="G4" t="str">
            <v>RMB</v>
          </cell>
          <cell r="H4" t="str">
            <v>1</v>
          </cell>
          <cell r="I4">
            <v>1557</v>
          </cell>
        </row>
        <row r="5">
          <cell r="A5">
            <v>1391904</v>
          </cell>
          <cell r="B5" t="str">
            <v>长滩岛林德酒店</v>
          </cell>
          <cell r="C5" t="str">
            <v>DHB181109153252766</v>
          </cell>
          <cell r="D5" t="str">
            <v/>
          </cell>
          <cell r="E5" t="str">
            <v/>
          </cell>
          <cell r="F5" t="str">
            <v>8000</v>
          </cell>
          <cell r="G5" t="str">
            <v>RMB</v>
          </cell>
          <cell r="H5" t="str">
            <v>1</v>
          </cell>
          <cell r="I5">
            <v>8000</v>
          </cell>
        </row>
        <row r="6">
          <cell r="A6">
            <v>1391902</v>
          </cell>
          <cell r="B6" t="str">
            <v>长滩岛林德酒店</v>
          </cell>
          <cell r="C6" t="str">
            <v>DHB181109153001523</v>
          </cell>
          <cell r="D6" t="str">
            <v/>
          </cell>
          <cell r="E6" t="str">
            <v/>
          </cell>
          <cell r="F6" t="str">
            <v>8000</v>
          </cell>
          <cell r="G6" t="str">
            <v>RMB</v>
          </cell>
          <cell r="H6" t="str">
            <v>1</v>
          </cell>
          <cell r="I6">
            <v>8000</v>
          </cell>
        </row>
        <row r="7">
          <cell r="A7">
            <v>1389873</v>
          </cell>
          <cell r="B7" t="str">
            <v>京都丽嘉皇家酒店</v>
          </cell>
          <cell r="C7" t="str">
            <v>DHB181105113517260</v>
          </cell>
          <cell r="D7" t="str">
            <v>1142641968</v>
          </cell>
          <cell r="E7" t="str">
            <v/>
          </cell>
          <cell r="F7" t="str">
            <v>1682</v>
          </cell>
          <cell r="G7" t="str">
            <v>RMB</v>
          </cell>
          <cell r="H7" t="str">
            <v>1</v>
          </cell>
          <cell r="I7">
            <v>1682</v>
          </cell>
        </row>
        <row r="8">
          <cell r="A8">
            <v>1395870</v>
          </cell>
          <cell r="B8" t="str">
            <v>心斋桥哈顿酒店</v>
          </cell>
          <cell r="C8" t="str">
            <v>DHB181115155745722</v>
          </cell>
          <cell r="D8" t="str">
            <v>682843</v>
          </cell>
          <cell r="E8" t="str">
            <v/>
          </cell>
          <cell r="F8" t="str">
            <v>407</v>
          </cell>
          <cell r="G8" t="str">
            <v>RMB</v>
          </cell>
          <cell r="H8" t="str">
            <v>1</v>
          </cell>
          <cell r="I8">
            <v>407</v>
          </cell>
        </row>
        <row r="9">
          <cell r="A9">
            <v>1392302</v>
          </cell>
          <cell r="B9" t="str">
            <v>心斋桥哈顿酒店</v>
          </cell>
          <cell r="C9" t="str">
            <v>DHB181110105245585</v>
          </cell>
          <cell r="D9" t="str">
            <v>6821992</v>
          </cell>
          <cell r="E9" t="str">
            <v/>
          </cell>
          <cell r="F9" t="str">
            <v>784</v>
          </cell>
          <cell r="G9" t="str">
            <v>RMB</v>
          </cell>
          <cell r="H9" t="str">
            <v>1</v>
          </cell>
          <cell r="I9">
            <v>784</v>
          </cell>
        </row>
        <row r="10">
          <cell r="A10">
            <v>1395760</v>
          </cell>
          <cell r="B10" t="str">
            <v>心斋桥哈顿酒店</v>
          </cell>
          <cell r="C10" t="str">
            <v>DHB181115125448738</v>
          </cell>
          <cell r="D10" t="str">
            <v/>
          </cell>
          <cell r="E10" t="str">
            <v/>
          </cell>
          <cell r="F10" t="str">
            <v>1206</v>
          </cell>
          <cell r="G10" t="str">
            <v>RMB</v>
          </cell>
          <cell r="H10" t="str">
            <v>1</v>
          </cell>
          <cell r="I10">
            <v>1206</v>
          </cell>
        </row>
        <row r="11">
          <cell r="A11">
            <v>1394720</v>
          </cell>
          <cell r="B11" t="str">
            <v>心斋桥哈顿酒店</v>
          </cell>
          <cell r="C11" t="str">
            <v>DHB181113122153681</v>
          </cell>
          <cell r="D11" t="str">
            <v/>
          </cell>
          <cell r="E11" t="str">
            <v/>
          </cell>
          <cell r="F11" t="str">
            <v>778</v>
          </cell>
          <cell r="G11" t="str">
            <v>RMB</v>
          </cell>
          <cell r="H11" t="str">
            <v>1</v>
          </cell>
          <cell r="I11">
            <v>778</v>
          </cell>
        </row>
        <row r="12">
          <cell r="A12">
            <v>1390474</v>
          </cell>
          <cell r="B12" t="str">
            <v>京那巴鲁凯悦酒店</v>
          </cell>
          <cell r="C12" t="str">
            <v>DHB181106155055845</v>
          </cell>
          <cell r="D12" t="str">
            <v>16922221</v>
          </cell>
          <cell r="E12" t="str">
            <v/>
          </cell>
          <cell r="F12" t="str">
            <v>3568</v>
          </cell>
          <cell r="G12" t="str">
            <v>RMB</v>
          </cell>
          <cell r="H12" t="str">
            <v>1</v>
          </cell>
          <cell r="I12">
            <v>3568</v>
          </cell>
        </row>
        <row r="13">
          <cell r="A13">
            <v>1394767</v>
          </cell>
          <cell r="B13" t="str">
            <v>东京芝公园酒店</v>
          </cell>
          <cell r="C13" t="str">
            <v>DHB181113140130619</v>
          </cell>
          <cell r="D13" t="str">
            <v>100239549</v>
          </cell>
          <cell r="E13" t="str">
            <v/>
          </cell>
          <cell r="F13" t="str">
            <v>1251</v>
          </cell>
          <cell r="G13" t="str">
            <v>RMB</v>
          </cell>
          <cell r="H13" t="str">
            <v>1</v>
          </cell>
          <cell r="I13">
            <v>1251</v>
          </cell>
        </row>
        <row r="14">
          <cell r="A14">
            <v>1393148</v>
          </cell>
          <cell r="B14" t="str">
            <v>普吉岛卡利马度假村及水疗中心</v>
          </cell>
          <cell r="C14" t="str">
            <v>DHB181111123706210</v>
          </cell>
          <cell r="D14" t="str">
            <v/>
          </cell>
          <cell r="E14" t="str">
            <v/>
          </cell>
          <cell r="F14" t="str">
            <v>7320</v>
          </cell>
          <cell r="G14" t="str">
            <v>RMB</v>
          </cell>
          <cell r="H14" t="str">
            <v>1</v>
          </cell>
          <cell r="I14">
            <v>7320</v>
          </cell>
        </row>
        <row r="15">
          <cell r="A15">
            <v>1394499</v>
          </cell>
          <cell r="B15" t="str">
            <v>东京新宿王子大饭店</v>
          </cell>
          <cell r="C15" t="str">
            <v>DHB181112220929224</v>
          </cell>
          <cell r="D15" t="str">
            <v/>
          </cell>
          <cell r="E15" t="str">
            <v/>
          </cell>
          <cell r="F15" t="str">
            <v>717</v>
          </cell>
          <cell r="G15" t="str">
            <v>RMB</v>
          </cell>
          <cell r="H15" t="str">
            <v>1</v>
          </cell>
          <cell r="I15">
            <v>717</v>
          </cell>
        </row>
        <row r="16">
          <cell r="A16">
            <v>1393345</v>
          </cell>
          <cell r="B16" t="str">
            <v>大阪蒙特利格拉斯米尔酒店</v>
          </cell>
          <cell r="C16" t="str">
            <v>DHB181111153439642</v>
          </cell>
          <cell r="D16" t="str">
            <v>20181111089083124</v>
          </cell>
          <cell r="E16" t="str">
            <v/>
          </cell>
          <cell r="F16" t="str">
            <v>2469</v>
          </cell>
          <cell r="G16" t="str">
            <v>RMB</v>
          </cell>
          <cell r="H16" t="str">
            <v>1</v>
          </cell>
          <cell r="I16">
            <v>2469</v>
          </cell>
        </row>
        <row r="17">
          <cell r="A17">
            <v>1389433</v>
          </cell>
          <cell r="B17" t="str">
            <v>大阪本町Chisun Inn酒店</v>
          </cell>
          <cell r="C17" t="str">
            <v>DHB181103230128592</v>
          </cell>
          <cell r="D17" t="str">
            <v>1141914163</v>
          </cell>
          <cell r="E17" t="str">
            <v/>
          </cell>
          <cell r="F17" t="str">
            <v>331</v>
          </cell>
          <cell r="G17" t="str">
            <v>RMB</v>
          </cell>
          <cell r="H17" t="str">
            <v>1</v>
          </cell>
          <cell r="I17">
            <v>331</v>
          </cell>
        </row>
        <row r="18">
          <cell r="A18">
            <v>1391924</v>
          </cell>
          <cell r="B18" t="str">
            <v>苏梅岛塞勒斯海滨度假酒店</v>
          </cell>
          <cell r="C18" t="str">
            <v>DHB181109155206301</v>
          </cell>
          <cell r="D18" t="str">
            <v>0366</v>
          </cell>
          <cell r="E18" t="str">
            <v/>
          </cell>
          <cell r="F18" t="str">
            <v>3570</v>
          </cell>
          <cell r="G18" t="str">
            <v>RMB</v>
          </cell>
          <cell r="H18" t="str">
            <v>1</v>
          </cell>
          <cell r="I18">
            <v>3570</v>
          </cell>
        </row>
        <row r="19">
          <cell r="A19">
            <v>1392059</v>
          </cell>
          <cell r="B19" t="str">
            <v>大阪星际之门关西国际机场酒店</v>
          </cell>
          <cell r="C19" t="str">
            <v>DHB181109193050336</v>
          </cell>
          <cell r="D19" t="str">
            <v/>
          </cell>
          <cell r="E19" t="str">
            <v/>
          </cell>
          <cell r="F19" t="str">
            <v>3291</v>
          </cell>
          <cell r="G19" t="str">
            <v>RMB</v>
          </cell>
          <cell r="H19" t="str">
            <v>1</v>
          </cell>
          <cell r="I19">
            <v>3291</v>
          </cell>
        </row>
        <row r="20">
          <cell r="A20">
            <v>1393198</v>
          </cell>
          <cell r="B20" t="str">
            <v>大阪星际之门关西国际机场酒店</v>
          </cell>
          <cell r="C20" t="str">
            <v>DHB181111131057401</v>
          </cell>
          <cell r="D20" t="str">
            <v>1146098541</v>
          </cell>
          <cell r="E20" t="str">
            <v/>
          </cell>
          <cell r="F20" t="str">
            <v>807</v>
          </cell>
          <cell r="G20" t="str">
            <v>RMB</v>
          </cell>
          <cell r="H20" t="str">
            <v>1</v>
          </cell>
          <cell r="I20">
            <v>807</v>
          </cell>
        </row>
        <row r="21">
          <cell r="A21">
            <v>1388363</v>
          </cell>
          <cell r="B21" t="str">
            <v>大阪星际之门关西国际机场酒店</v>
          </cell>
          <cell r="C21" t="str">
            <v>DHB181101123411357</v>
          </cell>
          <cell r="D21" t="str">
            <v>1140648069</v>
          </cell>
          <cell r="E21" t="str">
            <v/>
          </cell>
          <cell r="F21" t="str">
            <v>1007</v>
          </cell>
          <cell r="G21" t="str">
            <v>RMB</v>
          </cell>
          <cell r="H21" t="str">
            <v>1</v>
          </cell>
          <cell r="I21">
            <v>1007</v>
          </cell>
        </row>
        <row r="22">
          <cell r="A22">
            <v>1388655</v>
          </cell>
          <cell r="B22" t="str">
            <v>大阪星际之门关西国际机场酒店</v>
          </cell>
          <cell r="C22" t="str">
            <v>DHB181102002215018</v>
          </cell>
          <cell r="D22" t="str">
            <v>1140885146</v>
          </cell>
          <cell r="E22" t="str">
            <v/>
          </cell>
          <cell r="F22" t="str">
            <v>669</v>
          </cell>
          <cell r="G22" t="str">
            <v>RMB</v>
          </cell>
          <cell r="H22" t="str">
            <v>1</v>
          </cell>
          <cell r="I22">
            <v>669</v>
          </cell>
        </row>
        <row r="23">
          <cell r="A23">
            <v>1390366</v>
          </cell>
          <cell r="B23" t="str">
            <v>大阪星际之门关西国际机场酒店</v>
          </cell>
          <cell r="C23" t="str">
            <v>DHB181106124714625</v>
          </cell>
          <cell r="D23" t="str">
            <v>1143294596</v>
          </cell>
          <cell r="E23" t="str">
            <v/>
          </cell>
          <cell r="F23" t="str">
            <v>1157</v>
          </cell>
          <cell r="G23" t="str">
            <v>RMB</v>
          </cell>
          <cell r="H23" t="str">
            <v>1</v>
          </cell>
          <cell r="I23">
            <v>1157</v>
          </cell>
        </row>
        <row r="24">
          <cell r="A24">
            <v>1388792</v>
          </cell>
          <cell r="B24" t="str">
            <v>泉佐野关西机场华盛顿酒店</v>
          </cell>
          <cell r="C24" t="str">
            <v>DHB181102125207288</v>
          </cell>
          <cell r="D24" t="str">
            <v>350549173</v>
          </cell>
          <cell r="E24" t="str">
            <v/>
          </cell>
          <cell r="F24" t="str">
            <v>1598.01</v>
          </cell>
          <cell r="G24" t="str">
            <v>RMB</v>
          </cell>
          <cell r="H24" t="str">
            <v>1</v>
          </cell>
          <cell r="I24">
            <v>1598.01</v>
          </cell>
        </row>
        <row r="25">
          <cell r="A25">
            <v>1395576</v>
          </cell>
          <cell r="B25" t="str">
            <v>东京湾喜来登大酒店</v>
          </cell>
          <cell r="C25" t="str">
            <v>DHB181114230117263</v>
          </cell>
          <cell r="D25" t="str">
            <v>77840353</v>
          </cell>
          <cell r="E25" t="str">
            <v/>
          </cell>
          <cell r="F25" t="str">
            <v>1878</v>
          </cell>
          <cell r="G25" t="str">
            <v>RMB</v>
          </cell>
          <cell r="H25" t="str">
            <v>1</v>
          </cell>
          <cell r="I25">
            <v>1878</v>
          </cell>
        </row>
        <row r="26">
          <cell r="A26">
            <v>1391531</v>
          </cell>
          <cell r="B26" t="str">
            <v>曼谷都喜天丽酒店 </v>
          </cell>
          <cell r="C26" t="str">
            <v>DHB181108200346128</v>
          </cell>
          <cell r="D26" t="str">
            <v>DHB181108200346128</v>
          </cell>
          <cell r="E26" t="str">
            <v/>
          </cell>
          <cell r="F26" t="str">
            <v>1116</v>
          </cell>
          <cell r="G26" t="str">
            <v>RMB</v>
          </cell>
          <cell r="H26" t="str">
            <v>1</v>
          </cell>
          <cell r="I26">
            <v>1116</v>
          </cell>
        </row>
        <row r="27">
          <cell r="A27">
            <v>1394830</v>
          </cell>
          <cell r="B27" t="str">
            <v>普吉岛奈娜度假酒店</v>
          </cell>
          <cell r="C27" t="str">
            <v>DHB181113160831488</v>
          </cell>
          <cell r="D27" t="str">
            <v/>
          </cell>
          <cell r="E27" t="str">
            <v/>
          </cell>
          <cell r="F27" t="str">
            <v>1176</v>
          </cell>
          <cell r="G27" t="str">
            <v>RMB</v>
          </cell>
          <cell r="H27" t="str">
            <v>1</v>
          </cell>
          <cell r="I27">
            <v>1176</v>
          </cell>
        </row>
        <row r="28">
          <cell r="A28">
            <v>1391155</v>
          </cell>
          <cell r="B28" t="str">
            <v>the b 神户酒店</v>
          </cell>
          <cell r="C28" t="str">
            <v>DHB181108083428008</v>
          </cell>
          <cell r="D28" t="str">
            <v>1144383344</v>
          </cell>
          <cell r="E28" t="str">
            <v/>
          </cell>
          <cell r="F28" t="str">
            <v>1128</v>
          </cell>
          <cell r="G28" t="str">
            <v>RMB</v>
          </cell>
          <cell r="H28" t="str">
            <v>1</v>
          </cell>
          <cell r="I28">
            <v>1128</v>
          </cell>
        </row>
        <row r="29">
          <cell r="A29">
            <v>1388965</v>
          </cell>
          <cell r="B29" t="str">
            <v>名古屋灿路广场酒店</v>
          </cell>
          <cell r="C29" t="str">
            <v>DHB181102174143404</v>
          </cell>
          <cell r="D29" t="str">
            <v>530947</v>
          </cell>
          <cell r="E29" t="str">
            <v/>
          </cell>
          <cell r="F29" t="str">
            <v>1556</v>
          </cell>
          <cell r="G29" t="str">
            <v>RMB</v>
          </cell>
          <cell r="H29" t="str">
            <v>1</v>
          </cell>
          <cell r="I29">
            <v>1556</v>
          </cell>
        </row>
        <row r="30">
          <cell r="A30">
            <v>1388971</v>
          </cell>
          <cell r="B30" t="str">
            <v>名古屋灿路广场酒店</v>
          </cell>
          <cell r="C30" t="str">
            <v>DHB181102175152052</v>
          </cell>
          <cell r="D30" t="str">
            <v>530951,530952</v>
          </cell>
          <cell r="E30" t="str">
            <v/>
          </cell>
          <cell r="F30" t="str">
            <v>690</v>
          </cell>
          <cell r="G30" t="str">
            <v>RMB</v>
          </cell>
          <cell r="H30" t="str">
            <v>1</v>
          </cell>
          <cell r="I30">
            <v>690</v>
          </cell>
        </row>
        <row r="31">
          <cell r="A31">
            <v>1390027</v>
          </cell>
          <cell r="B31" t="str">
            <v>东京成田MaRRoaD国际酒店</v>
          </cell>
          <cell r="C31" t="str">
            <v>DHB181105162842566</v>
          </cell>
          <cell r="D31" t="str">
            <v>1142727085</v>
          </cell>
          <cell r="E31" t="str">
            <v/>
          </cell>
          <cell r="F31" t="str">
            <v>462</v>
          </cell>
          <cell r="G31" t="str">
            <v>RMB</v>
          </cell>
          <cell r="H31" t="str">
            <v>1</v>
          </cell>
          <cell r="I31">
            <v>462</v>
          </cell>
        </row>
        <row r="32">
          <cell r="A32">
            <v>1391255</v>
          </cell>
          <cell r="B32" t="str">
            <v>新札幌灿路都大饭店(旧名: 太阳道大酒店）</v>
          </cell>
          <cell r="C32" t="str">
            <v>DHB181108113712969</v>
          </cell>
          <cell r="D32" t="str">
            <v>1001323</v>
          </cell>
          <cell r="E32" t="str">
            <v/>
          </cell>
          <cell r="F32" t="str">
            <v>1416</v>
          </cell>
          <cell r="G32" t="str">
            <v>RMB</v>
          </cell>
          <cell r="H32" t="str">
            <v>1</v>
          </cell>
          <cell r="I32">
            <v>1416</v>
          </cell>
        </row>
        <row r="33">
          <cell r="A33">
            <v>1392141</v>
          </cell>
          <cell r="B33" t="str">
            <v>新札幌灿路都大饭店(旧名: 太阳道大酒店）</v>
          </cell>
          <cell r="C33" t="str">
            <v>DHB181109225219200</v>
          </cell>
          <cell r="D33" t="str">
            <v/>
          </cell>
          <cell r="E33" t="str">
            <v/>
          </cell>
          <cell r="F33" t="str">
            <v>596</v>
          </cell>
          <cell r="G33" t="str">
            <v>RMB</v>
          </cell>
          <cell r="H33" t="str">
            <v>1</v>
          </cell>
          <cell r="I33">
            <v>596</v>
          </cell>
        </row>
        <row r="34">
          <cell r="A34">
            <v>1393002</v>
          </cell>
          <cell r="B34" t="str">
            <v>东京东新宿E酒店</v>
          </cell>
          <cell r="C34" t="str">
            <v>DHB181111101637639</v>
          </cell>
          <cell r="D34" t="str">
            <v/>
          </cell>
          <cell r="E34" t="str">
            <v/>
          </cell>
          <cell r="F34" t="str">
            <v>3282</v>
          </cell>
          <cell r="G34" t="str">
            <v>RMB</v>
          </cell>
          <cell r="H34" t="str">
            <v>1</v>
          </cell>
          <cell r="I34">
            <v>3282</v>
          </cell>
        </row>
        <row r="35">
          <cell r="A35">
            <v>1393925</v>
          </cell>
          <cell r="B35" t="str">
            <v>东京上野酒店</v>
          </cell>
          <cell r="C35" t="str">
            <v>DHB181111233641517</v>
          </cell>
          <cell r="D35" t="str">
            <v/>
          </cell>
          <cell r="E35" t="str">
            <v/>
          </cell>
          <cell r="F35" t="str">
            <v>549</v>
          </cell>
          <cell r="G35" t="str">
            <v>RMB</v>
          </cell>
          <cell r="H35" t="str">
            <v>1</v>
          </cell>
          <cell r="I35">
            <v>549</v>
          </cell>
        </row>
        <row r="36">
          <cell r="A36">
            <v>1388657</v>
          </cell>
          <cell r="B36" t="str">
            <v>东京庭之酒店</v>
          </cell>
          <cell r="C36" t="str">
            <v>DHB181102003317608</v>
          </cell>
          <cell r="D36" t="str">
            <v/>
          </cell>
          <cell r="E36" t="str">
            <v/>
          </cell>
          <cell r="F36" t="str">
            <v>2466</v>
          </cell>
          <cell r="G36" t="str">
            <v>RMB</v>
          </cell>
          <cell r="H36" t="str">
            <v>1</v>
          </cell>
          <cell r="I36">
            <v>2466</v>
          </cell>
        </row>
        <row r="37">
          <cell r="A37">
            <v>1388495</v>
          </cell>
          <cell r="B37" t="str">
            <v>东京黎凡特东武酒店</v>
          </cell>
          <cell r="C37" t="str">
            <v>DHB181101163544971</v>
          </cell>
          <cell r="D37" t="str">
            <v>100043540</v>
          </cell>
          <cell r="E37" t="str">
            <v/>
          </cell>
          <cell r="F37" t="str">
            <v>1154</v>
          </cell>
          <cell r="G37" t="str">
            <v>RMB</v>
          </cell>
          <cell r="H37" t="str">
            <v>1</v>
          </cell>
          <cell r="I37">
            <v>1154</v>
          </cell>
        </row>
        <row r="38">
          <cell r="A38">
            <v>1392902</v>
          </cell>
          <cell r="B38" t="str">
            <v>浅草微笑酒店</v>
          </cell>
          <cell r="C38" t="str">
            <v>DHB181111073755141</v>
          </cell>
          <cell r="D38" t="str">
            <v/>
          </cell>
          <cell r="E38" t="str">
            <v/>
          </cell>
          <cell r="F38" t="str">
            <v>867</v>
          </cell>
          <cell r="G38" t="str">
            <v>RMB</v>
          </cell>
          <cell r="H38" t="str">
            <v>1</v>
          </cell>
          <cell r="I38">
            <v>867</v>
          </cell>
        </row>
        <row r="39">
          <cell r="A39">
            <v>1391591</v>
          </cell>
          <cell r="B39" t="str">
            <v>浅草微笑酒店</v>
          </cell>
          <cell r="C39" t="str">
            <v>DHB181108220117855</v>
          </cell>
          <cell r="D39" t="str">
            <v/>
          </cell>
          <cell r="E39" t="str">
            <v/>
          </cell>
          <cell r="F39" t="str">
            <v>425</v>
          </cell>
          <cell r="G39" t="str">
            <v>RMB</v>
          </cell>
          <cell r="H39" t="str">
            <v>1</v>
          </cell>
          <cell r="I39">
            <v>425</v>
          </cell>
        </row>
        <row r="40">
          <cell r="A40">
            <v>1392882</v>
          </cell>
          <cell r="B40" t="str">
            <v>东京新宿新丽饭店</v>
          </cell>
          <cell r="C40" t="str">
            <v>DHB181111045115987</v>
          </cell>
          <cell r="D40" t="str">
            <v/>
          </cell>
          <cell r="E40" t="str">
            <v/>
          </cell>
          <cell r="F40" t="str">
            <v>4599</v>
          </cell>
          <cell r="G40" t="str">
            <v>RMB</v>
          </cell>
          <cell r="H40" t="str">
            <v>1</v>
          </cell>
          <cell r="I40">
            <v>4599</v>
          </cell>
        </row>
        <row r="41">
          <cell r="A41">
            <v>1389171</v>
          </cell>
          <cell r="B41" t="str">
            <v>东京新宿新丽饭店</v>
          </cell>
          <cell r="C41" t="str">
            <v>DHB181103111548021</v>
          </cell>
          <cell r="D41" t="str">
            <v/>
          </cell>
          <cell r="E41" t="str">
            <v/>
          </cell>
          <cell r="F41" t="str">
            <v>412</v>
          </cell>
          <cell r="G41" t="str">
            <v>RMB</v>
          </cell>
          <cell r="H41" t="str">
            <v>1</v>
          </cell>
          <cell r="I41">
            <v>412</v>
          </cell>
        </row>
        <row r="42">
          <cell r="A42">
            <v>1393853</v>
          </cell>
          <cell r="B42" t="str">
            <v>东京新宿新丽饭店</v>
          </cell>
          <cell r="C42" t="str">
            <v>DHB181111230711199</v>
          </cell>
          <cell r="D42" t="str">
            <v/>
          </cell>
          <cell r="E42" t="str">
            <v/>
          </cell>
          <cell r="F42" t="str">
            <v>1764</v>
          </cell>
          <cell r="G42" t="str">
            <v>RMB</v>
          </cell>
          <cell r="H42" t="str">
            <v>1</v>
          </cell>
          <cell r="I42">
            <v>1764</v>
          </cell>
        </row>
        <row r="43">
          <cell r="A43">
            <v>1390144</v>
          </cell>
          <cell r="B43" t="str">
            <v>the b 东京 池袋酒店</v>
          </cell>
          <cell r="C43" t="str">
            <v>DHB181105205523500</v>
          </cell>
          <cell r="D43" t="str">
            <v>1142816108</v>
          </cell>
          <cell r="E43" t="str">
            <v/>
          </cell>
          <cell r="F43" t="str">
            <v>406</v>
          </cell>
          <cell r="G43" t="str">
            <v>RMB</v>
          </cell>
          <cell r="H43" t="str">
            <v>1</v>
          </cell>
          <cell r="I43">
            <v>406</v>
          </cell>
        </row>
        <row r="44">
          <cell r="A44">
            <v>1390969</v>
          </cell>
          <cell r="B44" t="str">
            <v>the b 东京 池袋酒店</v>
          </cell>
          <cell r="C44" t="str">
            <v>DHB181107182109453</v>
          </cell>
          <cell r="D44" t="str">
            <v>20244419</v>
          </cell>
          <cell r="E44" t="str">
            <v/>
          </cell>
          <cell r="F44" t="str">
            <v>1244</v>
          </cell>
          <cell r="G44" t="str">
            <v>RMB</v>
          </cell>
          <cell r="H44" t="str">
            <v>1</v>
          </cell>
          <cell r="I44">
            <v>1244</v>
          </cell>
        </row>
        <row r="45">
          <cell r="A45">
            <v>1390649</v>
          </cell>
          <cell r="B45" t="str">
            <v>the b 东京 池袋酒店</v>
          </cell>
          <cell r="C45" t="str">
            <v>DHB181107003626514</v>
          </cell>
          <cell r="D45" t="str">
            <v>20244279</v>
          </cell>
          <cell r="E45" t="str">
            <v/>
          </cell>
          <cell r="F45" t="str">
            <v>463</v>
          </cell>
          <cell r="G45" t="str">
            <v>RMB</v>
          </cell>
          <cell r="H45" t="str">
            <v>1</v>
          </cell>
          <cell r="I45">
            <v>463</v>
          </cell>
        </row>
        <row r="46">
          <cell r="A46">
            <v>1389738</v>
          </cell>
          <cell r="B46" t="str">
            <v>东京大酒店</v>
          </cell>
          <cell r="C46" t="str">
            <v>DHB181104214755386</v>
          </cell>
          <cell r="D46" t="str">
            <v>360361</v>
          </cell>
          <cell r="E46" t="str">
            <v/>
          </cell>
          <cell r="F46" t="str">
            <v>482</v>
          </cell>
          <cell r="G46" t="str">
            <v>RMB</v>
          </cell>
          <cell r="H46" t="str">
            <v>1</v>
          </cell>
          <cell r="I46">
            <v>482</v>
          </cell>
        </row>
        <row r="47">
          <cell r="A47">
            <v>1395409</v>
          </cell>
          <cell r="B47" t="str">
            <v>东京日本桥微笑酒店</v>
          </cell>
          <cell r="C47" t="str">
            <v>DHB181114164036198</v>
          </cell>
          <cell r="D47" t="str">
            <v>289826</v>
          </cell>
          <cell r="E47" t="str">
            <v/>
          </cell>
          <cell r="F47" t="str">
            <v>676</v>
          </cell>
          <cell r="G47" t="str">
            <v>RMB</v>
          </cell>
          <cell r="H47" t="str">
            <v>1</v>
          </cell>
          <cell r="I47">
            <v>676</v>
          </cell>
        </row>
        <row r="48">
          <cell r="A48">
            <v>1390603</v>
          </cell>
          <cell r="B48" t="str">
            <v>东京日本桥微笑酒店</v>
          </cell>
          <cell r="C48" t="str">
            <v>DHB181106221210778</v>
          </cell>
          <cell r="D48" t="str">
            <v>1143479075</v>
          </cell>
          <cell r="E48" t="str">
            <v/>
          </cell>
          <cell r="F48" t="str">
            <v>339</v>
          </cell>
          <cell r="G48" t="str">
            <v>RMB</v>
          </cell>
          <cell r="H48" t="str">
            <v>1</v>
          </cell>
          <cell r="I48">
            <v>339</v>
          </cell>
        </row>
        <row r="49">
          <cell r="A49">
            <v>1389227</v>
          </cell>
          <cell r="B49" t="str">
            <v>东京日本桥微笑酒店</v>
          </cell>
          <cell r="C49" t="str">
            <v>DHB181103140746970</v>
          </cell>
          <cell r="D49" t="str">
            <v/>
          </cell>
          <cell r="E49" t="str">
            <v/>
          </cell>
          <cell r="F49" t="str">
            <v>317</v>
          </cell>
          <cell r="G49" t="str">
            <v>RMB</v>
          </cell>
          <cell r="H49" t="str">
            <v>1</v>
          </cell>
          <cell r="I49">
            <v>317</v>
          </cell>
        </row>
        <row r="50">
          <cell r="A50">
            <v>1389552</v>
          </cell>
          <cell r="B50" t="str">
            <v>东京新宿芬迪别墅酒店</v>
          </cell>
          <cell r="C50" t="str">
            <v>DHB181104123319543</v>
          </cell>
          <cell r="D50" t="str">
            <v>1142713656</v>
          </cell>
          <cell r="E50" t="str">
            <v/>
          </cell>
          <cell r="F50" t="str">
            <v>687</v>
          </cell>
          <cell r="G50" t="str">
            <v>RMB</v>
          </cell>
          <cell r="H50" t="str">
            <v>1</v>
          </cell>
          <cell r="I50">
            <v>687</v>
          </cell>
        </row>
        <row r="51">
          <cell r="A51">
            <v>1395695</v>
          </cell>
          <cell r="B51" t="str">
            <v>甲米盛泰澜海滩别墅及度假村</v>
          </cell>
          <cell r="C51" t="str">
            <v>DHB181111101514591</v>
          </cell>
          <cell r="D51" t="str">
            <v/>
          </cell>
          <cell r="E51" t="str">
            <v/>
          </cell>
          <cell r="F51" t="str">
            <v>8425</v>
          </cell>
          <cell r="G51" t="str">
            <v>RMB</v>
          </cell>
          <cell r="H51" t="str">
            <v>1</v>
          </cell>
          <cell r="I51">
            <v>8425</v>
          </cell>
        </row>
        <row r="52">
          <cell r="A52">
            <v>1388946</v>
          </cell>
          <cell r="B52" t="str">
            <v>东京东方21世纪酒店-大仓酒店集团</v>
          </cell>
          <cell r="C52" t="str">
            <v>DHB181102165329151</v>
          </cell>
          <cell r="D52" t="str">
            <v>100850058</v>
          </cell>
          <cell r="E52" t="str">
            <v/>
          </cell>
          <cell r="F52" t="str">
            <v>1062</v>
          </cell>
          <cell r="G52" t="str">
            <v>RMB</v>
          </cell>
          <cell r="H52" t="str">
            <v>1</v>
          </cell>
          <cell r="I52">
            <v>1062</v>
          </cell>
        </row>
        <row r="53">
          <cell r="A53">
            <v>1390853</v>
          </cell>
          <cell r="B53" t="str">
            <v>东京东方21世纪酒店-大仓酒店集团</v>
          </cell>
          <cell r="C53" t="str">
            <v>DHB181107141851205</v>
          </cell>
          <cell r="D53" t="str">
            <v>100851317</v>
          </cell>
          <cell r="E53" t="str">
            <v/>
          </cell>
          <cell r="F53" t="str">
            <v>1271</v>
          </cell>
          <cell r="G53" t="str">
            <v>RMB</v>
          </cell>
          <cell r="H53" t="str">
            <v>1</v>
          </cell>
          <cell r="I53">
            <v>1271</v>
          </cell>
        </row>
        <row r="54">
          <cell r="A54">
            <v>1283113</v>
          </cell>
          <cell r="B54" t="str">
            <v>东京羽田日航都市酒店</v>
          </cell>
          <cell r="C54" t="str">
            <v>DHB180311160934551</v>
          </cell>
          <cell r="D54" t="str">
            <v/>
          </cell>
          <cell r="E54" t="str">
            <v/>
          </cell>
          <cell r="F54" t="str">
            <v>622</v>
          </cell>
          <cell r="G54" t="str">
            <v>RMB</v>
          </cell>
          <cell r="H54" t="str">
            <v>1</v>
          </cell>
          <cell r="I54">
            <v>622</v>
          </cell>
        </row>
        <row r="55">
          <cell r="A55">
            <v>1393119</v>
          </cell>
          <cell r="B55" t="str">
            <v>东京羽田日航都市酒店</v>
          </cell>
          <cell r="C55" t="str">
            <v>DHB181111120507146</v>
          </cell>
          <cell r="D55" t="str">
            <v>363791708</v>
          </cell>
          <cell r="E55" t="str">
            <v/>
          </cell>
          <cell r="F55" t="str">
            <v>902</v>
          </cell>
          <cell r="G55" t="str">
            <v>RMB</v>
          </cell>
          <cell r="H55" t="str">
            <v>1</v>
          </cell>
          <cell r="I55">
            <v>902</v>
          </cell>
        </row>
        <row r="56">
          <cell r="A56">
            <v>1389941</v>
          </cell>
          <cell r="B56" t="str">
            <v>半藏门蒙特利酒店</v>
          </cell>
          <cell r="C56" t="str">
            <v>DHB181105142901946</v>
          </cell>
          <cell r="D56" t="str">
            <v>101644322</v>
          </cell>
          <cell r="E56" t="str">
            <v/>
          </cell>
          <cell r="F56" t="str">
            <v>657</v>
          </cell>
          <cell r="G56" t="str">
            <v>RMB</v>
          </cell>
          <cell r="H56" t="str">
            <v>1</v>
          </cell>
          <cell r="I56">
            <v>657</v>
          </cell>
        </row>
        <row r="57">
          <cell r="A57">
            <v>1391792</v>
          </cell>
          <cell r="B57" t="str">
            <v>半藏门蒙特利酒店</v>
          </cell>
          <cell r="C57" t="str">
            <v>DHB181109114656284</v>
          </cell>
          <cell r="D57" t="str">
            <v/>
          </cell>
          <cell r="E57" t="str">
            <v/>
          </cell>
          <cell r="F57" t="str">
            <v>687</v>
          </cell>
          <cell r="G57" t="str">
            <v>RMB</v>
          </cell>
          <cell r="H57" t="str">
            <v>1</v>
          </cell>
          <cell r="I57">
            <v>687</v>
          </cell>
        </row>
        <row r="58">
          <cell r="A58">
            <v>1396183</v>
          </cell>
          <cell r="B58" t="str">
            <v>东京大仓饭店</v>
          </cell>
          <cell r="C58" t="str">
            <v>DHB181116102223937</v>
          </cell>
          <cell r="D58" t="str">
            <v/>
          </cell>
          <cell r="E58" t="str">
            <v/>
          </cell>
          <cell r="F58" t="str">
            <v>3630</v>
          </cell>
          <cell r="G58" t="str">
            <v>RMB</v>
          </cell>
          <cell r="H58" t="str">
            <v>1</v>
          </cell>
          <cell r="I58">
            <v>3630</v>
          </cell>
        </row>
        <row r="59">
          <cell r="A59">
            <v>1393066</v>
          </cell>
          <cell r="B59" t="str">
            <v>皇家花园酒店羽田</v>
          </cell>
          <cell r="C59" t="str">
            <v>DHB181111110634327</v>
          </cell>
          <cell r="D59" t="str">
            <v/>
          </cell>
          <cell r="E59" t="str">
            <v/>
          </cell>
          <cell r="F59" t="str">
            <v>872</v>
          </cell>
          <cell r="G59" t="str">
            <v>RMB</v>
          </cell>
          <cell r="H59" t="str">
            <v>1</v>
          </cell>
          <cell r="I59">
            <v>872</v>
          </cell>
        </row>
        <row r="60">
          <cell r="A60">
            <v>1394491</v>
          </cell>
          <cell r="B60" t="str">
            <v>皇家花园酒店羽田</v>
          </cell>
          <cell r="C60" t="str">
            <v>DHB181112220001391</v>
          </cell>
          <cell r="D60" t="str">
            <v/>
          </cell>
          <cell r="E60" t="str">
            <v/>
          </cell>
          <cell r="F60" t="str">
            <v>922</v>
          </cell>
          <cell r="G60" t="str">
            <v>RMB</v>
          </cell>
          <cell r="H60" t="str">
            <v>1</v>
          </cell>
          <cell r="I60">
            <v>922</v>
          </cell>
        </row>
        <row r="61">
          <cell r="A61">
            <v>1394139</v>
          </cell>
          <cell r="B61" t="str">
            <v>皇家花园酒店羽田</v>
          </cell>
          <cell r="C61" t="str">
            <v>DHB181112110605365</v>
          </cell>
          <cell r="D61" t="str">
            <v/>
          </cell>
          <cell r="E61" t="str">
            <v/>
          </cell>
          <cell r="F61" t="str">
            <v>892</v>
          </cell>
          <cell r="G61" t="str">
            <v>RMB</v>
          </cell>
          <cell r="H61" t="str">
            <v>1</v>
          </cell>
          <cell r="I61">
            <v>892</v>
          </cell>
        </row>
        <row r="62">
          <cell r="A62">
            <v>1393217</v>
          </cell>
          <cell r="B62" t="str">
            <v>皇家花园酒店羽田</v>
          </cell>
          <cell r="C62" t="str">
            <v>DHB181111133311855</v>
          </cell>
          <cell r="D62" t="str">
            <v/>
          </cell>
          <cell r="E62" t="str">
            <v/>
          </cell>
          <cell r="F62" t="str">
            <v>892</v>
          </cell>
          <cell r="G62" t="str">
            <v>RMB</v>
          </cell>
          <cell r="H62" t="str">
            <v>1</v>
          </cell>
          <cell r="I62">
            <v>892</v>
          </cell>
        </row>
        <row r="63">
          <cell r="A63">
            <v>1393215</v>
          </cell>
          <cell r="B63" t="str">
            <v>皇家花园酒店羽田</v>
          </cell>
          <cell r="C63" t="str">
            <v>DHB181111132100080</v>
          </cell>
          <cell r="D63" t="str">
            <v/>
          </cell>
          <cell r="E63" t="str">
            <v/>
          </cell>
          <cell r="F63" t="str">
            <v>892</v>
          </cell>
          <cell r="G63" t="str">
            <v>RMB</v>
          </cell>
          <cell r="H63" t="str">
            <v>1</v>
          </cell>
          <cell r="I63">
            <v>892</v>
          </cell>
        </row>
        <row r="64">
          <cell r="A64">
            <v>1393067</v>
          </cell>
          <cell r="B64" t="str">
            <v>皇家花园酒店羽田</v>
          </cell>
          <cell r="C64" t="str">
            <v>DHB181111110640334</v>
          </cell>
          <cell r="D64" t="str">
            <v/>
          </cell>
          <cell r="E64" t="str">
            <v/>
          </cell>
          <cell r="F64" t="str">
            <v>872</v>
          </cell>
          <cell r="G64" t="str">
            <v>RMB</v>
          </cell>
          <cell r="H64" t="str">
            <v>1</v>
          </cell>
          <cell r="I64">
            <v>872</v>
          </cell>
        </row>
        <row r="65">
          <cell r="A65">
            <v>1392967</v>
          </cell>
          <cell r="B65" t="str">
            <v>皇家花园酒店羽田</v>
          </cell>
          <cell r="C65" t="str">
            <v>DHB181111095117153</v>
          </cell>
          <cell r="D65" t="str">
            <v/>
          </cell>
          <cell r="E65" t="str">
            <v/>
          </cell>
          <cell r="F65" t="str">
            <v>892</v>
          </cell>
          <cell r="G65" t="str">
            <v>RMB</v>
          </cell>
          <cell r="H65" t="str">
            <v>1</v>
          </cell>
          <cell r="I65">
            <v>892</v>
          </cell>
        </row>
        <row r="66">
          <cell r="A66">
            <v>1392275</v>
          </cell>
          <cell r="B66" t="str">
            <v>皇家花园酒店羽田</v>
          </cell>
          <cell r="C66" t="str">
            <v>DHB181110093756282</v>
          </cell>
          <cell r="D66" t="str">
            <v/>
          </cell>
          <cell r="E66" t="str">
            <v/>
          </cell>
          <cell r="F66" t="str">
            <v>1422</v>
          </cell>
          <cell r="G66" t="str">
            <v>RMB</v>
          </cell>
          <cell r="H66" t="str">
            <v>1</v>
          </cell>
          <cell r="I66">
            <v>1422</v>
          </cell>
        </row>
        <row r="67">
          <cell r="A67">
            <v>1393371</v>
          </cell>
          <cell r="B67" t="str">
            <v>皇家花园酒店羽田</v>
          </cell>
          <cell r="C67" t="str">
            <v>DHB181111154952707</v>
          </cell>
          <cell r="D67" t="str">
            <v/>
          </cell>
          <cell r="E67" t="str">
            <v/>
          </cell>
          <cell r="F67" t="str">
            <v>992</v>
          </cell>
          <cell r="G67" t="str">
            <v>RMB</v>
          </cell>
          <cell r="H67" t="str">
            <v>1</v>
          </cell>
          <cell r="I67">
            <v>992</v>
          </cell>
        </row>
        <row r="68">
          <cell r="A68">
            <v>1393659</v>
          </cell>
          <cell r="B68" t="str">
            <v>蜜蜂东京三轩茶屋</v>
          </cell>
          <cell r="C68" t="str">
            <v>DHB181111210458799</v>
          </cell>
          <cell r="D68" t="str">
            <v>1058820</v>
          </cell>
          <cell r="E68" t="str">
            <v/>
          </cell>
          <cell r="F68" t="str">
            <v>1632</v>
          </cell>
          <cell r="G68" t="str">
            <v>RMB</v>
          </cell>
          <cell r="H68" t="str">
            <v>1</v>
          </cell>
          <cell r="I68">
            <v>1632</v>
          </cell>
        </row>
        <row r="69">
          <cell r="A69">
            <v>1388632</v>
          </cell>
          <cell r="B69" t="str">
            <v>MYSTAYS 龟户酒店</v>
          </cell>
          <cell r="C69" t="str">
            <v>DHB181101232633880</v>
          </cell>
          <cell r="D69" t="str">
            <v>1140856232</v>
          </cell>
          <cell r="E69" t="str">
            <v/>
          </cell>
          <cell r="F69" t="str">
            <v>1536</v>
          </cell>
          <cell r="G69" t="str">
            <v>RMB</v>
          </cell>
          <cell r="H69" t="str">
            <v>1</v>
          </cell>
          <cell r="I69">
            <v>1536</v>
          </cell>
        </row>
        <row r="70">
          <cell r="A70">
            <v>1392925</v>
          </cell>
          <cell r="B70" t="str">
            <v>MYSTAYS 龟户酒店</v>
          </cell>
          <cell r="C70" t="str">
            <v>DHB181111085248621</v>
          </cell>
          <cell r="D70" t="str">
            <v/>
          </cell>
          <cell r="E70" t="str">
            <v/>
          </cell>
          <cell r="F70" t="str">
            <v>311</v>
          </cell>
          <cell r="G70" t="str">
            <v>RMB</v>
          </cell>
          <cell r="H70" t="str">
            <v>1</v>
          </cell>
          <cell r="I70">
            <v>311</v>
          </cell>
        </row>
        <row r="71">
          <cell r="A71">
            <v>1390903</v>
          </cell>
          <cell r="B71" t="str">
            <v>MYSTAYS 龟户酒店</v>
          </cell>
          <cell r="C71" t="str">
            <v>DHB181107161044297</v>
          </cell>
          <cell r="D71" t="str">
            <v>7157667</v>
          </cell>
          <cell r="E71" t="str">
            <v/>
          </cell>
          <cell r="F71" t="str">
            <v>5000</v>
          </cell>
          <cell r="G71" t="str">
            <v>RMB</v>
          </cell>
          <cell r="H71" t="str">
            <v>1</v>
          </cell>
          <cell r="I71">
            <v>5000</v>
          </cell>
        </row>
        <row r="72">
          <cell r="A72">
            <v>1390062</v>
          </cell>
          <cell r="B72" t="str">
            <v>MYSTAYS 神田酒店</v>
          </cell>
          <cell r="C72" t="str">
            <v>DHB181105174045415</v>
          </cell>
          <cell r="D72" t="str">
            <v>1142749612</v>
          </cell>
          <cell r="E72" t="str">
            <v/>
          </cell>
          <cell r="F72" t="str">
            <v>624</v>
          </cell>
          <cell r="G72" t="str">
            <v>RMB</v>
          </cell>
          <cell r="H72" t="str">
            <v>1</v>
          </cell>
          <cell r="I72">
            <v>624</v>
          </cell>
        </row>
        <row r="73">
          <cell r="A73">
            <v>1389986</v>
          </cell>
          <cell r="B73" t="str">
            <v>MYSTAYS 神田酒店</v>
          </cell>
          <cell r="C73" t="str">
            <v>DHB181105153744708</v>
          </cell>
          <cell r="D73" t="str">
            <v>1142713212,1142713213,1142713214,1142713215</v>
          </cell>
          <cell r="E73" t="str">
            <v/>
          </cell>
          <cell r="F73" t="str">
            <v>1908</v>
          </cell>
          <cell r="G73" t="str">
            <v>RMB</v>
          </cell>
          <cell r="H73" t="str">
            <v>1</v>
          </cell>
          <cell r="I73">
            <v>1908</v>
          </cell>
        </row>
        <row r="74">
          <cell r="A74">
            <v>1389992</v>
          </cell>
          <cell r="B74" t="str">
            <v>MYSTAYS 神田酒店</v>
          </cell>
          <cell r="C74" t="str">
            <v>DHB181105153925841</v>
          </cell>
          <cell r="D74" t="str">
            <v>1142713656</v>
          </cell>
          <cell r="E74" t="str">
            <v/>
          </cell>
          <cell r="F74" t="str">
            <v>477</v>
          </cell>
          <cell r="G74" t="str">
            <v>RMB</v>
          </cell>
          <cell r="H74" t="str">
            <v>1</v>
          </cell>
          <cell r="I74">
            <v>477</v>
          </cell>
        </row>
        <row r="75">
          <cell r="A75">
            <v>1390799</v>
          </cell>
          <cell r="B75" t="str">
            <v>MYSTAYS 浅草酒店</v>
          </cell>
          <cell r="C75" t="str">
            <v>DHB181107124006319</v>
          </cell>
          <cell r="D75" t="str">
            <v>012129994</v>
          </cell>
          <cell r="E75" t="str">
            <v/>
          </cell>
          <cell r="F75" t="str">
            <v>1061</v>
          </cell>
          <cell r="G75" t="str">
            <v>RMB</v>
          </cell>
          <cell r="H75" t="str">
            <v>1</v>
          </cell>
          <cell r="I75">
            <v>1061</v>
          </cell>
        </row>
        <row r="76">
          <cell r="A76">
            <v>1388274</v>
          </cell>
          <cell r="B76" t="str">
            <v>MYSTAYS 浅草酒店</v>
          </cell>
          <cell r="C76" t="str">
            <v>DHB181101041537293</v>
          </cell>
          <cell r="D76" t="str">
            <v>1140452925</v>
          </cell>
          <cell r="E76" t="str">
            <v/>
          </cell>
          <cell r="F76" t="str">
            <v>1532</v>
          </cell>
          <cell r="G76" t="str">
            <v>RMB</v>
          </cell>
          <cell r="H76" t="str">
            <v>1</v>
          </cell>
          <cell r="I76">
            <v>1532</v>
          </cell>
        </row>
        <row r="77">
          <cell r="A77">
            <v>1388282</v>
          </cell>
          <cell r="B77" t="str">
            <v>MYSTAYS 浅草酒店</v>
          </cell>
          <cell r="C77" t="str">
            <v>DHB181101070532781</v>
          </cell>
          <cell r="D77" t="str">
            <v>1140525760</v>
          </cell>
          <cell r="E77" t="str">
            <v/>
          </cell>
          <cell r="F77" t="str">
            <v>590</v>
          </cell>
          <cell r="G77" t="str">
            <v>RMB</v>
          </cell>
          <cell r="H77" t="str">
            <v>1</v>
          </cell>
          <cell r="I77">
            <v>590</v>
          </cell>
        </row>
        <row r="78">
          <cell r="A78">
            <v>1389848</v>
          </cell>
          <cell r="B78" t="str">
            <v>MYSTAYS 浅草酒店</v>
          </cell>
          <cell r="C78" t="str">
            <v>DHB181105100729962</v>
          </cell>
          <cell r="D78" t="str">
            <v>012129793</v>
          </cell>
          <cell r="E78" t="str">
            <v/>
          </cell>
          <cell r="F78" t="str">
            <v>912</v>
          </cell>
          <cell r="G78" t="str">
            <v>RMB</v>
          </cell>
          <cell r="H78" t="str">
            <v>1</v>
          </cell>
          <cell r="I78">
            <v>912</v>
          </cell>
        </row>
        <row r="79">
          <cell r="A79">
            <v>1392961</v>
          </cell>
          <cell r="B79" t="str">
            <v>MYSTAYS 浅草酒店</v>
          </cell>
          <cell r="C79" t="str">
            <v>DHB181111094502860</v>
          </cell>
          <cell r="D79" t="str">
            <v/>
          </cell>
          <cell r="E79" t="str">
            <v/>
          </cell>
          <cell r="F79" t="str">
            <v>574</v>
          </cell>
          <cell r="G79" t="str">
            <v>RMB</v>
          </cell>
          <cell r="H79" t="str">
            <v>1</v>
          </cell>
          <cell r="I79">
            <v>574</v>
          </cell>
        </row>
        <row r="80">
          <cell r="A80">
            <v>1391129</v>
          </cell>
          <cell r="B80" t="str">
            <v>MYSTAYS 浅草酒店</v>
          </cell>
          <cell r="C80" t="str">
            <v>DHB181108015508134</v>
          </cell>
          <cell r="D80" t="str">
            <v>012130072</v>
          </cell>
          <cell r="E80" t="str">
            <v/>
          </cell>
          <cell r="F80" t="str">
            <v>784</v>
          </cell>
          <cell r="G80" t="str">
            <v>RMB</v>
          </cell>
          <cell r="H80" t="str">
            <v>1</v>
          </cell>
          <cell r="I80">
            <v>784</v>
          </cell>
        </row>
        <row r="81">
          <cell r="A81">
            <v>1389747</v>
          </cell>
          <cell r="B81" t="str">
            <v>MYSTAYS 浅草酒店</v>
          </cell>
          <cell r="C81" t="str">
            <v>DHB181104220509336</v>
          </cell>
          <cell r="D81" t="str">
            <v>1142313749</v>
          </cell>
          <cell r="E81" t="str">
            <v/>
          </cell>
          <cell r="F81" t="str">
            <v>3300</v>
          </cell>
          <cell r="G81" t="str">
            <v>RMB</v>
          </cell>
          <cell r="H81" t="str">
            <v>1</v>
          </cell>
          <cell r="I81">
            <v>3300</v>
          </cell>
        </row>
        <row r="82">
          <cell r="A82">
            <v>1392346</v>
          </cell>
          <cell r="B82" t="str">
            <v>Nord小樽 酒店</v>
          </cell>
          <cell r="C82" t="str">
            <v>DHB181110122025342</v>
          </cell>
          <cell r="D82" t="str">
            <v/>
          </cell>
          <cell r="E82" t="str">
            <v/>
          </cell>
          <cell r="F82" t="str">
            <v>677</v>
          </cell>
          <cell r="G82" t="str">
            <v>RMB</v>
          </cell>
          <cell r="H82" t="str">
            <v>1</v>
          </cell>
          <cell r="I82">
            <v>677</v>
          </cell>
        </row>
        <row r="83">
          <cell r="A83">
            <v>1393490</v>
          </cell>
          <cell r="B83" t="str">
            <v>阳光福冈大濠酒店</v>
          </cell>
          <cell r="C83" t="str">
            <v>DHB181111180245958</v>
          </cell>
          <cell r="D83" t="str">
            <v>1146158590</v>
          </cell>
          <cell r="E83" t="str">
            <v/>
          </cell>
          <cell r="F83" t="str">
            <v>378</v>
          </cell>
          <cell r="G83" t="str">
            <v>RMB</v>
          </cell>
          <cell r="H83" t="str">
            <v>1</v>
          </cell>
          <cell r="I83">
            <v>378</v>
          </cell>
        </row>
        <row r="84">
          <cell r="A84">
            <v>1391080</v>
          </cell>
          <cell r="B84" t="str">
            <v>阳光福冈大濠酒店</v>
          </cell>
          <cell r="C84" t="str">
            <v>DHB181107221417134</v>
          </cell>
          <cell r="D84" t="str">
            <v>1144079355</v>
          </cell>
          <cell r="E84" t="str">
            <v/>
          </cell>
          <cell r="F84" t="str">
            <v>496</v>
          </cell>
          <cell r="G84" t="str">
            <v>RMB</v>
          </cell>
          <cell r="H84" t="str">
            <v>1</v>
          </cell>
          <cell r="I84">
            <v>496</v>
          </cell>
        </row>
        <row r="85">
          <cell r="A85">
            <v>1390344</v>
          </cell>
          <cell r="B85" t="str">
            <v>博多东急REI酒店</v>
          </cell>
          <cell r="C85" t="str">
            <v>DHB181106115519080</v>
          </cell>
          <cell r="D85" t="str">
            <v>1143275356</v>
          </cell>
          <cell r="E85" t="str">
            <v/>
          </cell>
          <cell r="F85" t="str">
            <v>572</v>
          </cell>
          <cell r="G85" t="str">
            <v>RMB</v>
          </cell>
          <cell r="H85" t="str">
            <v>1</v>
          </cell>
          <cell r="I85">
            <v>572</v>
          </cell>
        </row>
        <row r="86">
          <cell r="A86">
            <v>1394307</v>
          </cell>
          <cell r="B86" t="str">
            <v>拉碧斯达函馆湾</v>
          </cell>
          <cell r="C86" t="str">
            <v>DHB181112164839741</v>
          </cell>
          <cell r="D86" t="str">
            <v/>
          </cell>
          <cell r="E86" t="str">
            <v/>
          </cell>
          <cell r="F86" t="str">
            <v>5811</v>
          </cell>
          <cell r="G86" t="str">
            <v>RMB</v>
          </cell>
          <cell r="H86" t="str">
            <v>1</v>
          </cell>
          <cell r="I86">
            <v>5811</v>
          </cell>
        </row>
        <row r="87">
          <cell r="A87">
            <v>1388620</v>
          </cell>
          <cell r="B87" t="str">
            <v>函馆微笑酒店</v>
          </cell>
          <cell r="C87" t="str">
            <v>DHB181101223737541</v>
          </cell>
          <cell r="D87" t="str">
            <v>1140831040,1140831041,1140831042</v>
          </cell>
          <cell r="E87" t="str">
            <v/>
          </cell>
          <cell r="F87" t="str">
            <v>837</v>
          </cell>
          <cell r="G87" t="str">
            <v>RMB</v>
          </cell>
          <cell r="H87" t="str">
            <v>1</v>
          </cell>
          <cell r="I87">
            <v>837</v>
          </cell>
        </row>
        <row r="88">
          <cell r="A88">
            <v>1391147</v>
          </cell>
          <cell r="B88" t="str">
            <v>京都阿尔蒙特旅馆</v>
          </cell>
          <cell r="C88" t="str">
            <v>DHB181108072040976</v>
          </cell>
          <cell r="D88" t="str">
            <v>100374543</v>
          </cell>
          <cell r="E88" t="str">
            <v/>
          </cell>
          <cell r="F88" t="str">
            <v>5538</v>
          </cell>
          <cell r="G88" t="str">
            <v>RMB</v>
          </cell>
          <cell r="H88" t="str">
            <v>1</v>
          </cell>
          <cell r="I88">
            <v>5538</v>
          </cell>
        </row>
        <row r="89">
          <cell r="A89">
            <v>1392552</v>
          </cell>
          <cell r="B89" t="str">
            <v>京都阿尔蒙特旅馆</v>
          </cell>
          <cell r="C89" t="str">
            <v>DHB181110211000114</v>
          </cell>
          <cell r="D89" t="str">
            <v>100374844</v>
          </cell>
          <cell r="E89" t="str">
            <v/>
          </cell>
          <cell r="F89" t="str">
            <v>419</v>
          </cell>
          <cell r="G89" t="str">
            <v>RMB</v>
          </cell>
          <cell r="H89" t="str">
            <v>1</v>
          </cell>
          <cell r="I89">
            <v>419</v>
          </cell>
        </row>
        <row r="90">
          <cell r="A90">
            <v>1391840</v>
          </cell>
          <cell r="B90" t="str">
            <v>三井花园饭店京都三条</v>
          </cell>
          <cell r="C90" t="str">
            <v>DHB181109132633984</v>
          </cell>
          <cell r="D90" t="str">
            <v>1145098890</v>
          </cell>
          <cell r="E90" t="str">
            <v/>
          </cell>
          <cell r="F90" t="str">
            <v>2107</v>
          </cell>
          <cell r="G90" t="str">
            <v>RMB</v>
          </cell>
          <cell r="H90" t="str">
            <v>1</v>
          </cell>
          <cell r="I90">
            <v>2107</v>
          </cell>
        </row>
        <row r="91">
          <cell r="A91">
            <v>1393506</v>
          </cell>
          <cell r="B91" t="str">
            <v>三井花园饭店京都新町别邸</v>
          </cell>
          <cell r="C91" t="str">
            <v>DHB181111182103091</v>
          </cell>
          <cell r="D91" t="str">
            <v/>
          </cell>
          <cell r="E91" t="str">
            <v/>
          </cell>
          <cell r="F91" t="str">
            <v>1334</v>
          </cell>
          <cell r="G91" t="str">
            <v>RMB</v>
          </cell>
          <cell r="H91" t="str">
            <v>1</v>
          </cell>
          <cell r="I91">
            <v>1334</v>
          </cell>
        </row>
        <row r="92">
          <cell r="A92">
            <v>1391007</v>
          </cell>
          <cell r="B92" t="str">
            <v>三井花园饭店京都新町别邸</v>
          </cell>
          <cell r="C92" t="str">
            <v>DHB181107194304747</v>
          </cell>
          <cell r="D92" t="str">
            <v/>
          </cell>
          <cell r="E92" t="str">
            <v/>
          </cell>
          <cell r="F92" t="str">
            <v>1754</v>
          </cell>
          <cell r="G92" t="str">
            <v>RMB</v>
          </cell>
          <cell r="H92" t="str">
            <v>1</v>
          </cell>
          <cell r="I92">
            <v>1754</v>
          </cell>
        </row>
        <row r="93">
          <cell r="A93">
            <v>1392116</v>
          </cell>
          <cell r="B93" t="str">
            <v>三井花园饭店京都新町别邸</v>
          </cell>
          <cell r="C93" t="str">
            <v>DHB181109220721147</v>
          </cell>
          <cell r="D93" t="str">
            <v/>
          </cell>
          <cell r="E93" t="str">
            <v/>
          </cell>
          <cell r="F93" t="str">
            <v>1021</v>
          </cell>
          <cell r="G93" t="str">
            <v>RMB</v>
          </cell>
          <cell r="H93" t="str">
            <v>1</v>
          </cell>
          <cell r="I93">
            <v>1021</v>
          </cell>
        </row>
        <row r="94">
          <cell r="A94">
            <v>1392061</v>
          </cell>
          <cell r="B94" t="str">
            <v>大阪日星商务旅馆</v>
          </cell>
          <cell r="C94" t="str">
            <v>DHB181109194121779</v>
          </cell>
          <cell r="D94" t="str">
            <v/>
          </cell>
          <cell r="E94" t="str">
            <v/>
          </cell>
          <cell r="F94" t="str">
            <v>855</v>
          </cell>
          <cell r="G94" t="str">
            <v>RMB</v>
          </cell>
          <cell r="H94" t="str">
            <v>1</v>
          </cell>
          <cell r="I94">
            <v>855</v>
          </cell>
        </row>
        <row r="95">
          <cell r="A95">
            <v>1392158</v>
          </cell>
          <cell r="B95" t="str">
            <v>大阪日星商务旅馆</v>
          </cell>
          <cell r="C95" t="str">
            <v>DHB181109232727290</v>
          </cell>
          <cell r="D95" t="str">
            <v/>
          </cell>
          <cell r="E95" t="str">
            <v/>
          </cell>
          <cell r="F95" t="str">
            <v>1600</v>
          </cell>
          <cell r="G95" t="str">
            <v>RMB</v>
          </cell>
          <cell r="H95" t="str">
            <v>1</v>
          </cell>
          <cell r="I95">
            <v>1600</v>
          </cell>
        </row>
        <row r="96">
          <cell r="A96">
            <v>1393596</v>
          </cell>
          <cell r="B96" t="str">
            <v>南海大阪辉盛国际公寓</v>
          </cell>
          <cell r="C96" t="str">
            <v>DHB181111201825904</v>
          </cell>
          <cell r="D96" t="str">
            <v/>
          </cell>
          <cell r="E96" t="str">
            <v/>
          </cell>
          <cell r="F96" t="str">
            <v>7242</v>
          </cell>
          <cell r="G96" t="str">
            <v>RMB</v>
          </cell>
          <cell r="H96" t="str">
            <v>1</v>
          </cell>
          <cell r="I96">
            <v>7242</v>
          </cell>
        </row>
        <row r="97">
          <cell r="A97">
            <v>1389936</v>
          </cell>
          <cell r="B97" t="str">
            <v>MYSTAYS 堺筋本町酒店</v>
          </cell>
          <cell r="C97" t="str">
            <v>DHB181105142828883</v>
          </cell>
          <cell r="D97" t="str">
            <v>1142695515</v>
          </cell>
          <cell r="E97" t="str">
            <v/>
          </cell>
          <cell r="F97" t="str">
            <v>434</v>
          </cell>
          <cell r="G97" t="str">
            <v>RMB</v>
          </cell>
          <cell r="H97" t="str">
            <v>1</v>
          </cell>
          <cell r="I97">
            <v>434</v>
          </cell>
        </row>
        <row r="98">
          <cell r="A98">
            <v>1394438</v>
          </cell>
          <cell r="B98" t="str">
            <v>大阪难波大国町里士满酒店</v>
          </cell>
          <cell r="C98" t="str">
            <v>DHB181112204116795</v>
          </cell>
          <cell r="D98" t="str">
            <v/>
          </cell>
          <cell r="E98" t="str">
            <v/>
          </cell>
          <cell r="F98" t="str">
            <v>1005</v>
          </cell>
          <cell r="G98" t="str">
            <v>RMB</v>
          </cell>
          <cell r="H98" t="str">
            <v>1</v>
          </cell>
          <cell r="I98">
            <v>1005</v>
          </cell>
        </row>
        <row r="99">
          <cell r="A99">
            <v>1394364</v>
          </cell>
          <cell r="B99" t="str">
            <v>MYSTAYS 大手前酒店</v>
          </cell>
          <cell r="C99" t="str">
            <v>DHB181105090940788</v>
          </cell>
          <cell r="D99" t="str">
            <v/>
          </cell>
          <cell r="E99" t="str">
            <v/>
          </cell>
          <cell r="F99" t="str">
            <v>10340</v>
          </cell>
          <cell r="G99" t="str">
            <v>RMB</v>
          </cell>
          <cell r="H99" t="str">
            <v>1</v>
          </cell>
          <cell r="I99">
            <v>10340</v>
          </cell>
        </row>
        <row r="100">
          <cell r="A100">
            <v>1394361</v>
          </cell>
          <cell r="B100" t="str">
            <v>MYSTAYS 大手前酒店</v>
          </cell>
          <cell r="C100" t="str">
            <v>DHB181105092659037</v>
          </cell>
          <cell r="D100" t="str">
            <v/>
          </cell>
          <cell r="E100" t="str">
            <v/>
          </cell>
          <cell r="F100" t="str">
            <v>10340</v>
          </cell>
          <cell r="G100" t="str">
            <v>RMB</v>
          </cell>
          <cell r="H100" t="str">
            <v>1</v>
          </cell>
          <cell r="I100">
            <v>10340</v>
          </cell>
        </row>
        <row r="101">
          <cell r="A101">
            <v>1391133</v>
          </cell>
          <cell r="B101" t="str">
            <v>MYSTAYS 大手前酒店</v>
          </cell>
          <cell r="C101" t="str">
            <v>DHB181108024847766</v>
          </cell>
          <cell r="D101" t="str">
            <v>015111894</v>
          </cell>
          <cell r="E101" t="str">
            <v/>
          </cell>
          <cell r="F101" t="str">
            <v>882</v>
          </cell>
          <cell r="G101" t="str">
            <v>RMB</v>
          </cell>
          <cell r="H101" t="str">
            <v>1</v>
          </cell>
          <cell r="I101">
            <v>882</v>
          </cell>
        </row>
        <row r="102">
          <cell r="A102">
            <v>1392189</v>
          </cell>
          <cell r="B102" t="str">
            <v>冲绳那霸Nest酒店</v>
          </cell>
          <cell r="C102" t="str">
            <v>DHB181110001333919</v>
          </cell>
          <cell r="D102" t="str">
            <v/>
          </cell>
          <cell r="E102" t="str">
            <v/>
          </cell>
          <cell r="F102" t="str">
            <v>815</v>
          </cell>
          <cell r="G102" t="str">
            <v>RMB</v>
          </cell>
          <cell r="H102" t="str">
            <v>1</v>
          </cell>
          <cell r="I102">
            <v>815</v>
          </cell>
        </row>
        <row r="103">
          <cell r="A103">
            <v>1391025</v>
          </cell>
          <cell r="B103" t="str">
            <v>冲绳那霸Nest酒店</v>
          </cell>
          <cell r="C103" t="str">
            <v>DHB181107203209126</v>
          </cell>
          <cell r="D103" t="str">
            <v>182770</v>
          </cell>
          <cell r="E103" t="str">
            <v/>
          </cell>
          <cell r="F103" t="str">
            <v>1144</v>
          </cell>
          <cell r="G103" t="str">
            <v>RMB</v>
          </cell>
          <cell r="H103" t="str">
            <v>1</v>
          </cell>
          <cell r="I103">
            <v>1144</v>
          </cell>
        </row>
        <row r="104">
          <cell r="A104">
            <v>1392957</v>
          </cell>
          <cell r="B104" t="str">
            <v>MYSTAYS 京都四条酒店</v>
          </cell>
          <cell r="C104" t="str">
            <v>DHB181111094308751</v>
          </cell>
          <cell r="D104" t="str">
            <v/>
          </cell>
          <cell r="E104" t="str">
            <v/>
          </cell>
          <cell r="F104" t="str">
            <v>948</v>
          </cell>
          <cell r="G104" t="str">
            <v>RMB</v>
          </cell>
          <cell r="H104" t="str">
            <v>1</v>
          </cell>
          <cell r="I104">
            <v>948</v>
          </cell>
        </row>
        <row r="105">
          <cell r="A105">
            <v>1392181</v>
          </cell>
          <cell r="B105" t="str">
            <v>MYSTAYS 京都四条酒店</v>
          </cell>
          <cell r="C105" t="str">
            <v>DHB181110000630566</v>
          </cell>
          <cell r="D105" t="str">
            <v>1145324024</v>
          </cell>
          <cell r="E105" t="str">
            <v/>
          </cell>
          <cell r="F105" t="str">
            <v>765</v>
          </cell>
          <cell r="G105" t="str">
            <v>RMB</v>
          </cell>
          <cell r="H105" t="str">
            <v>1</v>
          </cell>
          <cell r="I105">
            <v>765</v>
          </cell>
        </row>
        <row r="106">
          <cell r="A106">
            <v>1389703</v>
          </cell>
          <cell r="B106" t="str">
            <v>MYSTAYS 京都四条酒店</v>
          </cell>
          <cell r="C106" t="str">
            <v>DHB181104191705195</v>
          </cell>
          <cell r="D106" t="str">
            <v>1142268966</v>
          </cell>
          <cell r="E106" t="str">
            <v/>
          </cell>
          <cell r="F106" t="str">
            <v>472</v>
          </cell>
          <cell r="G106" t="str">
            <v>RMB</v>
          </cell>
          <cell r="H106" t="str">
            <v>1</v>
          </cell>
          <cell r="I106">
            <v>472</v>
          </cell>
        </row>
        <row r="107">
          <cell r="A107">
            <v>1392277</v>
          </cell>
          <cell r="B107" t="str">
            <v>MYSTAYS 京都四条酒店</v>
          </cell>
          <cell r="C107" t="str">
            <v>DHB181110095003796</v>
          </cell>
          <cell r="D107" t="str">
            <v>021197940</v>
          </cell>
          <cell r="E107" t="str">
            <v/>
          </cell>
          <cell r="F107" t="str">
            <v>425</v>
          </cell>
          <cell r="G107" t="str">
            <v>RMB</v>
          </cell>
          <cell r="H107" t="str">
            <v>1</v>
          </cell>
          <cell r="I107">
            <v>425</v>
          </cell>
        </row>
        <row r="108">
          <cell r="A108">
            <v>1392093</v>
          </cell>
          <cell r="B108" t="str">
            <v>芽庄湾珍珠水疗度假村</v>
          </cell>
          <cell r="C108" t="str">
            <v>DHB181109212415382</v>
          </cell>
          <cell r="D108" t="str">
            <v>58199410</v>
          </cell>
          <cell r="E108" t="str">
            <v/>
          </cell>
          <cell r="F108" t="str">
            <v>704</v>
          </cell>
          <cell r="G108" t="str">
            <v>RMB</v>
          </cell>
          <cell r="H108" t="str">
            <v>1</v>
          </cell>
          <cell r="I108">
            <v>704</v>
          </cell>
        </row>
        <row r="109">
          <cell r="A109">
            <v>1393277</v>
          </cell>
          <cell r="B109" t="str">
            <v>TRIIP精品滨城酒店</v>
          </cell>
          <cell r="C109" t="str">
            <v>DHB181111152321651</v>
          </cell>
          <cell r="D109" t="str">
            <v>1393277</v>
          </cell>
          <cell r="E109" t="str">
            <v/>
          </cell>
          <cell r="F109" t="str">
            <v>333</v>
          </cell>
          <cell r="G109" t="str">
            <v>RMB</v>
          </cell>
          <cell r="H109" t="str">
            <v>1</v>
          </cell>
          <cell r="I109">
            <v>333</v>
          </cell>
        </row>
        <row r="110">
          <cell r="A110">
            <v>1390795</v>
          </cell>
          <cell r="B110" t="str">
            <v>吉隆坡梳邦帝盛君豪酒店</v>
          </cell>
          <cell r="C110" t="str">
            <v>DHB181107151003680</v>
          </cell>
          <cell r="D110" t="str">
            <v>26420508</v>
          </cell>
          <cell r="E110" t="str">
            <v/>
          </cell>
          <cell r="F110" t="str">
            <v>960</v>
          </cell>
          <cell r="G110" t="str">
            <v>RMB</v>
          </cell>
          <cell r="H110" t="str">
            <v>1</v>
          </cell>
          <cell r="I110">
            <v>960</v>
          </cell>
        </row>
        <row r="111">
          <cell r="A111">
            <v>1391897</v>
          </cell>
          <cell r="B111" t="str">
            <v>欧洲电信酒店</v>
          </cell>
          <cell r="C111" t="str">
            <v>DHB181109154149439</v>
          </cell>
          <cell r="D111" t="str">
            <v>E08-Jes 4849</v>
          </cell>
          <cell r="E111" t="str">
            <v/>
          </cell>
          <cell r="F111" t="str">
            <v>1312</v>
          </cell>
          <cell r="G111" t="str">
            <v>RMB</v>
          </cell>
          <cell r="H111" t="str">
            <v>1</v>
          </cell>
          <cell r="I111">
            <v>1312</v>
          </cell>
        </row>
        <row r="112">
          <cell r="A112">
            <v>1389502</v>
          </cell>
          <cell r="B112" t="str">
            <v>樱花台画廊酒店</v>
          </cell>
          <cell r="C112" t="str">
            <v>DHB181104093446324</v>
          </cell>
          <cell r="D112" t="str">
            <v>222408</v>
          </cell>
          <cell r="E112" t="str">
            <v/>
          </cell>
          <cell r="F112" t="str">
            <v>1154</v>
          </cell>
          <cell r="G112" t="str">
            <v>RMB</v>
          </cell>
          <cell r="H112" t="str">
            <v>1</v>
          </cell>
          <cell r="I112">
            <v>1154</v>
          </cell>
        </row>
        <row r="113">
          <cell r="A113">
            <v>1392244</v>
          </cell>
          <cell r="B113" t="str">
            <v>冲绳那霸歌町大和ROYNET酒店</v>
          </cell>
          <cell r="C113" t="str">
            <v>DHB181110073707633</v>
          </cell>
          <cell r="D113" t="str">
            <v/>
          </cell>
          <cell r="E113" t="str">
            <v/>
          </cell>
          <cell r="F113" t="str">
            <v>1670</v>
          </cell>
          <cell r="G113" t="str">
            <v>RMB</v>
          </cell>
          <cell r="H113" t="str">
            <v>1</v>
          </cell>
          <cell r="I113">
            <v>1670</v>
          </cell>
        </row>
        <row r="114">
          <cell r="A114">
            <v>1393805</v>
          </cell>
          <cell r="B114" t="str">
            <v>冲绳那霸歌町大和ROYNET酒店</v>
          </cell>
          <cell r="C114" t="str">
            <v>DHB181111223808521</v>
          </cell>
          <cell r="D114" t="str">
            <v/>
          </cell>
          <cell r="E114" t="str">
            <v/>
          </cell>
          <cell r="F114" t="str">
            <v>1133</v>
          </cell>
          <cell r="G114" t="str">
            <v>RMB</v>
          </cell>
          <cell r="H114" t="str">
            <v>1</v>
          </cell>
          <cell r="I114">
            <v>1133</v>
          </cell>
        </row>
        <row r="115">
          <cell r="A115">
            <v>1391849</v>
          </cell>
          <cell r="B115" t="str">
            <v>马尼拉索菲特广场酒店</v>
          </cell>
          <cell r="C115" t="str">
            <v>DHB181109151359143</v>
          </cell>
          <cell r="D115" t="str">
            <v>X6WF692867</v>
          </cell>
          <cell r="E115" t="str">
            <v/>
          </cell>
          <cell r="F115" t="str">
            <v>6456</v>
          </cell>
          <cell r="G115" t="str">
            <v>RMB</v>
          </cell>
          <cell r="H115" t="str">
            <v>1</v>
          </cell>
          <cell r="I115">
            <v>6456</v>
          </cell>
        </row>
        <row r="116">
          <cell r="A116">
            <v>1391852</v>
          </cell>
          <cell r="B116" t="str">
            <v>马尼拉索菲特广场酒店</v>
          </cell>
          <cell r="C116" t="str">
            <v>DHB181109151359143</v>
          </cell>
          <cell r="D116" t="str">
            <v>X6WF692867 - 041/2552731</v>
          </cell>
          <cell r="E116" t="str">
            <v/>
          </cell>
          <cell r="F116" t="str">
            <v>6456</v>
          </cell>
          <cell r="G116" t="str">
            <v>RMB</v>
          </cell>
          <cell r="H116" t="str">
            <v>1</v>
          </cell>
          <cell r="I116">
            <v>6456</v>
          </cell>
        </row>
        <row r="117">
          <cell r="A117">
            <v>1391995</v>
          </cell>
          <cell r="B117" t="str">
            <v>吉隆坡菲斯酒店</v>
          </cell>
          <cell r="C117" t="str">
            <v>DHB181109180920421</v>
          </cell>
          <cell r="D117" t="str">
            <v/>
          </cell>
          <cell r="E117" t="str">
            <v/>
          </cell>
          <cell r="F117" t="str">
            <v>1442</v>
          </cell>
          <cell r="G117" t="str">
            <v>RMB</v>
          </cell>
          <cell r="H117" t="str">
            <v>1</v>
          </cell>
          <cell r="I117">
            <v>1442</v>
          </cell>
        </row>
        <row r="118">
          <cell r="A118">
            <v>1391108</v>
          </cell>
          <cell r="B118" t="str">
            <v>东京第一酒店</v>
          </cell>
          <cell r="C118" t="str">
            <v>DHB181107233416436</v>
          </cell>
          <cell r="D118" t="str">
            <v>101509651</v>
          </cell>
          <cell r="E118" t="str">
            <v/>
          </cell>
          <cell r="F118" t="str">
            <v>2850</v>
          </cell>
          <cell r="G118" t="str">
            <v>RMB</v>
          </cell>
          <cell r="H118" t="str">
            <v>1</v>
          </cell>
          <cell r="I118">
            <v>2850</v>
          </cell>
        </row>
        <row r="119">
          <cell r="A119">
            <v>1394384</v>
          </cell>
          <cell r="B119" t="str">
            <v>成田机场旅馆</v>
          </cell>
          <cell r="C119" t="str">
            <v>DHB181112184537246</v>
          </cell>
          <cell r="D119" t="str">
            <v>2345826</v>
          </cell>
          <cell r="E119" t="str">
            <v/>
          </cell>
          <cell r="F119" t="str">
            <v>607</v>
          </cell>
          <cell r="G119" t="str">
            <v>RMB</v>
          </cell>
          <cell r="H119" t="str">
            <v>1</v>
          </cell>
          <cell r="I119">
            <v>607</v>
          </cell>
        </row>
        <row r="120">
          <cell r="A120">
            <v>1394529</v>
          </cell>
          <cell r="B120" t="str">
            <v>大阪厄尔瑟雷酒店</v>
          </cell>
          <cell r="C120" t="str">
            <v>DHB181112231351809</v>
          </cell>
          <cell r="D120" t="str">
            <v>30181112084</v>
          </cell>
          <cell r="E120" t="str">
            <v/>
          </cell>
          <cell r="F120" t="str">
            <v>1143</v>
          </cell>
          <cell r="G120" t="str">
            <v>RMB</v>
          </cell>
          <cell r="H120" t="str">
            <v>1</v>
          </cell>
          <cell r="I120">
            <v>1143</v>
          </cell>
        </row>
        <row r="121">
          <cell r="A121">
            <v>1390141</v>
          </cell>
          <cell r="B121" t="str">
            <v>札幌中岛花园船舶酒店</v>
          </cell>
          <cell r="C121" t="str">
            <v>DHB181105205756768</v>
          </cell>
          <cell r="D121" t="str">
            <v>156719</v>
          </cell>
          <cell r="E121" t="str">
            <v/>
          </cell>
          <cell r="F121" t="str">
            <v>755</v>
          </cell>
          <cell r="G121" t="str">
            <v>RMB</v>
          </cell>
          <cell r="H121" t="str">
            <v>1</v>
          </cell>
          <cell r="I121">
            <v>755</v>
          </cell>
        </row>
        <row r="122">
          <cell r="A122">
            <v>1388319</v>
          </cell>
          <cell r="B122" t="str">
            <v>名古屋纳屋桥里士满酒店 </v>
          </cell>
          <cell r="C122" t="str">
            <v>DHB181101103108451</v>
          </cell>
          <cell r="D122" t="str">
            <v>1140605568</v>
          </cell>
          <cell r="E122" t="str">
            <v/>
          </cell>
          <cell r="F122" t="str">
            <v>2536</v>
          </cell>
          <cell r="G122" t="str">
            <v>RMB</v>
          </cell>
          <cell r="H122" t="str">
            <v>1</v>
          </cell>
          <cell r="I122">
            <v>2536</v>
          </cell>
        </row>
        <row r="123">
          <cell r="A123">
            <v>1392503</v>
          </cell>
          <cell r="B123" t="str">
            <v>尤佳福碧色酒店 </v>
          </cell>
          <cell r="C123" t="str">
            <v>DHB181110175048223</v>
          </cell>
          <cell r="D123" t="str">
            <v/>
          </cell>
          <cell r="E123" t="str">
            <v/>
          </cell>
          <cell r="F123" t="str">
            <v>422</v>
          </cell>
          <cell r="G123" t="str">
            <v>RMB</v>
          </cell>
          <cell r="H123" t="str">
            <v>1</v>
          </cell>
          <cell r="I123">
            <v>422</v>
          </cell>
        </row>
        <row r="124">
          <cell r="A124">
            <v>1393924</v>
          </cell>
          <cell r="B124" t="str">
            <v>尤佳福碧色酒店 </v>
          </cell>
          <cell r="C124" t="str">
            <v>DHB181111233525401</v>
          </cell>
          <cell r="D124" t="str">
            <v/>
          </cell>
          <cell r="E124" t="str">
            <v/>
          </cell>
          <cell r="F124" t="str">
            <v>1026</v>
          </cell>
          <cell r="G124" t="str">
            <v>RMB</v>
          </cell>
          <cell r="H124" t="str">
            <v>1</v>
          </cell>
          <cell r="I124">
            <v>1026</v>
          </cell>
        </row>
        <row r="125">
          <cell r="A125">
            <v>1389394</v>
          </cell>
          <cell r="B125" t="str">
            <v>尤佳福碧色酒店 </v>
          </cell>
          <cell r="C125" t="str">
            <v>DHB181103213056054</v>
          </cell>
          <cell r="D125" t="str">
            <v>1141883214</v>
          </cell>
          <cell r="E125" t="str">
            <v/>
          </cell>
          <cell r="F125" t="str">
            <v>594</v>
          </cell>
          <cell r="G125" t="str">
            <v>RMB</v>
          </cell>
          <cell r="H125" t="str">
            <v>1</v>
          </cell>
          <cell r="I125">
            <v>594</v>
          </cell>
        </row>
        <row r="126">
          <cell r="A126">
            <v>1390024</v>
          </cell>
          <cell r="B126" t="str">
            <v>福冈博多东急卓越大酒店 </v>
          </cell>
          <cell r="C126" t="str">
            <v>DHB181105162823539</v>
          </cell>
          <cell r="D126" t="str">
            <v>128989</v>
          </cell>
          <cell r="E126" t="str">
            <v/>
          </cell>
          <cell r="F126" t="str">
            <v>1750</v>
          </cell>
          <cell r="G126" t="str">
            <v>RMB</v>
          </cell>
          <cell r="H126" t="str">
            <v>1</v>
          </cell>
          <cell r="I126">
            <v>1750</v>
          </cell>
        </row>
        <row r="127">
          <cell r="A127">
            <v>1392417</v>
          </cell>
          <cell r="B127" t="str">
            <v>福冈博多东急卓越大酒店 </v>
          </cell>
          <cell r="C127" t="str">
            <v>DHB181110145628895</v>
          </cell>
          <cell r="D127" t="str">
            <v/>
          </cell>
          <cell r="E127" t="str">
            <v/>
          </cell>
          <cell r="F127" t="str">
            <v>1464</v>
          </cell>
          <cell r="G127" t="str">
            <v>RMB</v>
          </cell>
          <cell r="H127" t="str">
            <v>1</v>
          </cell>
          <cell r="I127">
            <v>1464</v>
          </cell>
        </row>
        <row r="128">
          <cell r="A128">
            <v>1392452</v>
          </cell>
          <cell r="B128" t="str">
            <v>福冈博多东急卓越大酒店 </v>
          </cell>
          <cell r="C128" t="str">
            <v>DHB181110161611205</v>
          </cell>
          <cell r="D128" t="str">
            <v/>
          </cell>
          <cell r="E128" t="str">
            <v/>
          </cell>
          <cell r="F128" t="str">
            <v>877</v>
          </cell>
          <cell r="G128" t="str">
            <v>RMB</v>
          </cell>
          <cell r="H128" t="str">
            <v>1</v>
          </cell>
          <cell r="I128">
            <v>877</v>
          </cell>
        </row>
        <row r="129">
          <cell r="A129">
            <v>1392035</v>
          </cell>
          <cell r="B129" t="str">
            <v>瑞索尔函馆酒店 </v>
          </cell>
          <cell r="C129" t="str">
            <v>DHB181109183802283</v>
          </cell>
          <cell r="D129" t="str">
            <v/>
          </cell>
          <cell r="E129" t="str">
            <v/>
          </cell>
          <cell r="F129" t="str">
            <v>484</v>
          </cell>
          <cell r="G129" t="str">
            <v>RMB</v>
          </cell>
          <cell r="H129" t="str">
            <v>1</v>
          </cell>
          <cell r="I129">
            <v>484</v>
          </cell>
        </row>
        <row r="130">
          <cell r="A130">
            <v>1389776</v>
          </cell>
          <cell r="B130" t="str">
            <v>神户岐山酒店 </v>
          </cell>
          <cell r="C130" t="str">
            <v>DHB181104231633657</v>
          </cell>
          <cell r="D130" t="str">
            <v>1142339643</v>
          </cell>
          <cell r="E130" t="str">
            <v/>
          </cell>
          <cell r="F130" t="str">
            <v>253</v>
          </cell>
          <cell r="G130" t="str">
            <v>RMB</v>
          </cell>
          <cell r="H130" t="str">
            <v>1</v>
          </cell>
          <cell r="I130">
            <v>253</v>
          </cell>
        </row>
        <row r="131">
          <cell r="A131">
            <v>1392344</v>
          </cell>
          <cell r="B131" t="str">
            <v>箱根芦之湖王子酒店</v>
          </cell>
          <cell r="C131" t="str">
            <v>DHB181110121435080</v>
          </cell>
          <cell r="D131" t="str">
            <v/>
          </cell>
          <cell r="E131" t="str">
            <v/>
          </cell>
          <cell r="F131" t="str">
            <v>5686</v>
          </cell>
          <cell r="G131" t="str">
            <v>RMB</v>
          </cell>
          <cell r="H131" t="str">
            <v>1</v>
          </cell>
          <cell r="I131">
            <v>5686</v>
          </cell>
        </row>
        <row r="132">
          <cell r="A132">
            <v>1395987</v>
          </cell>
          <cell r="B132" t="str">
            <v>小樽微笑酒店</v>
          </cell>
          <cell r="C132" t="str">
            <v>DHB181115195130545</v>
          </cell>
          <cell r="D132" t="str">
            <v/>
          </cell>
          <cell r="E132" t="str">
            <v/>
          </cell>
          <cell r="F132" t="str">
            <v>1030</v>
          </cell>
          <cell r="G132" t="str">
            <v>RMB</v>
          </cell>
          <cell r="H132" t="str">
            <v>1</v>
          </cell>
          <cell r="I132">
            <v>1030</v>
          </cell>
        </row>
        <row r="133">
          <cell r="A133">
            <v>1394272</v>
          </cell>
          <cell r="B133" t="str">
            <v>清迈谭易思廷酒店</v>
          </cell>
          <cell r="C133" t="str">
            <v>DHB181112160914236</v>
          </cell>
          <cell r="D133" t="str">
            <v>34757</v>
          </cell>
          <cell r="E133" t="str">
            <v/>
          </cell>
          <cell r="F133" t="str">
            <v>2520</v>
          </cell>
          <cell r="G133" t="str">
            <v>RMB</v>
          </cell>
          <cell r="H133" t="str">
            <v>1</v>
          </cell>
          <cell r="I133">
            <v>2520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16">
          <cell r="J16">
            <v>-622</v>
          </cell>
        </row>
      </sheetData>
      <sheetData sheetId="1"/>
      <sheetData sheetId="2"/>
    </sheetDataSet>
  </externalBook>
</externalLink>
</file>

<file path=xl/tables/table1.xml><?xml version="1.0" encoding="utf-8"?>
<table xmlns="http://schemas.openxmlformats.org/spreadsheetml/2006/main" id="1" name="账单信息" displayName="账单信息" ref="A1:I2">
  <autoFilter ref="A1:I2"/>
  <tableColumns count="9">
    <tableColumn id="1" name="机构名" dataDxfId="0"/>
    <tableColumn id="2" name="机构ID" dataDxfId="1"/>
    <tableColumn id="3" name="账单ID" dataDxfId="2"/>
    <tableColumn id="4" name="账单货币" dataDxfId="3"/>
    <tableColumn id="5" name="账单总价" dataDxfId="4"/>
    <tableColumn id="6" name="账单描述" dataDxfId="5"/>
    <tableColumn id="7" name="收款账户户名" dataDxfId="6"/>
    <tableColumn id="8" name="开户行" dataDxfId="7"/>
    <tableColumn id="9" name="银行账号" dataDxfId="8"/>
  </tableColumns>
  <tableStyleInfo name="TableStyleLight8" showFirstColumn="0" showLastColumn="0" showRowStripes="1" showColumnStripes="0"/>
</table>
</file>

<file path=xl/tables/table2.xml><?xml version="1.0" encoding="utf-8"?>
<table xmlns="http://schemas.openxmlformats.org/spreadsheetml/2006/main" id="2" name="账单明细" displayName="账单明细" ref="A1:W134">
  <autoFilter ref="A1:W134"/>
  <tableColumns count="23">
    <tableColumn id="1" name="城市" dataDxfId="9"/>
    <tableColumn id="2" name="订单号" dataDxfId="10"/>
    <tableColumn id="3" name="机构ID" dataDxfId="11"/>
    <tableColumn id="4" name="机构名" dataDxfId="12"/>
    <tableColumn id="5" name="酒店名" dataDxfId="13"/>
    <tableColumn id="6" name="入住日期" dataDxfId="14"/>
    <tableColumn id="7" name="离店日期" dataDxfId="15"/>
    <tableColumn id="8" name="订单状态" dataDxfId="16"/>
    <tableColumn id="9" name="货币" dataDxfId="17"/>
    <tableColumn id="10" name="总价" dataDxfId="18"/>
    <tableColumn id="11" name="国籍" dataDxfId="19"/>
    <tableColumn id="12" name="下单日期" dataDxfId="20"/>
    <tableColumn id="13" name="房间数" dataDxfId="21"/>
    <tableColumn id="14" name="入住人" dataDxfId="22"/>
    <tableColumn id="15" name="客户订单号" dataDxfId="23"/>
    <tableColumn id="16" name="联系人" dataDxfId="24"/>
    <tableColumn id="17" name="机构操作人" dataDxfId="25"/>
    <tableColumn id="18" name="列1" dataDxfId="26"/>
    <tableColumn id="19" name="列2" dataDxfId="27"/>
    <tableColumn id="20" name="列3" dataDxfId="28"/>
    <tableColumn id="21" name="列4"/>
    <tableColumn id="22" name="列5"/>
    <tableColumn id="23" name="列6"/>
  </tableColumns>
  <tableStyleInfo name="TableStyleLight8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"/>
  <sheetViews>
    <sheetView workbookViewId="0">
      <selection activeCell="E37" sqref="E37"/>
    </sheetView>
  </sheetViews>
  <sheetFormatPr defaultColWidth="9" defaultRowHeight="15" outlineLevelRow="1"/>
  <sheetData>
    <row r="1" spans="1: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</row>
    <row r="2" spans="1:9">
      <c r="A2" t="s">
        <v>9</v>
      </c>
      <c r="B2" t="s">
        <v>10</v>
      </c>
      <c r="C2" t="s">
        <v>11</v>
      </c>
      <c r="D2" t="s">
        <v>12</v>
      </c>
      <c r="E2" t="s">
        <v>13</v>
      </c>
      <c r="F2" t="s">
        <v>14</v>
      </c>
      <c r="G2" t="s">
        <v>15</v>
      </c>
      <c r="H2" t="s">
        <v>16</v>
      </c>
      <c r="I2" t="s">
        <v>17</v>
      </c>
    </row>
  </sheetData>
  <pageMargins left="0.75" right="0.75" top="1" bottom="1" header="0.511805555555556" footer="0.511805555555556"/>
  <headerFooter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144"/>
  <sheetViews>
    <sheetView tabSelected="1" topLeftCell="A115" workbookViewId="0">
      <selection activeCell="R149" sqref="R149"/>
    </sheetView>
  </sheetViews>
  <sheetFormatPr defaultColWidth="9" defaultRowHeight="15"/>
  <cols>
    <col min="18" max="18" width="10.5714285714286"/>
  </cols>
  <sheetData>
    <row r="1" spans="1:23">
      <c r="A1" t="s">
        <v>18</v>
      </c>
      <c r="B1" t="s">
        <v>19</v>
      </c>
      <c r="C1" t="s">
        <v>1</v>
      </c>
      <c r="D1" t="s">
        <v>0</v>
      </c>
      <c r="E1" t="s">
        <v>20</v>
      </c>
      <c r="F1" t="s">
        <v>21</v>
      </c>
      <c r="G1" t="s">
        <v>22</v>
      </c>
      <c r="H1" t="s">
        <v>23</v>
      </c>
      <c r="I1" t="s">
        <v>24</v>
      </c>
      <c r="J1" t="s">
        <v>25</v>
      </c>
      <c r="K1" t="s">
        <v>26</v>
      </c>
      <c r="L1" t="s">
        <v>27</v>
      </c>
      <c r="M1" t="s">
        <v>28</v>
      </c>
      <c r="N1" t="s">
        <v>29</v>
      </c>
      <c r="O1" t="s">
        <v>30</v>
      </c>
      <c r="P1" t="s">
        <v>31</v>
      </c>
      <c r="Q1" t="s">
        <v>32</v>
      </c>
      <c r="R1" t="s">
        <v>33</v>
      </c>
      <c r="S1" t="s">
        <v>34</v>
      </c>
      <c r="T1" t="s">
        <v>35</v>
      </c>
      <c r="U1" t="s">
        <v>36</v>
      </c>
      <c r="V1" t="s">
        <v>37</v>
      </c>
      <c r="W1" t="s">
        <v>38</v>
      </c>
    </row>
    <row r="2" s="1" customFormat="1" spans="1:20">
      <c r="A2" s="2" t="s">
        <v>39</v>
      </c>
      <c r="B2" s="2" t="s">
        <v>40</v>
      </c>
      <c r="C2" s="2" t="s">
        <v>10</v>
      </c>
      <c r="D2" s="2" t="s">
        <v>9</v>
      </c>
      <c r="E2" s="2" t="s">
        <v>41</v>
      </c>
      <c r="F2" s="2" t="s">
        <v>42</v>
      </c>
      <c r="G2" s="2" t="s">
        <v>43</v>
      </c>
      <c r="H2" s="2" t="s">
        <v>44</v>
      </c>
      <c r="I2" s="2" t="s">
        <v>12</v>
      </c>
      <c r="J2" s="2">
        <v>-622</v>
      </c>
      <c r="K2" s="2" t="s">
        <v>45</v>
      </c>
      <c r="L2" s="2" t="s">
        <v>46</v>
      </c>
      <c r="M2" s="2" t="s">
        <v>47</v>
      </c>
      <c r="N2" s="2" t="s">
        <v>48</v>
      </c>
      <c r="O2" s="2">
        <v>1364076</v>
      </c>
      <c r="P2" s="2" t="s">
        <v>49</v>
      </c>
      <c r="Q2" s="2"/>
      <c r="R2" s="1">
        <v>-622</v>
      </c>
      <c r="S2" s="1">
        <f>[2]Sheet1!J16-R2</f>
        <v>0</v>
      </c>
      <c r="T2" s="3" t="s">
        <v>50</v>
      </c>
    </row>
    <row r="3" spans="1:23">
      <c r="A3" t="s">
        <v>51</v>
      </c>
      <c r="B3" t="s">
        <v>52</v>
      </c>
      <c r="C3" t="s">
        <v>10</v>
      </c>
      <c r="D3" t="s">
        <v>9</v>
      </c>
      <c r="E3" t="s">
        <v>53</v>
      </c>
      <c r="F3" t="s">
        <v>54</v>
      </c>
      <c r="G3" t="s">
        <v>55</v>
      </c>
      <c r="H3" t="s">
        <v>56</v>
      </c>
      <c r="I3" t="s">
        <v>12</v>
      </c>
      <c r="J3">
        <v>1532</v>
      </c>
      <c r="K3" t="s">
        <v>45</v>
      </c>
      <c r="L3" t="s">
        <v>57</v>
      </c>
      <c r="M3" t="s">
        <v>47</v>
      </c>
      <c r="N3" t="s">
        <v>58</v>
      </c>
      <c r="O3">
        <v>1388274</v>
      </c>
      <c r="P3" t="s">
        <v>49</v>
      </c>
      <c r="R3">
        <f>VLOOKUP(O3,[1]应付款管理!$A$1:$I$65536,9,0)</f>
        <v>1532</v>
      </c>
      <c r="S3">
        <f t="shared" ref="S3:S34" si="0">J3-R3</f>
        <v>0</v>
      </c>
      <c r="T3" s="4" t="s">
        <v>59</v>
      </c>
      <c r="U3" t="str">
        <f>$T$3&amp;O3</f>
        <v>，1388274</v>
      </c>
      <c r="V3" t="s">
        <v>60</v>
      </c>
      <c r="W3" t="str">
        <f ca="1">PHONETIC(V3:V133)</f>
        <v>，1388274，1388282，1388319，1388363，1388495，1388620，1388632，1388655，1388657，1388792，1388946，1388965，1388971，1389171，1389227，1389394，1389433，1389502，1389552，1389703，1389738，1389747，1389776，1394364，1394361，1389848，1389873，1389936，1389941，1389986，1389992，1390024，1390027，1390062，1390144，1390141，1390344，1390366，1390474，1390603，1390649，1390799，1390853，1390839，1390795，1390903，1390969，1391007，1391025，1391080，1391108，1391129，1391133，1391147，1391155，1391255，1391531，1391591，1391792，1391840，1391852，1391849，1391902，1391904，1391897，1391924，1391995，1392035，1392059，1392061，1392021，1392093，1392116，1392141，1392158，1392181，1392189，1392244，1392275，1392277，1392302，1392344，1392346，1392417，1392452，1392503，1392552，1392882，1392902，1392925，1392957，1392961，1392967，1395695，1393002，1393066，1393067，1393119，1393148，1393198，1393215，1393217，1393277，1393345，1393371，1393490，1393506，1393596，1393659，1393805，1393853，1393924，1393925，1394139，1394272，1394307，1393160，1394384，1394438，1394491，1394499，1394529，1394720，1394767，1394830，1395409，1395576，1395760，1395870，1396436，1395987</v>
      </c>
    </row>
    <row r="4" spans="1:23">
      <c r="A4" t="s">
        <v>51</v>
      </c>
      <c r="B4" t="s">
        <v>61</v>
      </c>
      <c r="C4" t="s">
        <v>10</v>
      </c>
      <c r="D4" t="s">
        <v>9</v>
      </c>
      <c r="E4" t="s">
        <v>53</v>
      </c>
      <c r="F4" t="s">
        <v>54</v>
      </c>
      <c r="G4" t="s">
        <v>62</v>
      </c>
      <c r="H4" t="s">
        <v>56</v>
      </c>
      <c r="I4" t="s">
        <v>12</v>
      </c>
      <c r="J4">
        <v>590</v>
      </c>
      <c r="K4" t="s">
        <v>45</v>
      </c>
      <c r="L4" t="s">
        <v>63</v>
      </c>
      <c r="M4" t="s">
        <v>47</v>
      </c>
      <c r="N4" t="s">
        <v>64</v>
      </c>
      <c r="O4">
        <v>1388282</v>
      </c>
      <c r="P4" t="s">
        <v>49</v>
      </c>
      <c r="R4">
        <f>VLOOKUP(O4,[1]应付款管理!$A$1:$I$65536,9,0)</f>
        <v>590</v>
      </c>
      <c r="S4">
        <f t="shared" si="0"/>
        <v>0</v>
      </c>
      <c r="U4" t="str">
        <f t="shared" ref="U4:U35" si="1">$T$3&amp;O4</f>
        <v>，1388282</v>
      </c>
      <c r="V4" t="s">
        <v>65</v>
      </c>
      <c r="W4" s="4" t="s">
        <v>66</v>
      </c>
    </row>
    <row r="5" spans="1:22">
      <c r="A5" t="s">
        <v>67</v>
      </c>
      <c r="B5" t="s">
        <v>68</v>
      </c>
      <c r="C5" t="s">
        <v>10</v>
      </c>
      <c r="D5" t="s">
        <v>9</v>
      </c>
      <c r="E5" t="s">
        <v>69</v>
      </c>
      <c r="F5" t="s">
        <v>70</v>
      </c>
      <c r="G5" t="s">
        <v>71</v>
      </c>
      <c r="H5" t="s">
        <v>56</v>
      </c>
      <c r="I5" t="s">
        <v>12</v>
      </c>
      <c r="J5">
        <v>2536</v>
      </c>
      <c r="K5" t="s">
        <v>45</v>
      </c>
      <c r="L5" t="s">
        <v>72</v>
      </c>
      <c r="M5" t="s">
        <v>47</v>
      </c>
      <c r="N5" t="s">
        <v>73</v>
      </c>
      <c r="O5">
        <v>1388319</v>
      </c>
      <c r="P5" t="s">
        <v>49</v>
      </c>
      <c r="R5">
        <f>VLOOKUP(O5,[1]应付款管理!$A$1:$I$65536,9,0)</f>
        <v>2536</v>
      </c>
      <c r="S5">
        <f t="shared" si="0"/>
        <v>0</v>
      </c>
      <c r="U5" t="str">
        <f t="shared" si="1"/>
        <v>，1388319</v>
      </c>
      <c r="V5" t="s">
        <v>74</v>
      </c>
    </row>
    <row r="6" spans="1:22">
      <c r="A6" t="s">
        <v>75</v>
      </c>
      <c r="B6" t="s">
        <v>76</v>
      </c>
      <c r="C6" t="s">
        <v>10</v>
      </c>
      <c r="D6" t="s">
        <v>9</v>
      </c>
      <c r="E6" t="s">
        <v>77</v>
      </c>
      <c r="F6" t="s">
        <v>78</v>
      </c>
      <c r="G6" t="s">
        <v>79</v>
      </c>
      <c r="H6" t="s">
        <v>56</v>
      </c>
      <c r="I6" t="s">
        <v>12</v>
      </c>
      <c r="J6">
        <v>1007</v>
      </c>
      <c r="K6" t="s">
        <v>45</v>
      </c>
      <c r="L6" t="s">
        <v>80</v>
      </c>
      <c r="M6" t="s">
        <v>47</v>
      </c>
      <c r="N6" t="s">
        <v>81</v>
      </c>
      <c r="O6">
        <v>1388363</v>
      </c>
      <c r="P6" t="s">
        <v>49</v>
      </c>
      <c r="R6">
        <f>VLOOKUP(O6,[1]应付款管理!$A$1:$I$65536,9,0)</f>
        <v>1007</v>
      </c>
      <c r="S6">
        <f t="shared" si="0"/>
        <v>0</v>
      </c>
      <c r="U6" t="str">
        <f t="shared" si="1"/>
        <v>，1388363</v>
      </c>
      <c r="V6" t="s">
        <v>82</v>
      </c>
    </row>
    <row r="7" spans="1:22">
      <c r="A7" t="s">
        <v>51</v>
      </c>
      <c r="B7" t="s">
        <v>83</v>
      </c>
      <c r="C7" t="s">
        <v>10</v>
      </c>
      <c r="D7" t="s">
        <v>9</v>
      </c>
      <c r="E7" t="s">
        <v>84</v>
      </c>
      <c r="F7" t="s">
        <v>85</v>
      </c>
      <c r="G7" t="s">
        <v>86</v>
      </c>
      <c r="H7" t="s">
        <v>56</v>
      </c>
      <c r="I7" t="s">
        <v>12</v>
      </c>
      <c r="J7">
        <v>1154</v>
      </c>
      <c r="K7" t="s">
        <v>45</v>
      </c>
      <c r="L7" t="s">
        <v>87</v>
      </c>
      <c r="M7" t="s">
        <v>47</v>
      </c>
      <c r="N7" t="s">
        <v>88</v>
      </c>
      <c r="O7">
        <v>1388495</v>
      </c>
      <c r="P7" t="s">
        <v>49</v>
      </c>
      <c r="R7">
        <f>VLOOKUP(O7,[1]应付款管理!$A$1:$I$65536,9,0)</f>
        <v>1154</v>
      </c>
      <c r="S7">
        <f t="shared" si="0"/>
        <v>0</v>
      </c>
      <c r="U7" t="str">
        <f t="shared" si="1"/>
        <v>，1388495</v>
      </c>
      <c r="V7" t="s">
        <v>89</v>
      </c>
    </row>
    <row r="8" spans="1:22">
      <c r="A8" t="s">
        <v>90</v>
      </c>
      <c r="B8" t="s">
        <v>91</v>
      </c>
      <c r="C8" t="s">
        <v>10</v>
      </c>
      <c r="D8" t="s">
        <v>9</v>
      </c>
      <c r="E8" t="s">
        <v>92</v>
      </c>
      <c r="F8" t="s">
        <v>54</v>
      </c>
      <c r="G8" t="s">
        <v>62</v>
      </c>
      <c r="H8" t="s">
        <v>56</v>
      </c>
      <c r="I8" t="s">
        <v>12</v>
      </c>
      <c r="J8">
        <v>837</v>
      </c>
      <c r="K8" t="s">
        <v>45</v>
      </c>
      <c r="L8" t="s">
        <v>93</v>
      </c>
      <c r="M8" t="s">
        <v>94</v>
      </c>
      <c r="N8" t="s">
        <v>95</v>
      </c>
      <c r="O8">
        <v>1388620</v>
      </c>
      <c r="P8" t="s">
        <v>49</v>
      </c>
      <c r="R8">
        <f>VLOOKUP(O8,[1]应付款管理!$A$1:$I$65536,9,0)</f>
        <v>837</v>
      </c>
      <c r="S8">
        <f t="shared" si="0"/>
        <v>0</v>
      </c>
      <c r="U8" t="str">
        <f t="shared" si="1"/>
        <v>，1388620</v>
      </c>
      <c r="V8" t="s">
        <v>96</v>
      </c>
    </row>
    <row r="9" spans="1:22">
      <c r="A9" t="s">
        <v>51</v>
      </c>
      <c r="B9" t="s">
        <v>97</v>
      </c>
      <c r="C9" t="s">
        <v>10</v>
      </c>
      <c r="D9" t="s">
        <v>9</v>
      </c>
      <c r="E9" t="s">
        <v>98</v>
      </c>
      <c r="F9" t="s">
        <v>54</v>
      </c>
      <c r="G9" t="s">
        <v>55</v>
      </c>
      <c r="H9" t="s">
        <v>56</v>
      </c>
      <c r="I9" t="s">
        <v>12</v>
      </c>
      <c r="J9">
        <v>1536</v>
      </c>
      <c r="K9" t="s">
        <v>45</v>
      </c>
      <c r="L9" t="s">
        <v>99</v>
      </c>
      <c r="M9" t="s">
        <v>47</v>
      </c>
      <c r="N9" t="s">
        <v>100</v>
      </c>
      <c r="O9">
        <v>1388632</v>
      </c>
      <c r="P9" t="s">
        <v>49</v>
      </c>
      <c r="R9">
        <f>VLOOKUP(O9,[1]应付款管理!$A$1:$I$65536,9,0)</f>
        <v>1536</v>
      </c>
      <c r="S9">
        <f t="shared" si="0"/>
        <v>0</v>
      </c>
      <c r="U9" t="str">
        <f t="shared" si="1"/>
        <v>，1388632</v>
      </c>
      <c r="V9" t="s">
        <v>101</v>
      </c>
    </row>
    <row r="10" spans="1:22">
      <c r="A10" t="s">
        <v>75</v>
      </c>
      <c r="B10" t="s">
        <v>102</v>
      </c>
      <c r="C10" t="s">
        <v>10</v>
      </c>
      <c r="D10" t="s">
        <v>9</v>
      </c>
      <c r="E10" t="s">
        <v>77</v>
      </c>
      <c r="F10" t="s">
        <v>103</v>
      </c>
      <c r="G10" t="s">
        <v>104</v>
      </c>
      <c r="H10" t="s">
        <v>56</v>
      </c>
      <c r="I10" t="s">
        <v>12</v>
      </c>
      <c r="J10">
        <v>669</v>
      </c>
      <c r="K10" t="s">
        <v>45</v>
      </c>
      <c r="L10" t="s">
        <v>105</v>
      </c>
      <c r="M10" t="s">
        <v>47</v>
      </c>
      <c r="N10" t="s">
        <v>106</v>
      </c>
      <c r="O10">
        <v>1388655</v>
      </c>
      <c r="P10" t="s">
        <v>49</v>
      </c>
      <c r="R10">
        <f>VLOOKUP(O10,[1]应付款管理!$A$1:$I$65536,9,0)</f>
        <v>669</v>
      </c>
      <c r="S10">
        <f t="shared" si="0"/>
        <v>0</v>
      </c>
      <c r="U10" t="str">
        <f t="shared" si="1"/>
        <v>，1388655</v>
      </c>
      <c r="V10" t="s">
        <v>107</v>
      </c>
    </row>
    <row r="11" spans="1:22">
      <c r="A11" t="s">
        <v>51</v>
      </c>
      <c r="B11" t="s">
        <v>108</v>
      </c>
      <c r="C11" t="s">
        <v>10</v>
      </c>
      <c r="D11" t="s">
        <v>9</v>
      </c>
      <c r="E11" t="s">
        <v>109</v>
      </c>
      <c r="F11" t="s">
        <v>55</v>
      </c>
      <c r="G11" t="s">
        <v>110</v>
      </c>
      <c r="H11" t="s">
        <v>56</v>
      </c>
      <c r="I11" t="s">
        <v>12</v>
      </c>
      <c r="J11">
        <v>2466</v>
      </c>
      <c r="K11" t="s">
        <v>45</v>
      </c>
      <c r="L11" t="s">
        <v>111</v>
      </c>
      <c r="M11" t="s">
        <v>47</v>
      </c>
      <c r="N11" t="s">
        <v>112</v>
      </c>
      <c r="O11">
        <v>1388657</v>
      </c>
      <c r="P11" t="s">
        <v>49</v>
      </c>
      <c r="R11">
        <f>VLOOKUP(O11,[1]应付款管理!$A$1:$I$65536,9,0)</f>
        <v>2466</v>
      </c>
      <c r="S11">
        <f t="shared" si="0"/>
        <v>0</v>
      </c>
      <c r="U11" t="str">
        <f t="shared" si="1"/>
        <v>，1388657</v>
      </c>
      <c r="V11" t="s">
        <v>113</v>
      </c>
    </row>
    <row r="12" spans="1:22">
      <c r="A12" t="s">
        <v>75</v>
      </c>
      <c r="B12" t="s">
        <v>114</v>
      </c>
      <c r="C12" t="s">
        <v>10</v>
      </c>
      <c r="D12" t="s">
        <v>9</v>
      </c>
      <c r="E12" t="s">
        <v>115</v>
      </c>
      <c r="F12" t="s">
        <v>116</v>
      </c>
      <c r="G12" t="s">
        <v>117</v>
      </c>
      <c r="H12" t="s">
        <v>56</v>
      </c>
      <c r="I12" t="s">
        <v>12</v>
      </c>
      <c r="J12">
        <v>1598</v>
      </c>
      <c r="K12" t="s">
        <v>45</v>
      </c>
      <c r="L12" t="s">
        <v>118</v>
      </c>
      <c r="M12" t="s">
        <v>47</v>
      </c>
      <c r="N12" t="s">
        <v>119</v>
      </c>
      <c r="O12">
        <v>1388792</v>
      </c>
      <c r="P12" t="s">
        <v>49</v>
      </c>
      <c r="R12">
        <f>VLOOKUP(O12,[1]应付款管理!$A$1:$I$65536,9,0)</f>
        <v>1598.01</v>
      </c>
      <c r="S12">
        <f t="shared" si="0"/>
        <v>-0.00999999999999091</v>
      </c>
      <c r="U12" t="str">
        <f t="shared" si="1"/>
        <v>，1388792</v>
      </c>
      <c r="V12" t="s">
        <v>120</v>
      </c>
    </row>
    <row r="13" spans="1:22">
      <c r="A13" t="s">
        <v>51</v>
      </c>
      <c r="B13" t="s">
        <v>121</v>
      </c>
      <c r="C13" t="s">
        <v>10</v>
      </c>
      <c r="D13" t="s">
        <v>9</v>
      </c>
      <c r="E13" t="s">
        <v>122</v>
      </c>
      <c r="F13" t="s">
        <v>123</v>
      </c>
      <c r="G13" t="s">
        <v>124</v>
      </c>
      <c r="H13" t="s">
        <v>56</v>
      </c>
      <c r="I13" t="s">
        <v>12</v>
      </c>
      <c r="J13">
        <v>1062</v>
      </c>
      <c r="K13" t="s">
        <v>45</v>
      </c>
      <c r="L13" t="s">
        <v>125</v>
      </c>
      <c r="M13" t="s">
        <v>47</v>
      </c>
      <c r="N13" t="s">
        <v>126</v>
      </c>
      <c r="O13">
        <v>1388946</v>
      </c>
      <c r="P13" t="s">
        <v>49</v>
      </c>
      <c r="R13">
        <f>VLOOKUP(O13,[1]应付款管理!$A$1:$I$65536,9,0)</f>
        <v>1062</v>
      </c>
      <c r="S13">
        <f t="shared" si="0"/>
        <v>0</v>
      </c>
      <c r="U13" t="str">
        <f t="shared" si="1"/>
        <v>，1388946</v>
      </c>
      <c r="V13" t="s">
        <v>127</v>
      </c>
    </row>
    <row r="14" spans="1:22">
      <c r="A14" t="s">
        <v>67</v>
      </c>
      <c r="B14" t="s">
        <v>128</v>
      </c>
      <c r="C14" t="s">
        <v>10</v>
      </c>
      <c r="D14" t="s">
        <v>9</v>
      </c>
      <c r="E14" t="s">
        <v>129</v>
      </c>
      <c r="F14" t="s">
        <v>55</v>
      </c>
      <c r="G14" t="s">
        <v>130</v>
      </c>
      <c r="H14" t="s">
        <v>56</v>
      </c>
      <c r="I14" t="s">
        <v>12</v>
      </c>
      <c r="J14">
        <v>1556</v>
      </c>
      <c r="K14" t="s">
        <v>45</v>
      </c>
      <c r="L14" t="s">
        <v>131</v>
      </c>
      <c r="M14" t="s">
        <v>132</v>
      </c>
      <c r="N14" t="s">
        <v>133</v>
      </c>
      <c r="O14">
        <v>1388965</v>
      </c>
      <c r="P14" t="s">
        <v>49</v>
      </c>
      <c r="R14">
        <f>VLOOKUP(O14,[1]应付款管理!$A$1:$I$65536,9,0)</f>
        <v>1556</v>
      </c>
      <c r="S14">
        <f t="shared" si="0"/>
        <v>0</v>
      </c>
      <c r="U14" t="str">
        <f t="shared" si="1"/>
        <v>，1388965</v>
      </c>
      <c r="V14" t="s">
        <v>134</v>
      </c>
    </row>
    <row r="15" spans="1:22">
      <c r="A15" t="s">
        <v>67</v>
      </c>
      <c r="B15" t="s">
        <v>135</v>
      </c>
      <c r="C15" t="s">
        <v>10</v>
      </c>
      <c r="D15" t="s">
        <v>9</v>
      </c>
      <c r="E15" t="s">
        <v>129</v>
      </c>
      <c r="F15" t="s">
        <v>136</v>
      </c>
      <c r="G15" t="s">
        <v>130</v>
      </c>
      <c r="H15" t="s">
        <v>56</v>
      </c>
      <c r="I15" t="s">
        <v>12</v>
      </c>
      <c r="J15">
        <v>690</v>
      </c>
      <c r="K15" t="s">
        <v>45</v>
      </c>
      <c r="L15" t="s">
        <v>137</v>
      </c>
      <c r="M15" t="s">
        <v>132</v>
      </c>
      <c r="N15" t="s">
        <v>138</v>
      </c>
      <c r="O15">
        <v>1388971</v>
      </c>
      <c r="P15" t="s">
        <v>49</v>
      </c>
      <c r="R15">
        <f>VLOOKUP(O15,[1]应付款管理!$A$1:$I$65536,9,0)</f>
        <v>690</v>
      </c>
      <c r="S15">
        <f t="shared" si="0"/>
        <v>0</v>
      </c>
      <c r="U15" t="str">
        <f t="shared" si="1"/>
        <v>，1388971</v>
      </c>
      <c r="V15" t="s">
        <v>139</v>
      </c>
    </row>
    <row r="16" spans="1:22">
      <c r="A16" t="s">
        <v>51</v>
      </c>
      <c r="B16" t="s">
        <v>140</v>
      </c>
      <c r="C16" t="s">
        <v>10</v>
      </c>
      <c r="D16" t="s">
        <v>9</v>
      </c>
      <c r="E16" t="s">
        <v>141</v>
      </c>
      <c r="F16" t="s">
        <v>55</v>
      </c>
      <c r="G16" t="s">
        <v>136</v>
      </c>
      <c r="H16" t="s">
        <v>56</v>
      </c>
      <c r="I16" t="s">
        <v>12</v>
      </c>
      <c r="J16">
        <v>412</v>
      </c>
      <c r="K16" t="s">
        <v>45</v>
      </c>
      <c r="L16" t="s">
        <v>142</v>
      </c>
      <c r="M16" t="s">
        <v>47</v>
      </c>
      <c r="N16" t="s">
        <v>143</v>
      </c>
      <c r="O16">
        <v>1389171</v>
      </c>
      <c r="P16" t="s">
        <v>49</v>
      </c>
      <c r="R16">
        <f>VLOOKUP(O16,[1]应付款管理!$A$1:$I$65536,9,0)</f>
        <v>412</v>
      </c>
      <c r="S16">
        <f t="shared" si="0"/>
        <v>0</v>
      </c>
      <c r="U16" t="str">
        <f t="shared" si="1"/>
        <v>，1389171</v>
      </c>
      <c r="V16" t="s">
        <v>144</v>
      </c>
    </row>
    <row r="17" spans="1:22">
      <c r="A17" t="s">
        <v>51</v>
      </c>
      <c r="B17" t="s">
        <v>145</v>
      </c>
      <c r="C17" t="s">
        <v>10</v>
      </c>
      <c r="D17" t="s">
        <v>9</v>
      </c>
      <c r="E17" t="s">
        <v>146</v>
      </c>
      <c r="F17" t="s">
        <v>55</v>
      </c>
      <c r="G17" t="s">
        <v>136</v>
      </c>
      <c r="H17" t="s">
        <v>56</v>
      </c>
      <c r="I17" t="s">
        <v>12</v>
      </c>
      <c r="J17">
        <v>317</v>
      </c>
      <c r="K17" t="s">
        <v>45</v>
      </c>
      <c r="L17" t="s">
        <v>147</v>
      </c>
      <c r="M17" t="s">
        <v>47</v>
      </c>
      <c r="N17" t="s">
        <v>148</v>
      </c>
      <c r="O17">
        <v>1389227</v>
      </c>
      <c r="P17" t="s">
        <v>49</v>
      </c>
      <c r="R17">
        <f>VLOOKUP(O17,[1]应付款管理!$A$1:$I$65536,9,0)</f>
        <v>317</v>
      </c>
      <c r="S17">
        <f t="shared" si="0"/>
        <v>0</v>
      </c>
      <c r="U17" t="str">
        <f t="shared" si="1"/>
        <v>，1389227</v>
      </c>
      <c r="V17" t="s">
        <v>149</v>
      </c>
    </row>
    <row r="18" spans="1:22">
      <c r="A18" t="s">
        <v>150</v>
      </c>
      <c r="B18" t="s">
        <v>151</v>
      </c>
      <c r="C18" t="s">
        <v>10</v>
      </c>
      <c r="D18" t="s">
        <v>9</v>
      </c>
      <c r="E18" t="s">
        <v>152</v>
      </c>
      <c r="F18" t="s">
        <v>130</v>
      </c>
      <c r="G18" t="s">
        <v>153</v>
      </c>
      <c r="H18" t="s">
        <v>56</v>
      </c>
      <c r="I18" t="s">
        <v>12</v>
      </c>
      <c r="J18">
        <v>594</v>
      </c>
      <c r="K18" t="s">
        <v>45</v>
      </c>
      <c r="L18" t="s">
        <v>154</v>
      </c>
      <c r="M18" t="s">
        <v>47</v>
      </c>
      <c r="N18" t="s">
        <v>155</v>
      </c>
      <c r="O18">
        <v>1389394</v>
      </c>
      <c r="P18" t="s">
        <v>49</v>
      </c>
      <c r="R18">
        <f>VLOOKUP(O18,[1]应付款管理!$A$1:$I$65536,9,0)</f>
        <v>594</v>
      </c>
      <c r="S18">
        <f t="shared" si="0"/>
        <v>0</v>
      </c>
      <c r="U18" t="str">
        <f t="shared" si="1"/>
        <v>，1389394</v>
      </c>
      <c r="V18" t="s">
        <v>156</v>
      </c>
    </row>
    <row r="19" spans="1:22">
      <c r="A19" t="s">
        <v>157</v>
      </c>
      <c r="B19" t="s">
        <v>158</v>
      </c>
      <c r="C19" t="s">
        <v>10</v>
      </c>
      <c r="D19" t="s">
        <v>9</v>
      </c>
      <c r="E19" t="s">
        <v>159</v>
      </c>
      <c r="F19" t="s">
        <v>110</v>
      </c>
      <c r="G19" t="s">
        <v>153</v>
      </c>
      <c r="H19" t="s">
        <v>56</v>
      </c>
      <c r="I19" t="s">
        <v>12</v>
      </c>
      <c r="J19">
        <v>331</v>
      </c>
      <c r="K19" t="s">
        <v>45</v>
      </c>
      <c r="L19" t="s">
        <v>160</v>
      </c>
      <c r="M19" t="s">
        <v>47</v>
      </c>
      <c r="N19" t="s">
        <v>161</v>
      </c>
      <c r="O19">
        <v>1389433</v>
      </c>
      <c r="P19" t="s">
        <v>49</v>
      </c>
      <c r="R19">
        <f>VLOOKUP(O19,[1]应付款管理!$A$1:$I$65536,9,0)</f>
        <v>331</v>
      </c>
      <c r="S19">
        <f t="shared" si="0"/>
        <v>0</v>
      </c>
      <c r="U19" t="str">
        <f t="shared" si="1"/>
        <v>，1389433</v>
      </c>
      <c r="V19" t="s">
        <v>162</v>
      </c>
    </row>
    <row r="20" spans="1:22">
      <c r="A20" t="s">
        <v>39</v>
      </c>
      <c r="B20" t="s">
        <v>163</v>
      </c>
      <c r="C20" t="s">
        <v>10</v>
      </c>
      <c r="D20" t="s">
        <v>9</v>
      </c>
      <c r="E20" t="s">
        <v>164</v>
      </c>
      <c r="F20" t="s">
        <v>165</v>
      </c>
      <c r="G20" t="s">
        <v>166</v>
      </c>
      <c r="H20" t="s">
        <v>56</v>
      </c>
      <c r="I20" t="s">
        <v>12</v>
      </c>
      <c r="J20">
        <v>1154</v>
      </c>
      <c r="K20" t="s">
        <v>45</v>
      </c>
      <c r="L20" t="s">
        <v>167</v>
      </c>
      <c r="M20" t="s">
        <v>47</v>
      </c>
      <c r="N20" t="s">
        <v>168</v>
      </c>
      <c r="O20">
        <v>1389502</v>
      </c>
      <c r="P20" t="s">
        <v>49</v>
      </c>
      <c r="R20">
        <f>VLOOKUP(O20,[1]应付款管理!$A$1:$I$65536,9,0)</f>
        <v>1154</v>
      </c>
      <c r="S20">
        <f t="shared" si="0"/>
        <v>0</v>
      </c>
      <c r="U20" t="str">
        <f t="shared" si="1"/>
        <v>，1389502</v>
      </c>
      <c r="V20" t="s">
        <v>169</v>
      </c>
    </row>
    <row r="21" spans="1:22">
      <c r="A21" t="s">
        <v>51</v>
      </c>
      <c r="B21" t="s">
        <v>170</v>
      </c>
      <c r="C21" t="s">
        <v>10</v>
      </c>
      <c r="D21" t="s">
        <v>9</v>
      </c>
      <c r="E21" t="s">
        <v>171</v>
      </c>
      <c r="F21" t="s">
        <v>130</v>
      </c>
      <c r="G21" t="s">
        <v>110</v>
      </c>
      <c r="H21" t="s">
        <v>56</v>
      </c>
      <c r="I21" t="s">
        <v>12</v>
      </c>
      <c r="J21">
        <v>687</v>
      </c>
      <c r="K21" t="s">
        <v>45</v>
      </c>
      <c r="L21" t="s">
        <v>172</v>
      </c>
      <c r="M21" t="s">
        <v>47</v>
      </c>
      <c r="N21" t="s">
        <v>173</v>
      </c>
      <c r="O21">
        <v>1389552</v>
      </c>
      <c r="P21" t="s">
        <v>49</v>
      </c>
      <c r="R21">
        <f>VLOOKUP(O21,[1]应付款管理!$A$1:$I$65536,9,0)</f>
        <v>687</v>
      </c>
      <c r="S21">
        <f t="shared" si="0"/>
        <v>0</v>
      </c>
      <c r="U21" t="str">
        <f t="shared" si="1"/>
        <v>，1389552</v>
      </c>
      <c r="V21" t="s">
        <v>174</v>
      </c>
    </row>
    <row r="22" spans="1:22">
      <c r="A22" t="s">
        <v>39</v>
      </c>
      <c r="B22" t="s">
        <v>175</v>
      </c>
      <c r="C22" t="s">
        <v>10</v>
      </c>
      <c r="D22" t="s">
        <v>9</v>
      </c>
      <c r="E22" t="s">
        <v>176</v>
      </c>
      <c r="F22" t="s">
        <v>136</v>
      </c>
      <c r="G22" t="s">
        <v>130</v>
      </c>
      <c r="H22" t="s">
        <v>56</v>
      </c>
      <c r="I22" t="s">
        <v>12</v>
      </c>
      <c r="J22">
        <v>472</v>
      </c>
      <c r="K22" t="s">
        <v>45</v>
      </c>
      <c r="L22" t="s">
        <v>177</v>
      </c>
      <c r="M22" t="s">
        <v>47</v>
      </c>
      <c r="N22" t="s">
        <v>178</v>
      </c>
      <c r="O22">
        <v>1389703</v>
      </c>
      <c r="P22" t="s">
        <v>49</v>
      </c>
      <c r="R22">
        <f>VLOOKUP(O22,[1]应付款管理!$A$1:$I$65536,9,0)</f>
        <v>472</v>
      </c>
      <c r="S22">
        <f t="shared" si="0"/>
        <v>0</v>
      </c>
      <c r="U22" t="str">
        <f t="shared" si="1"/>
        <v>，1389703</v>
      </c>
      <c r="V22" t="s">
        <v>179</v>
      </c>
    </row>
    <row r="23" spans="1:22">
      <c r="A23" t="s">
        <v>51</v>
      </c>
      <c r="B23" t="s">
        <v>180</v>
      </c>
      <c r="C23" t="s">
        <v>10</v>
      </c>
      <c r="D23" t="s">
        <v>9</v>
      </c>
      <c r="E23" t="s">
        <v>181</v>
      </c>
      <c r="F23" t="s">
        <v>182</v>
      </c>
      <c r="G23" t="s">
        <v>183</v>
      </c>
      <c r="H23" t="s">
        <v>56</v>
      </c>
      <c r="I23" t="s">
        <v>12</v>
      </c>
      <c r="J23">
        <v>482</v>
      </c>
      <c r="K23" t="s">
        <v>45</v>
      </c>
      <c r="L23" t="s">
        <v>184</v>
      </c>
      <c r="M23" t="s">
        <v>47</v>
      </c>
      <c r="N23" t="s">
        <v>185</v>
      </c>
      <c r="O23">
        <v>1389738</v>
      </c>
      <c r="P23" t="s">
        <v>49</v>
      </c>
      <c r="R23">
        <f>VLOOKUP(O23,[1]应付款管理!$A$1:$I$65536,9,0)</f>
        <v>482</v>
      </c>
      <c r="S23">
        <f t="shared" si="0"/>
        <v>0</v>
      </c>
      <c r="U23" t="str">
        <f t="shared" si="1"/>
        <v>，1389738</v>
      </c>
      <c r="V23" t="s">
        <v>186</v>
      </c>
    </row>
    <row r="24" spans="1:22">
      <c r="A24" t="s">
        <v>51</v>
      </c>
      <c r="B24" t="s">
        <v>187</v>
      </c>
      <c r="C24" t="s">
        <v>10</v>
      </c>
      <c r="D24" t="s">
        <v>9</v>
      </c>
      <c r="E24" t="s">
        <v>53</v>
      </c>
      <c r="F24" t="s">
        <v>188</v>
      </c>
      <c r="G24" t="s">
        <v>189</v>
      </c>
      <c r="H24" t="s">
        <v>56</v>
      </c>
      <c r="I24" t="s">
        <v>12</v>
      </c>
      <c r="J24">
        <v>3300</v>
      </c>
      <c r="K24" t="s">
        <v>45</v>
      </c>
      <c r="L24" t="s">
        <v>190</v>
      </c>
      <c r="M24" t="s">
        <v>47</v>
      </c>
      <c r="N24" t="s">
        <v>191</v>
      </c>
      <c r="O24">
        <v>1389747</v>
      </c>
      <c r="P24" t="s">
        <v>49</v>
      </c>
      <c r="R24">
        <f>VLOOKUP(O24,[1]应付款管理!$A$1:$I$65536,9,0)</f>
        <v>3300</v>
      </c>
      <c r="S24">
        <f t="shared" si="0"/>
        <v>0</v>
      </c>
      <c r="U24" t="str">
        <f t="shared" si="1"/>
        <v>，1389747</v>
      </c>
      <c r="V24" t="s">
        <v>192</v>
      </c>
    </row>
    <row r="25" spans="1:22">
      <c r="A25" t="s">
        <v>193</v>
      </c>
      <c r="B25" t="s">
        <v>194</v>
      </c>
      <c r="C25" t="s">
        <v>10</v>
      </c>
      <c r="D25" t="s">
        <v>9</v>
      </c>
      <c r="E25" t="s">
        <v>195</v>
      </c>
      <c r="F25" t="s">
        <v>196</v>
      </c>
      <c r="G25" t="s">
        <v>189</v>
      </c>
      <c r="H25" t="s">
        <v>56</v>
      </c>
      <c r="I25" t="s">
        <v>12</v>
      </c>
      <c r="J25">
        <v>253</v>
      </c>
      <c r="K25" t="s">
        <v>45</v>
      </c>
      <c r="L25" t="s">
        <v>197</v>
      </c>
      <c r="M25" t="s">
        <v>47</v>
      </c>
      <c r="N25" t="s">
        <v>198</v>
      </c>
      <c r="O25">
        <v>1389776</v>
      </c>
      <c r="P25" t="s">
        <v>49</v>
      </c>
      <c r="R25">
        <f>VLOOKUP(O25,[1]应付款管理!$A$1:$I$65536,9,0)</f>
        <v>253</v>
      </c>
      <c r="S25">
        <f t="shared" si="0"/>
        <v>0</v>
      </c>
      <c r="U25" t="str">
        <f t="shared" si="1"/>
        <v>，1389776</v>
      </c>
      <c r="V25" t="s">
        <v>199</v>
      </c>
    </row>
    <row r="26" spans="1:22">
      <c r="A26" t="s">
        <v>157</v>
      </c>
      <c r="B26" t="s">
        <v>200</v>
      </c>
      <c r="C26" t="s">
        <v>10</v>
      </c>
      <c r="D26" t="s">
        <v>9</v>
      </c>
      <c r="E26" t="s">
        <v>201</v>
      </c>
      <c r="F26" t="s">
        <v>78</v>
      </c>
      <c r="G26" t="s">
        <v>202</v>
      </c>
      <c r="H26" t="s">
        <v>56</v>
      </c>
      <c r="I26" t="s">
        <v>12</v>
      </c>
      <c r="J26">
        <v>10340</v>
      </c>
      <c r="K26" t="s">
        <v>45</v>
      </c>
      <c r="L26" t="s">
        <v>203</v>
      </c>
      <c r="M26" t="s">
        <v>204</v>
      </c>
      <c r="N26" t="s">
        <v>205</v>
      </c>
      <c r="O26">
        <v>1394364</v>
      </c>
      <c r="P26" t="s">
        <v>206</v>
      </c>
      <c r="Q26" t="s">
        <v>206</v>
      </c>
      <c r="R26">
        <f>VLOOKUP(O26,[1]应付款管理!$A$1:$I$65536,9,0)</f>
        <v>10340</v>
      </c>
      <c r="S26">
        <f t="shared" si="0"/>
        <v>0</v>
      </c>
      <c r="U26" t="str">
        <f t="shared" si="1"/>
        <v>，1394364</v>
      </c>
      <c r="V26" t="s">
        <v>207</v>
      </c>
    </row>
    <row r="27" spans="1:22">
      <c r="A27" t="s">
        <v>157</v>
      </c>
      <c r="B27" t="s">
        <v>208</v>
      </c>
      <c r="C27" t="s">
        <v>10</v>
      </c>
      <c r="D27" t="s">
        <v>9</v>
      </c>
      <c r="E27" t="s">
        <v>201</v>
      </c>
      <c r="F27" t="s">
        <v>78</v>
      </c>
      <c r="G27" t="s">
        <v>202</v>
      </c>
      <c r="H27" t="s">
        <v>56</v>
      </c>
      <c r="I27" t="s">
        <v>12</v>
      </c>
      <c r="J27">
        <v>10340</v>
      </c>
      <c r="K27" t="s">
        <v>45</v>
      </c>
      <c r="L27" t="s">
        <v>209</v>
      </c>
      <c r="M27" t="s">
        <v>204</v>
      </c>
      <c r="N27" t="s">
        <v>210</v>
      </c>
      <c r="O27">
        <v>1394361</v>
      </c>
      <c r="P27" t="s">
        <v>206</v>
      </c>
      <c r="Q27" t="s">
        <v>206</v>
      </c>
      <c r="R27">
        <f>VLOOKUP(O27,[1]应付款管理!$A$1:$I$65536,9,0)</f>
        <v>10340</v>
      </c>
      <c r="S27">
        <f t="shared" si="0"/>
        <v>0</v>
      </c>
      <c r="U27" t="str">
        <f t="shared" si="1"/>
        <v>，1394361</v>
      </c>
      <c r="V27" t="s">
        <v>211</v>
      </c>
    </row>
    <row r="28" spans="1:22">
      <c r="A28" t="s">
        <v>51</v>
      </c>
      <c r="B28" t="s">
        <v>212</v>
      </c>
      <c r="C28" t="s">
        <v>10</v>
      </c>
      <c r="D28" t="s">
        <v>9</v>
      </c>
      <c r="E28" t="s">
        <v>53</v>
      </c>
      <c r="F28" t="s">
        <v>86</v>
      </c>
      <c r="G28" t="s">
        <v>213</v>
      </c>
      <c r="H28" t="s">
        <v>56</v>
      </c>
      <c r="I28" t="s">
        <v>12</v>
      </c>
      <c r="J28">
        <v>912</v>
      </c>
      <c r="K28" t="s">
        <v>45</v>
      </c>
      <c r="L28" t="s">
        <v>214</v>
      </c>
      <c r="M28" t="s">
        <v>47</v>
      </c>
      <c r="N28" t="s">
        <v>215</v>
      </c>
      <c r="O28">
        <v>1389848</v>
      </c>
      <c r="P28" t="s">
        <v>49</v>
      </c>
      <c r="R28">
        <f>VLOOKUP(O28,[1]应付款管理!$A$1:$I$65536,9,0)</f>
        <v>912</v>
      </c>
      <c r="S28">
        <f t="shared" si="0"/>
        <v>0</v>
      </c>
      <c r="U28" t="str">
        <f t="shared" si="1"/>
        <v>，1389848</v>
      </c>
      <c r="V28" t="s">
        <v>216</v>
      </c>
    </row>
    <row r="29" spans="1:22">
      <c r="A29" t="s">
        <v>39</v>
      </c>
      <c r="B29" t="s">
        <v>217</v>
      </c>
      <c r="C29" t="s">
        <v>10</v>
      </c>
      <c r="D29" t="s">
        <v>9</v>
      </c>
      <c r="E29" t="s">
        <v>218</v>
      </c>
      <c r="F29" t="s">
        <v>219</v>
      </c>
      <c r="G29" t="s">
        <v>79</v>
      </c>
      <c r="H29" t="s">
        <v>56</v>
      </c>
      <c r="I29" t="s">
        <v>12</v>
      </c>
      <c r="J29">
        <v>1682</v>
      </c>
      <c r="K29" t="s">
        <v>45</v>
      </c>
      <c r="L29" t="s">
        <v>220</v>
      </c>
      <c r="M29" t="s">
        <v>47</v>
      </c>
      <c r="N29" t="s">
        <v>221</v>
      </c>
      <c r="O29">
        <v>1389873</v>
      </c>
      <c r="P29" t="s">
        <v>49</v>
      </c>
      <c r="R29">
        <f>VLOOKUP(O29,[1]应付款管理!$A$1:$I$65536,9,0)</f>
        <v>1682</v>
      </c>
      <c r="S29">
        <f t="shared" si="0"/>
        <v>0</v>
      </c>
      <c r="U29" t="str">
        <f t="shared" si="1"/>
        <v>，1389873</v>
      </c>
      <c r="V29" t="s">
        <v>222</v>
      </c>
    </row>
    <row r="30" spans="1:22">
      <c r="A30" t="s">
        <v>157</v>
      </c>
      <c r="B30" t="s">
        <v>223</v>
      </c>
      <c r="C30" t="s">
        <v>10</v>
      </c>
      <c r="D30" t="s">
        <v>9</v>
      </c>
      <c r="E30" t="s">
        <v>224</v>
      </c>
      <c r="F30" t="s">
        <v>225</v>
      </c>
      <c r="G30" t="s">
        <v>226</v>
      </c>
      <c r="H30" t="s">
        <v>56</v>
      </c>
      <c r="I30" t="s">
        <v>12</v>
      </c>
      <c r="J30">
        <v>434</v>
      </c>
      <c r="K30" t="s">
        <v>45</v>
      </c>
      <c r="L30" t="s">
        <v>227</v>
      </c>
      <c r="M30" t="s">
        <v>47</v>
      </c>
      <c r="N30" t="s">
        <v>228</v>
      </c>
      <c r="O30">
        <v>1389936</v>
      </c>
      <c r="P30" t="s">
        <v>49</v>
      </c>
      <c r="R30">
        <f>VLOOKUP(O30,[1]应付款管理!$A$1:$I$65536,9,0)</f>
        <v>434</v>
      </c>
      <c r="S30">
        <f t="shared" si="0"/>
        <v>0</v>
      </c>
      <c r="U30" t="str">
        <f t="shared" si="1"/>
        <v>，1389936</v>
      </c>
      <c r="V30" t="s">
        <v>229</v>
      </c>
    </row>
    <row r="31" spans="1:22">
      <c r="A31" t="s">
        <v>51</v>
      </c>
      <c r="B31" t="s">
        <v>230</v>
      </c>
      <c r="C31" t="s">
        <v>10</v>
      </c>
      <c r="D31" t="s">
        <v>9</v>
      </c>
      <c r="E31" t="s">
        <v>231</v>
      </c>
      <c r="F31" t="s">
        <v>182</v>
      </c>
      <c r="G31" t="s">
        <v>183</v>
      </c>
      <c r="H31" t="s">
        <v>56</v>
      </c>
      <c r="I31" t="s">
        <v>12</v>
      </c>
      <c r="J31">
        <v>657</v>
      </c>
      <c r="K31" t="s">
        <v>45</v>
      </c>
      <c r="L31" t="s">
        <v>232</v>
      </c>
      <c r="M31" t="s">
        <v>47</v>
      </c>
      <c r="N31" t="s">
        <v>233</v>
      </c>
      <c r="O31">
        <v>1389941</v>
      </c>
      <c r="P31" t="s">
        <v>49</v>
      </c>
      <c r="R31">
        <f>VLOOKUP(O31,[1]应付款管理!$A$1:$I$65536,9,0)</f>
        <v>657</v>
      </c>
      <c r="S31">
        <f t="shared" si="0"/>
        <v>0</v>
      </c>
      <c r="U31" t="str">
        <f t="shared" si="1"/>
        <v>，1389941</v>
      </c>
      <c r="V31" t="s">
        <v>234</v>
      </c>
    </row>
    <row r="32" spans="1:22">
      <c r="A32" t="s">
        <v>51</v>
      </c>
      <c r="B32" t="s">
        <v>235</v>
      </c>
      <c r="C32" t="s">
        <v>10</v>
      </c>
      <c r="D32" t="s">
        <v>9</v>
      </c>
      <c r="E32" t="s">
        <v>236</v>
      </c>
      <c r="F32" t="s">
        <v>130</v>
      </c>
      <c r="G32" t="s">
        <v>110</v>
      </c>
      <c r="H32" t="s">
        <v>56</v>
      </c>
      <c r="I32" t="s">
        <v>12</v>
      </c>
      <c r="J32">
        <v>1908</v>
      </c>
      <c r="K32" t="s">
        <v>45</v>
      </c>
      <c r="L32" t="s">
        <v>237</v>
      </c>
      <c r="M32" t="s">
        <v>238</v>
      </c>
      <c r="N32" t="s">
        <v>239</v>
      </c>
      <c r="O32">
        <v>1389986</v>
      </c>
      <c r="P32" t="s">
        <v>49</v>
      </c>
      <c r="R32">
        <f>VLOOKUP(O32,[1]应付款管理!$A$1:$I$65536,9,0)</f>
        <v>1908</v>
      </c>
      <c r="S32">
        <f t="shared" si="0"/>
        <v>0</v>
      </c>
      <c r="U32" t="str">
        <f t="shared" si="1"/>
        <v>，1389986</v>
      </c>
      <c r="V32" t="s">
        <v>240</v>
      </c>
    </row>
    <row r="33" spans="1:22">
      <c r="A33" t="s">
        <v>51</v>
      </c>
      <c r="B33" t="s">
        <v>241</v>
      </c>
      <c r="C33" t="s">
        <v>10</v>
      </c>
      <c r="D33" t="s">
        <v>9</v>
      </c>
      <c r="E33" t="s">
        <v>236</v>
      </c>
      <c r="F33" t="s">
        <v>130</v>
      </c>
      <c r="G33" t="s">
        <v>110</v>
      </c>
      <c r="H33" t="s">
        <v>56</v>
      </c>
      <c r="I33" t="s">
        <v>12</v>
      </c>
      <c r="J33">
        <v>477</v>
      </c>
      <c r="K33" t="s">
        <v>45</v>
      </c>
      <c r="L33" t="s">
        <v>242</v>
      </c>
      <c r="M33" t="s">
        <v>47</v>
      </c>
      <c r="N33" t="s">
        <v>243</v>
      </c>
      <c r="O33">
        <v>1389992</v>
      </c>
      <c r="P33" t="s">
        <v>49</v>
      </c>
      <c r="R33">
        <f>VLOOKUP(O33,[1]应付款管理!$A$1:$I$65536,9,0)</f>
        <v>477</v>
      </c>
      <c r="S33">
        <f t="shared" si="0"/>
        <v>0</v>
      </c>
      <c r="U33" t="str">
        <f t="shared" si="1"/>
        <v>，1389992</v>
      </c>
      <c r="V33" t="s">
        <v>244</v>
      </c>
    </row>
    <row r="34" spans="1:22">
      <c r="A34" t="s">
        <v>245</v>
      </c>
      <c r="B34" t="s">
        <v>246</v>
      </c>
      <c r="C34" t="s">
        <v>10</v>
      </c>
      <c r="D34" t="s">
        <v>9</v>
      </c>
      <c r="E34" t="s">
        <v>247</v>
      </c>
      <c r="F34" t="s">
        <v>248</v>
      </c>
      <c r="G34" t="s">
        <v>78</v>
      </c>
      <c r="H34" t="s">
        <v>56</v>
      </c>
      <c r="I34" t="s">
        <v>12</v>
      </c>
      <c r="J34">
        <v>1750</v>
      </c>
      <c r="K34" t="s">
        <v>45</v>
      </c>
      <c r="L34" t="s">
        <v>249</v>
      </c>
      <c r="M34" t="s">
        <v>47</v>
      </c>
      <c r="N34" t="s">
        <v>250</v>
      </c>
      <c r="O34">
        <v>1390024</v>
      </c>
      <c r="P34" t="s">
        <v>49</v>
      </c>
      <c r="R34">
        <f>VLOOKUP(O34,[1]应付款管理!$A$1:$I$65536,9,0)</f>
        <v>1750</v>
      </c>
      <c r="S34">
        <f t="shared" si="0"/>
        <v>0</v>
      </c>
      <c r="U34" t="str">
        <f t="shared" si="1"/>
        <v>，1390024</v>
      </c>
      <c r="V34" t="s">
        <v>251</v>
      </c>
    </row>
    <row r="35" spans="1:22">
      <c r="A35" t="s">
        <v>252</v>
      </c>
      <c r="B35" t="s">
        <v>253</v>
      </c>
      <c r="C35" t="s">
        <v>10</v>
      </c>
      <c r="D35" t="s">
        <v>9</v>
      </c>
      <c r="E35" t="s">
        <v>254</v>
      </c>
      <c r="F35" t="s">
        <v>225</v>
      </c>
      <c r="G35" t="s">
        <v>226</v>
      </c>
      <c r="H35" t="s">
        <v>56</v>
      </c>
      <c r="I35" t="s">
        <v>12</v>
      </c>
      <c r="J35">
        <v>462</v>
      </c>
      <c r="K35" t="s">
        <v>45</v>
      </c>
      <c r="L35" t="s">
        <v>255</v>
      </c>
      <c r="M35" t="s">
        <v>47</v>
      </c>
      <c r="N35" t="s">
        <v>256</v>
      </c>
      <c r="O35">
        <v>1390027</v>
      </c>
      <c r="P35" t="s">
        <v>49</v>
      </c>
      <c r="R35">
        <f>VLOOKUP(O35,[1]应付款管理!$A$1:$I$65536,9,0)</f>
        <v>462</v>
      </c>
      <c r="S35">
        <f t="shared" ref="S35:S67" si="2">J35-R35</f>
        <v>0</v>
      </c>
      <c r="U35" t="str">
        <f t="shared" si="1"/>
        <v>，1390027</v>
      </c>
      <c r="V35" t="s">
        <v>257</v>
      </c>
    </row>
    <row r="36" spans="1:22">
      <c r="A36" t="s">
        <v>51</v>
      </c>
      <c r="B36" t="s">
        <v>258</v>
      </c>
      <c r="C36" t="s">
        <v>10</v>
      </c>
      <c r="D36" t="s">
        <v>9</v>
      </c>
      <c r="E36" t="s">
        <v>236</v>
      </c>
      <c r="F36" t="s">
        <v>110</v>
      </c>
      <c r="G36" t="s">
        <v>153</v>
      </c>
      <c r="H36" t="s">
        <v>56</v>
      </c>
      <c r="I36" t="s">
        <v>12</v>
      </c>
      <c r="J36">
        <v>624</v>
      </c>
      <c r="K36" t="s">
        <v>45</v>
      </c>
      <c r="L36" t="s">
        <v>259</v>
      </c>
      <c r="M36" t="s">
        <v>47</v>
      </c>
      <c r="N36" t="s">
        <v>260</v>
      </c>
      <c r="O36">
        <v>1390062</v>
      </c>
      <c r="P36" t="s">
        <v>49</v>
      </c>
      <c r="R36">
        <f>VLOOKUP(O36,[1]应付款管理!$A$1:$I$65536,9,0)</f>
        <v>624</v>
      </c>
      <c r="S36">
        <f t="shared" si="2"/>
        <v>0</v>
      </c>
      <c r="U36" t="str">
        <f t="shared" ref="U36:U67" si="3">$T$3&amp;O36</f>
        <v>，1390062</v>
      </c>
      <c r="V36" t="s">
        <v>261</v>
      </c>
    </row>
    <row r="37" spans="1:22">
      <c r="A37" t="s">
        <v>51</v>
      </c>
      <c r="B37" t="s">
        <v>262</v>
      </c>
      <c r="C37" t="s">
        <v>10</v>
      </c>
      <c r="D37" t="s">
        <v>9</v>
      </c>
      <c r="E37" t="s">
        <v>263</v>
      </c>
      <c r="F37" t="s">
        <v>130</v>
      </c>
      <c r="G37" t="s">
        <v>110</v>
      </c>
      <c r="H37" t="s">
        <v>56</v>
      </c>
      <c r="I37" t="s">
        <v>12</v>
      </c>
      <c r="J37">
        <v>406</v>
      </c>
      <c r="K37" t="s">
        <v>45</v>
      </c>
      <c r="L37" t="s">
        <v>264</v>
      </c>
      <c r="M37" t="s">
        <v>47</v>
      </c>
      <c r="N37" t="s">
        <v>265</v>
      </c>
      <c r="O37">
        <v>1390144</v>
      </c>
      <c r="P37" t="s">
        <v>49</v>
      </c>
      <c r="R37">
        <f>VLOOKUP(O37,[1]应付款管理!$A$1:$I$65536,9,0)</f>
        <v>406</v>
      </c>
      <c r="S37">
        <f t="shared" si="2"/>
        <v>0</v>
      </c>
      <c r="U37" t="str">
        <f t="shared" si="3"/>
        <v>，1390144</v>
      </c>
      <c r="V37" t="s">
        <v>266</v>
      </c>
    </row>
    <row r="38" spans="1:22">
      <c r="A38" t="s">
        <v>267</v>
      </c>
      <c r="B38" t="s">
        <v>268</v>
      </c>
      <c r="C38" t="s">
        <v>10</v>
      </c>
      <c r="D38" t="s">
        <v>9</v>
      </c>
      <c r="E38" t="s">
        <v>269</v>
      </c>
      <c r="F38" t="s">
        <v>188</v>
      </c>
      <c r="G38" t="s">
        <v>85</v>
      </c>
      <c r="H38" t="s">
        <v>56</v>
      </c>
      <c r="I38" t="s">
        <v>12</v>
      </c>
      <c r="J38">
        <v>755</v>
      </c>
      <c r="K38" t="s">
        <v>45</v>
      </c>
      <c r="L38" t="s">
        <v>270</v>
      </c>
      <c r="M38" t="s">
        <v>47</v>
      </c>
      <c r="N38" t="s">
        <v>271</v>
      </c>
      <c r="O38">
        <v>1390141</v>
      </c>
      <c r="P38" t="s">
        <v>49</v>
      </c>
      <c r="R38">
        <f>VLOOKUP(O38,[1]应付款管理!$A$1:$I$65536,9,0)</f>
        <v>755</v>
      </c>
      <c r="S38">
        <f t="shared" si="2"/>
        <v>0</v>
      </c>
      <c r="U38" t="str">
        <f t="shared" si="3"/>
        <v>，1390141</v>
      </c>
      <c r="V38" t="s">
        <v>272</v>
      </c>
    </row>
    <row r="39" spans="1:22">
      <c r="A39" t="s">
        <v>245</v>
      </c>
      <c r="B39" t="s">
        <v>273</v>
      </c>
      <c r="C39" t="s">
        <v>10</v>
      </c>
      <c r="D39" t="s">
        <v>9</v>
      </c>
      <c r="E39" t="s">
        <v>274</v>
      </c>
      <c r="F39" t="s">
        <v>275</v>
      </c>
      <c r="G39" t="s">
        <v>182</v>
      </c>
      <c r="H39" t="s">
        <v>56</v>
      </c>
      <c r="I39" t="s">
        <v>12</v>
      </c>
      <c r="J39">
        <v>572</v>
      </c>
      <c r="K39" t="s">
        <v>45</v>
      </c>
      <c r="L39" t="s">
        <v>276</v>
      </c>
      <c r="M39" t="s">
        <v>47</v>
      </c>
      <c r="N39" t="s">
        <v>277</v>
      </c>
      <c r="O39">
        <v>1390344</v>
      </c>
      <c r="P39" t="s">
        <v>49</v>
      </c>
      <c r="R39">
        <f>VLOOKUP(O39,[1]应付款管理!$A$1:$I$65536,9,0)</f>
        <v>572</v>
      </c>
      <c r="S39">
        <f t="shared" si="2"/>
        <v>0</v>
      </c>
      <c r="U39" t="str">
        <f t="shared" si="3"/>
        <v>，1390344</v>
      </c>
      <c r="V39" t="s">
        <v>278</v>
      </c>
    </row>
    <row r="40" spans="1:22">
      <c r="A40" t="s">
        <v>75</v>
      </c>
      <c r="B40" t="s">
        <v>279</v>
      </c>
      <c r="C40" t="s">
        <v>10</v>
      </c>
      <c r="D40" t="s">
        <v>9</v>
      </c>
      <c r="E40" t="s">
        <v>77</v>
      </c>
      <c r="F40" t="s">
        <v>78</v>
      </c>
      <c r="G40" t="s">
        <v>79</v>
      </c>
      <c r="H40" t="s">
        <v>56</v>
      </c>
      <c r="I40" t="s">
        <v>12</v>
      </c>
      <c r="J40">
        <v>1157</v>
      </c>
      <c r="K40" t="s">
        <v>45</v>
      </c>
      <c r="L40" t="s">
        <v>280</v>
      </c>
      <c r="M40" t="s">
        <v>47</v>
      </c>
      <c r="N40" t="s">
        <v>281</v>
      </c>
      <c r="O40">
        <v>1390366</v>
      </c>
      <c r="P40" t="s">
        <v>49</v>
      </c>
      <c r="R40">
        <f>VLOOKUP(O40,[1]应付款管理!$A$1:$I$65536,9,0)</f>
        <v>1157</v>
      </c>
      <c r="S40">
        <f t="shared" si="2"/>
        <v>0</v>
      </c>
      <c r="U40" t="str">
        <f t="shared" si="3"/>
        <v>，1390366</v>
      </c>
      <c r="V40" t="s">
        <v>282</v>
      </c>
    </row>
    <row r="41" spans="1:22">
      <c r="A41" t="s">
        <v>283</v>
      </c>
      <c r="B41" t="s">
        <v>284</v>
      </c>
      <c r="C41" t="s">
        <v>10</v>
      </c>
      <c r="D41" t="s">
        <v>9</v>
      </c>
      <c r="E41" t="s">
        <v>285</v>
      </c>
      <c r="F41" t="s">
        <v>286</v>
      </c>
      <c r="G41" t="s">
        <v>287</v>
      </c>
      <c r="H41" t="s">
        <v>56</v>
      </c>
      <c r="I41" t="s">
        <v>12</v>
      </c>
      <c r="J41">
        <v>3568</v>
      </c>
      <c r="K41" t="s">
        <v>45</v>
      </c>
      <c r="L41" t="s">
        <v>288</v>
      </c>
      <c r="M41" t="s">
        <v>238</v>
      </c>
      <c r="N41" t="s">
        <v>289</v>
      </c>
      <c r="O41">
        <v>1390474</v>
      </c>
      <c r="P41" t="s">
        <v>290</v>
      </c>
      <c r="Q41" t="s">
        <v>290</v>
      </c>
      <c r="R41">
        <f>VLOOKUP(O41,[1]应付款管理!$A$1:$I$65536,9,0)</f>
        <v>3568</v>
      </c>
      <c r="S41">
        <f t="shared" si="2"/>
        <v>0</v>
      </c>
      <c r="U41" t="str">
        <f t="shared" si="3"/>
        <v>，1390474</v>
      </c>
      <c r="V41" t="s">
        <v>291</v>
      </c>
    </row>
    <row r="42" spans="1:22">
      <c r="A42" t="s">
        <v>51</v>
      </c>
      <c r="B42" t="s">
        <v>292</v>
      </c>
      <c r="C42" t="s">
        <v>10</v>
      </c>
      <c r="D42" t="s">
        <v>9</v>
      </c>
      <c r="E42" t="s">
        <v>146</v>
      </c>
      <c r="F42" t="s">
        <v>275</v>
      </c>
      <c r="G42" t="s">
        <v>182</v>
      </c>
      <c r="H42" t="s">
        <v>56</v>
      </c>
      <c r="I42" t="s">
        <v>12</v>
      </c>
      <c r="J42">
        <v>339</v>
      </c>
      <c r="K42" t="s">
        <v>45</v>
      </c>
      <c r="L42" t="s">
        <v>293</v>
      </c>
      <c r="M42" t="s">
        <v>47</v>
      </c>
      <c r="N42" t="s">
        <v>294</v>
      </c>
      <c r="O42">
        <v>1390603</v>
      </c>
      <c r="P42" t="s">
        <v>49</v>
      </c>
      <c r="R42">
        <f>VLOOKUP(O42,[1]应付款管理!$A$1:$I$65536,9,0)</f>
        <v>339</v>
      </c>
      <c r="S42">
        <f t="shared" si="2"/>
        <v>0</v>
      </c>
      <c r="U42" t="str">
        <f t="shared" si="3"/>
        <v>，1390603</v>
      </c>
      <c r="V42" t="s">
        <v>295</v>
      </c>
    </row>
    <row r="43" spans="1:22">
      <c r="A43" t="s">
        <v>51</v>
      </c>
      <c r="B43" t="s">
        <v>296</v>
      </c>
      <c r="C43" t="s">
        <v>10</v>
      </c>
      <c r="D43" t="s">
        <v>9</v>
      </c>
      <c r="E43" t="s">
        <v>263</v>
      </c>
      <c r="F43" t="s">
        <v>297</v>
      </c>
      <c r="G43" t="s">
        <v>286</v>
      </c>
      <c r="H43" t="s">
        <v>56</v>
      </c>
      <c r="I43" t="s">
        <v>12</v>
      </c>
      <c r="J43">
        <v>463</v>
      </c>
      <c r="K43" t="s">
        <v>45</v>
      </c>
      <c r="L43" t="s">
        <v>298</v>
      </c>
      <c r="M43" t="s">
        <v>47</v>
      </c>
      <c r="N43" t="s">
        <v>299</v>
      </c>
      <c r="O43">
        <v>1390649</v>
      </c>
      <c r="P43" t="s">
        <v>49</v>
      </c>
      <c r="R43">
        <f>VLOOKUP(O43,[1]应付款管理!$A$1:$I$65536,9,0)</f>
        <v>463</v>
      </c>
      <c r="S43">
        <f t="shared" si="2"/>
        <v>0</v>
      </c>
      <c r="U43" t="str">
        <f t="shared" si="3"/>
        <v>，1390649</v>
      </c>
      <c r="V43" t="s">
        <v>300</v>
      </c>
    </row>
    <row r="44" spans="1:22">
      <c r="A44" t="s">
        <v>51</v>
      </c>
      <c r="B44" t="s">
        <v>301</v>
      </c>
      <c r="C44" t="s">
        <v>10</v>
      </c>
      <c r="D44" t="s">
        <v>9</v>
      </c>
      <c r="E44" t="s">
        <v>53</v>
      </c>
      <c r="F44" t="s">
        <v>86</v>
      </c>
      <c r="G44" t="s">
        <v>213</v>
      </c>
      <c r="H44" t="s">
        <v>56</v>
      </c>
      <c r="I44" t="s">
        <v>12</v>
      </c>
      <c r="J44">
        <v>1061</v>
      </c>
      <c r="K44" t="s">
        <v>45</v>
      </c>
      <c r="L44" t="s">
        <v>302</v>
      </c>
      <c r="M44" t="s">
        <v>47</v>
      </c>
      <c r="N44" t="s">
        <v>303</v>
      </c>
      <c r="O44">
        <v>1390799</v>
      </c>
      <c r="P44" t="s">
        <v>49</v>
      </c>
      <c r="R44">
        <f>VLOOKUP(O44,[1]应付款管理!$A$1:$I$65536,9,0)</f>
        <v>1061</v>
      </c>
      <c r="S44">
        <f t="shared" si="2"/>
        <v>0</v>
      </c>
      <c r="U44" t="str">
        <f t="shared" si="3"/>
        <v>，1390799</v>
      </c>
      <c r="V44" t="s">
        <v>304</v>
      </c>
    </row>
    <row r="45" spans="1:22">
      <c r="A45" t="s">
        <v>51</v>
      </c>
      <c r="B45" t="s">
        <v>305</v>
      </c>
      <c r="C45" t="s">
        <v>10</v>
      </c>
      <c r="D45" t="s">
        <v>9</v>
      </c>
      <c r="E45" t="s">
        <v>122</v>
      </c>
      <c r="F45" t="s">
        <v>189</v>
      </c>
      <c r="G45" t="s">
        <v>306</v>
      </c>
      <c r="H45" t="s">
        <v>56</v>
      </c>
      <c r="I45" t="s">
        <v>12</v>
      </c>
      <c r="J45">
        <v>1271</v>
      </c>
      <c r="K45" t="s">
        <v>45</v>
      </c>
      <c r="L45" t="s">
        <v>307</v>
      </c>
      <c r="M45" t="s">
        <v>47</v>
      </c>
      <c r="N45" t="s">
        <v>308</v>
      </c>
      <c r="O45">
        <v>1390853</v>
      </c>
      <c r="P45" t="s">
        <v>49</v>
      </c>
      <c r="R45">
        <f>VLOOKUP(O45,[1]应付款管理!$A$1:$I$65536,9,0)</f>
        <v>1271</v>
      </c>
      <c r="S45">
        <f t="shared" si="2"/>
        <v>0</v>
      </c>
      <c r="U45" t="str">
        <f t="shared" si="3"/>
        <v>，1390853</v>
      </c>
      <c r="V45" t="s">
        <v>309</v>
      </c>
    </row>
    <row r="46" spans="1:22">
      <c r="A46" t="s">
        <v>310</v>
      </c>
      <c r="B46" t="s">
        <v>311</v>
      </c>
      <c r="C46" t="s">
        <v>10</v>
      </c>
      <c r="D46" t="s">
        <v>9</v>
      </c>
      <c r="E46" t="s">
        <v>312</v>
      </c>
      <c r="F46" t="s">
        <v>313</v>
      </c>
      <c r="G46" t="s">
        <v>314</v>
      </c>
      <c r="H46" t="s">
        <v>56</v>
      </c>
      <c r="I46" t="s">
        <v>12</v>
      </c>
      <c r="J46">
        <v>1557</v>
      </c>
      <c r="K46" t="s">
        <v>45</v>
      </c>
      <c r="L46" t="s">
        <v>315</v>
      </c>
      <c r="M46" t="s">
        <v>47</v>
      </c>
      <c r="N46" t="s">
        <v>316</v>
      </c>
      <c r="O46">
        <v>1390839</v>
      </c>
      <c r="P46" t="s">
        <v>317</v>
      </c>
      <c r="Q46" t="s">
        <v>317</v>
      </c>
      <c r="R46">
        <f>VLOOKUP(O46,[1]应付款管理!$A$1:$I$65536,9,0)</f>
        <v>1557</v>
      </c>
      <c r="S46">
        <f t="shared" si="2"/>
        <v>0</v>
      </c>
      <c r="U46" t="str">
        <f t="shared" si="3"/>
        <v>，1390839</v>
      </c>
      <c r="V46" t="s">
        <v>318</v>
      </c>
    </row>
    <row r="47" spans="1:22">
      <c r="A47" t="s">
        <v>319</v>
      </c>
      <c r="B47" t="s">
        <v>320</v>
      </c>
      <c r="C47" t="s">
        <v>10</v>
      </c>
      <c r="D47" t="s">
        <v>9</v>
      </c>
      <c r="E47" t="s">
        <v>321</v>
      </c>
      <c r="F47" t="s">
        <v>153</v>
      </c>
      <c r="G47" t="s">
        <v>226</v>
      </c>
      <c r="H47" t="s">
        <v>56</v>
      </c>
      <c r="I47" t="s">
        <v>12</v>
      </c>
      <c r="J47">
        <v>960</v>
      </c>
      <c r="K47" t="s">
        <v>322</v>
      </c>
      <c r="L47" t="s">
        <v>323</v>
      </c>
      <c r="M47" t="s">
        <v>47</v>
      </c>
      <c r="N47" t="s">
        <v>324</v>
      </c>
      <c r="O47">
        <v>1390795</v>
      </c>
      <c r="P47" t="s">
        <v>325</v>
      </c>
      <c r="Q47" t="s">
        <v>325</v>
      </c>
      <c r="R47">
        <f>VLOOKUP(O47,[1]应付款管理!$A$1:$I$65536,9,0)</f>
        <v>960</v>
      </c>
      <c r="S47">
        <f t="shared" si="2"/>
        <v>0</v>
      </c>
      <c r="U47" t="str">
        <f t="shared" si="3"/>
        <v>，1390795</v>
      </c>
      <c r="V47" t="s">
        <v>326</v>
      </c>
    </row>
    <row r="48" spans="1:22">
      <c r="A48" t="s">
        <v>51</v>
      </c>
      <c r="B48" t="s">
        <v>327</v>
      </c>
      <c r="C48" t="s">
        <v>10</v>
      </c>
      <c r="D48" t="s">
        <v>9</v>
      </c>
      <c r="E48" t="s">
        <v>98</v>
      </c>
      <c r="F48" t="s">
        <v>85</v>
      </c>
      <c r="G48" t="s">
        <v>70</v>
      </c>
      <c r="H48" t="s">
        <v>56</v>
      </c>
      <c r="I48" t="s">
        <v>12</v>
      </c>
      <c r="J48">
        <v>5000</v>
      </c>
      <c r="K48" t="s">
        <v>45</v>
      </c>
      <c r="L48" t="s">
        <v>328</v>
      </c>
      <c r="M48" t="s">
        <v>47</v>
      </c>
      <c r="N48" t="s">
        <v>329</v>
      </c>
      <c r="O48">
        <v>1390903</v>
      </c>
      <c r="P48" t="s">
        <v>49</v>
      </c>
      <c r="R48">
        <f>VLOOKUP(O48,[1]应付款管理!$A$1:$I$65536,9,0)</f>
        <v>5000</v>
      </c>
      <c r="S48">
        <f t="shared" si="2"/>
        <v>0</v>
      </c>
      <c r="U48" t="str">
        <f t="shared" si="3"/>
        <v>，1390903</v>
      </c>
      <c r="V48" t="s">
        <v>330</v>
      </c>
    </row>
    <row r="49" spans="1:22">
      <c r="A49" t="s">
        <v>51</v>
      </c>
      <c r="B49" t="s">
        <v>331</v>
      </c>
      <c r="C49" t="s">
        <v>10</v>
      </c>
      <c r="D49" t="s">
        <v>9</v>
      </c>
      <c r="E49" t="s">
        <v>263</v>
      </c>
      <c r="F49" t="s">
        <v>153</v>
      </c>
      <c r="G49" t="s">
        <v>226</v>
      </c>
      <c r="H49" t="s">
        <v>56</v>
      </c>
      <c r="I49" t="s">
        <v>12</v>
      </c>
      <c r="J49">
        <v>1244</v>
      </c>
      <c r="K49" t="s">
        <v>45</v>
      </c>
      <c r="L49" t="s">
        <v>332</v>
      </c>
      <c r="M49" t="s">
        <v>47</v>
      </c>
      <c r="N49" t="s">
        <v>333</v>
      </c>
      <c r="O49">
        <v>1390969</v>
      </c>
      <c r="P49" t="s">
        <v>49</v>
      </c>
      <c r="R49">
        <f>VLOOKUP(O49,[1]应付款管理!$A$1:$I$65536,9,0)</f>
        <v>1244</v>
      </c>
      <c r="S49">
        <f t="shared" si="2"/>
        <v>0</v>
      </c>
      <c r="U49" t="str">
        <f t="shared" si="3"/>
        <v>，1390969</v>
      </c>
      <c r="V49" t="s">
        <v>334</v>
      </c>
    </row>
    <row r="50" spans="1:22">
      <c r="A50" t="s">
        <v>39</v>
      </c>
      <c r="B50" t="s">
        <v>335</v>
      </c>
      <c r="C50" t="s">
        <v>10</v>
      </c>
      <c r="D50" t="s">
        <v>9</v>
      </c>
      <c r="E50" t="s">
        <v>336</v>
      </c>
      <c r="F50" t="s">
        <v>248</v>
      </c>
      <c r="G50" t="s">
        <v>78</v>
      </c>
      <c r="H50" t="s">
        <v>56</v>
      </c>
      <c r="I50" t="s">
        <v>12</v>
      </c>
      <c r="J50">
        <v>1754</v>
      </c>
      <c r="K50" t="s">
        <v>45</v>
      </c>
      <c r="L50" t="s">
        <v>337</v>
      </c>
      <c r="M50" t="s">
        <v>47</v>
      </c>
      <c r="N50" t="s">
        <v>338</v>
      </c>
      <c r="O50">
        <v>1391007</v>
      </c>
      <c r="P50" t="s">
        <v>49</v>
      </c>
      <c r="R50">
        <f>VLOOKUP(O50,[1]应付款管理!$A$1:$I$65536,9,0)</f>
        <v>1754</v>
      </c>
      <c r="S50">
        <f t="shared" si="2"/>
        <v>0</v>
      </c>
      <c r="U50" t="str">
        <f t="shared" si="3"/>
        <v>，1391007</v>
      </c>
      <c r="V50" t="s">
        <v>339</v>
      </c>
    </row>
    <row r="51" spans="1:22">
      <c r="A51" t="s">
        <v>340</v>
      </c>
      <c r="B51" t="s">
        <v>341</v>
      </c>
      <c r="C51" t="s">
        <v>10</v>
      </c>
      <c r="D51" t="s">
        <v>9</v>
      </c>
      <c r="E51" t="s">
        <v>342</v>
      </c>
      <c r="F51" t="s">
        <v>343</v>
      </c>
      <c r="G51" t="s">
        <v>117</v>
      </c>
      <c r="H51" t="s">
        <v>56</v>
      </c>
      <c r="I51" t="s">
        <v>12</v>
      </c>
      <c r="J51">
        <v>1144</v>
      </c>
      <c r="K51" t="s">
        <v>45</v>
      </c>
      <c r="L51" t="s">
        <v>344</v>
      </c>
      <c r="M51" t="s">
        <v>47</v>
      </c>
      <c r="N51" t="s">
        <v>345</v>
      </c>
      <c r="O51">
        <v>1391025</v>
      </c>
      <c r="P51" t="s">
        <v>49</v>
      </c>
      <c r="R51">
        <f>VLOOKUP(O51,[1]应付款管理!$A$1:$I$65536,9,0)</f>
        <v>1144</v>
      </c>
      <c r="S51">
        <f t="shared" si="2"/>
        <v>0</v>
      </c>
      <c r="U51" t="str">
        <f t="shared" si="3"/>
        <v>，1391025</v>
      </c>
      <c r="V51" t="s">
        <v>346</v>
      </c>
    </row>
    <row r="52" spans="1:22">
      <c r="A52" t="s">
        <v>245</v>
      </c>
      <c r="B52" t="s">
        <v>347</v>
      </c>
      <c r="C52" t="s">
        <v>10</v>
      </c>
      <c r="D52" t="s">
        <v>9</v>
      </c>
      <c r="E52" t="s">
        <v>348</v>
      </c>
      <c r="F52" t="s">
        <v>225</v>
      </c>
      <c r="G52" t="s">
        <v>226</v>
      </c>
      <c r="H52" t="s">
        <v>56</v>
      </c>
      <c r="I52" t="s">
        <v>12</v>
      </c>
      <c r="J52">
        <v>496</v>
      </c>
      <c r="K52" t="s">
        <v>45</v>
      </c>
      <c r="L52" t="s">
        <v>349</v>
      </c>
      <c r="M52" t="s">
        <v>47</v>
      </c>
      <c r="N52" t="s">
        <v>350</v>
      </c>
      <c r="O52">
        <v>1391080</v>
      </c>
      <c r="P52" t="s">
        <v>49</v>
      </c>
      <c r="R52">
        <f>VLOOKUP(O52,[1]应付款管理!$A$1:$I$65536,9,0)</f>
        <v>496</v>
      </c>
      <c r="S52">
        <f t="shared" si="2"/>
        <v>0</v>
      </c>
      <c r="U52" t="str">
        <f t="shared" si="3"/>
        <v>，1391080</v>
      </c>
      <c r="V52" t="s">
        <v>351</v>
      </c>
    </row>
    <row r="53" spans="1:22">
      <c r="A53" t="s">
        <v>51</v>
      </c>
      <c r="B53" t="s">
        <v>352</v>
      </c>
      <c r="C53" t="s">
        <v>10</v>
      </c>
      <c r="D53" t="s">
        <v>9</v>
      </c>
      <c r="E53" t="s">
        <v>353</v>
      </c>
      <c r="F53" t="s">
        <v>225</v>
      </c>
      <c r="G53" t="s">
        <v>226</v>
      </c>
      <c r="H53" t="s">
        <v>56</v>
      </c>
      <c r="I53" t="s">
        <v>12</v>
      </c>
      <c r="J53">
        <v>2850</v>
      </c>
      <c r="K53" t="s">
        <v>45</v>
      </c>
      <c r="L53" t="s">
        <v>354</v>
      </c>
      <c r="M53" t="s">
        <v>132</v>
      </c>
      <c r="N53" t="s">
        <v>355</v>
      </c>
      <c r="O53">
        <v>1391108</v>
      </c>
      <c r="P53" t="s">
        <v>49</v>
      </c>
      <c r="R53">
        <f>VLOOKUP(O53,[1]应付款管理!$A$1:$I$65536,9,0)</f>
        <v>2850</v>
      </c>
      <c r="S53">
        <f t="shared" si="2"/>
        <v>0</v>
      </c>
      <c r="U53" t="str">
        <f t="shared" si="3"/>
        <v>，1391108</v>
      </c>
      <c r="V53" t="s">
        <v>356</v>
      </c>
    </row>
    <row r="54" spans="1:22">
      <c r="A54" t="s">
        <v>51</v>
      </c>
      <c r="B54" t="s">
        <v>357</v>
      </c>
      <c r="C54" t="s">
        <v>10</v>
      </c>
      <c r="D54" t="s">
        <v>9</v>
      </c>
      <c r="E54" t="s">
        <v>53</v>
      </c>
      <c r="F54" t="s">
        <v>226</v>
      </c>
      <c r="G54" t="s">
        <v>297</v>
      </c>
      <c r="H54" t="s">
        <v>56</v>
      </c>
      <c r="I54" t="s">
        <v>12</v>
      </c>
      <c r="J54">
        <v>784</v>
      </c>
      <c r="K54" t="s">
        <v>45</v>
      </c>
      <c r="L54" t="s">
        <v>358</v>
      </c>
      <c r="M54" t="s">
        <v>47</v>
      </c>
      <c r="N54" t="s">
        <v>359</v>
      </c>
      <c r="O54">
        <v>1391129</v>
      </c>
      <c r="P54" t="s">
        <v>49</v>
      </c>
      <c r="R54">
        <f>VLOOKUP(O54,[1]应付款管理!$A$1:$I$65536,9,0)</f>
        <v>784</v>
      </c>
      <c r="S54">
        <f t="shared" si="2"/>
        <v>0</v>
      </c>
      <c r="U54" t="str">
        <f t="shared" si="3"/>
        <v>，1391129</v>
      </c>
      <c r="V54" t="s">
        <v>360</v>
      </c>
    </row>
    <row r="55" spans="1:22">
      <c r="A55" t="s">
        <v>157</v>
      </c>
      <c r="B55" t="s">
        <v>361</v>
      </c>
      <c r="C55" t="s">
        <v>10</v>
      </c>
      <c r="D55" t="s">
        <v>9</v>
      </c>
      <c r="E55" t="s">
        <v>201</v>
      </c>
      <c r="F55" t="s">
        <v>226</v>
      </c>
      <c r="G55" t="s">
        <v>297</v>
      </c>
      <c r="H55" t="s">
        <v>56</v>
      </c>
      <c r="I55" t="s">
        <v>12</v>
      </c>
      <c r="J55">
        <v>882</v>
      </c>
      <c r="K55" t="s">
        <v>45</v>
      </c>
      <c r="L55" t="s">
        <v>362</v>
      </c>
      <c r="M55" t="s">
        <v>47</v>
      </c>
      <c r="N55" t="s">
        <v>363</v>
      </c>
      <c r="O55">
        <v>1391133</v>
      </c>
      <c r="P55" t="s">
        <v>49</v>
      </c>
      <c r="R55">
        <f>VLOOKUP(O55,[1]应付款管理!$A$1:$I$65536,9,0)</f>
        <v>882</v>
      </c>
      <c r="S55">
        <f t="shared" si="2"/>
        <v>0</v>
      </c>
      <c r="U55" t="str">
        <f t="shared" si="3"/>
        <v>，1391133</v>
      </c>
      <c r="V55" t="s">
        <v>364</v>
      </c>
    </row>
    <row r="56" spans="1:22">
      <c r="A56" t="s">
        <v>39</v>
      </c>
      <c r="B56" t="s">
        <v>365</v>
      </c>
      <c r="C56" t="s">
        <v>10</v>
      </c>
      <c r="D56" t="s">
        <v>9</v>
      </c>
      <c r="E56" t="s">
        <v>366</v>
      </c>
      <c r="F56" t="s">
        <v>287</v>
      </c>
      <c r="G56" t="s">
        <v>85</v>
      </c>
      <c r="H56" t="s">
        <v>56</v>
      </c>
      <c r="I56" t="s">
        <v>12</v>
      </c>
      <c r="J56">
        <v>5538</v>
      </c>
      <c r="K56" t="s">
        <v>45</v>
      </c>
      <c r="L56" t="s">
        <v>367</v>
      </c>
      <c r="M56" t="s">
        <v>132</v>
      </c>
      <c r="N56" t="s">
        <v>368</v>
      </c>
      <c r="O56">
        <v>1391147</v>
      </c>
      <c r="P56" t="s">
        <v>49</v>
      </c>
      <c r="R56">
        <f>VLOOKUP(O56,[1]应付款管理!$A$1:$I$65536,9,0)</f>
        <v>5538</v>
      </c>
      <c r="S56">
        <f t="shared" si="2"/>
        <v>0</v>
      </c>
      <c r="U56" t="str">
        <f t="shared" si="3"/>
        <v>，1391147</v>
      </c>
      <c r="V56" t="s">
        <v>369</v>
      </c>
    </row>
    <row r="57" spans="1:22">
      <c r="A57" t="s">
        <v>193</v>
      </c>
      <c r="B57" t="s">
        <v>370</v>
      </c>
      <c r="C57" t="s">
        <v>10</v>
      </c>
      <c r="D57" t="s">
        <v>9</v>
      </c>
      <c r="E57" t="s">
        <v>371</v>
      </c>
      <c r="F57" t="s">
        <v>226</v>
      </c>
      <c r="G57" t="s">
        <v>297</v>
      </c>
      <c r="H57" t="s">
        <v>56</v>
      </c>
      <c r="I57" t="s">
        <v>12</v>
      </c>
      <c r="J57">
        <v>1128</v>
      </c>
      <c r="K57" t="s">
        <v>45</v>
      </c>
      <c r="L57" t="s">
        <v>372</v>
      </c>
      <c r="M57" t="s">
        <v>47</v>
      </c>
      <c r="N57" t="s">
        <v>373</v>
      </c>
      <c r="O57">
        <v>1391155</v>
      </c>
      <c r="P57" t="s">
        <v>49</v>
      </c>
      <c r="R57">
        <f>VLOOKUP(O57,[1]应付款管理!$A$1:$I$65536,9,0)</f>
        <v>1128</v>
      </c>
      <c r="S57">
        <f t="shared" si="2"/>
        <v>0</v>
      </c>
      <c r="U57" t="str">
        <f t="shared" si="3"/>
        <v>，1391155</v>
      </c>
      <c r="V57" t="s">
        <v>374</v>
      </c>
    </row>
    <row r="58" spans="1:22">
      <c r="A58" t="s">
        <v>267</v>
      </c>
      <c r="B58" t="s">
        <v>375</v>
      </c>
      <c r="C58" t="s">
        <v>10</v>
      </c>
      <c r="D58" t="s">
        <v>9</v>
      </c>
      <c r="E58" t="s">
        <v>376</v>
      </c>
      <c r="F58" t="s">
        <v>297</v>
      </c>
      <c r="G58" t="s">
        <v>377</v>
      </c>
      <c r="H58" t="s">
        <v>56</v>
      </c>
      <c r="I58" t="s">
        <v>12</v>
      </c>
      <c r="J58">
        <v>1416</v>
      </c>
      <c r="K58" t="s">
        <v>45</v>
      </c>
      <c r="L58" t="s">
        <v>378</v>
      </c>
      <c r="M58" t="s">
        <v>47</v>
      </c>
      <c r="N58" t="s">
        <v>379</v>
      </c>
      <c r="O58">
        <v>1391255</v>
      </c>
      <c r="P58" t="s">
        <v>49</v>
      </c>
      <c r="R58">
        <f>VLOOKUP(O58,[1]应付款管理!$A$1:$I$65536,9,0)</f>
        <v>1416</v>
      </c>
      <c r="S58">
        <f t="shared" si="2"/>
        <v>0</v>
      </c>
      <c r="U58" t="str">
        <f t="shared" si="3"/>
        <v>，1391255</v>
      </c>
      <c r="V58" t="s">
        <v>380</v>
      </c>
    </row>
    <row r="59" spans="1:22">
      <c r="A59" t="s">
        <v>310</v>
      </c>
      <c r="B59" t="s">
        <v>381</v>
      </c>
      <c r="C59" t="s">
        <v>10</v>
      </c>
      <c r="D59" t="s">
        <v>9</v>
      </c>
      <c r="E59" t="s">
        <v>382</v>
      </c>
      <c r="F59" t="s">
        <v>383</v>
      </c>
      <c r="G59" t="s">
        <v>384</v>
      </c>
      <c r="H59" t="s">
        <v>56</v>
      </c>
      <c r="I59" t="s">
        <v>12</v>
      </c>
      <c r="J59">
        <v>1116</v>
      </c>
      <c r="K59" t="s">
        <v>45</v>
      </c>
      <c r="L59" t="s">
        <v>385</v>
      </c>
      <c r="M59" t="s">
        <v>47</v>
      </c>
      <c r="N59" t="s">
        <v>386</v>
      </c>
      <c r="O59">
        <v>1391531</v>
      </c>
      <c r="P59" t="s">
        <v>317</v>
      </c>
      <c r="Q59" t="s">
        <v>317</v>
      </c>
      <c r="R59">
        <f>VLOOKUP(O59,[1]应付款管理!$A$1:$I$65536,9,0)</f>
        <v>1116</v>
      </c>
      <c r="S59">
        <f t="shared" si="2"/>
        <v>0</v>
      </c>
      <c r="U59" t="str">
        <f t="shared" si="3"/>
        <v>，1391531</v>
      </c>
      <c r="V59" t="s">
        <v>387</v>
      </c>
    </row>
    <row r="60" spans="1:22">
      <c r="A60" t="s">
        <v>51</v>
      </c>
      <c r="B60" t="s">
        <v>388</v>
      </c>
      <c r="C60" t="s">
        <v>10</v>
      </c>
      <c r="D60" t="s">
        <v>9</v>
      </c>
      <c r="E60" t="s">
        <v>389</v>
      </c>
      <c r="F60" t="s">
        <v>390</v>
      </c>
      <c r="G60" t="s">
        <v>391</v>
      </c>
      <c r="H60" t="s">
        <v>56</v>
      </c>
      <c r="I60" t="s">
        <v>12</v>
      </c>
      <c r="J60">
        <v>425</v>
      </c>
      <c r="K60" t="s">
        <v>45</v>
      </c>
      <c r="L60" t="s">
        <v>392</v>
      </c>
      <c r="M60" t="s">
        <v>47</v>
      </c>
      <c r="N60" t="s">
        <v>393</v>
      </c>
      <c r="O60">
        <v>1391591</v>
      </c>
      <c r="P60" t="s">
        <v>49</v>
      </c>
      <c r="R60">
        <f>VLOOKUP(O60,[1]应付款管理!$A$1:$I$65536,9,0)</f>
        <v>425</v>
      </c>
      <c r="S60">
        <f t="shared" si="2"/>
        <v>0</v>
      </c>
      <c r="U60" t="str">
        <f t="shared" si="3"/>
        <v>，1391591</v>
      </c>
      <c r="V60" t="s">
        <v>394</v>
      </c>
    </row>
    <row r="61" spans="1:22">
      <c r="A61" t="s">
        <v>51</v>
      </c>
      <c r="B61" t="s">
        <v>395</v>
      </c>
      <c r="C61" t="s">
        <v>10</v>
      </c>
      <c r="D61" t="s">
        <v>9</v>
      </c>
      <c r="E61" t="s">
        <v>231</v>
      </c>
      <c r="F61" t="s">
        <v>383</v>
      </c>
      <c r="G61" t="s">
        <v>396</v>
      </c>
      <c r="H61" t="s">
        <v>56</v>
      </c>
      <c r="I61" t="s">
        <v>12</v>
      </c>
      <c r="J61">
        <v>687</v>
      </c>
      <c r="K61" t="s">
        <v>45</v>
      </c>
      <c r="L61" t="s">
        <v>397</v>
      </c>
      <c r="M61" t="s">
        <v>47</v>
      </c>
      <c r="N61" t="s">
        <v>398</v>
      </c>
      <c r="O61">
        <v>1391792</v>
      </c>
      <c r="P61" t="s">
        <v>49</v>
      </c>
      <c r="R61">
        <f>VLOOKUP(O61,[1]应付款管理!$A$1:$I$65536,9,0)</f>
        <v>687</v>
      </c>
      <c r="S61">
        <f t="shared" si="2"/>
        <v>0</v>
      </c>
      <c r="U61" t="str">
        <f t="shared" si="3"/>
        <v>，1391792</v>
      </c>
      <c r="V61" t="s">
        <v>399</v>
      </c>
    </row>
    <row r="62" spans="1:22">
      <c r="A62" t="s">
        <v>39</v>
      </c>
      <c r="B62" t="s">
        <v>400</v>
      </c>
      <c r="C62" t="s">
        <v>10</v>
      </c>
      <c r="D62" t="s">
        <v>9</v>
      </c>
      <c r="E62" t="s">
        <v>401</v>
      </c>
      <c r="F62" t="s">
        <v>85</v>
      </c>
      <c r="G62" t="s">
        <v>86</v>
      </c>
      <c r="H62" t="s">
        <v>56</v>
      </c>
      <c r="I62" t="s">
        <v>12</v>
      </c>
      <c r="J62">
        <v>2107</v>
      </c>
      <c r="K62" t="s">
        <v>45</v>
      </c>
      <c r="L62" t="s">
        <v>402</v>
      </c>
      <c r="M62" t="s">
        <v>47</v>
      </c>
      <c r="N62" t="s">
        <v>403</v>
      </c>
      <c r="O62">
        <v>1391840</v>
      </c>
      <c r="P62" t="s">
        <v>49</v>
      </c>
      <c r="R62">
        <f>VLOOKUP(O62,[1]应付款管理!$A$1:$I$65536,9,0)</f>
        <v>2107</v>
      </c>
      <c r="S62">
        <f t="shared" si="2"/>
        <v>0</v>
      </c>
      <c r="U62" t="str">
        <f t="shared" si="3"/>
        <v>，1391840</v>
      </c>
      <c r="V62" t="s">
        <v>404</v>
      </c>
    </row>
    <row r="63" spans="10:22">
      <c r="J63">
        <v>0</v>
      </c>
      <c r="O63">
        <v>1391852</v>
      </c>
      <c r="R63">
        <f>VLOOKUP(O63,[1]应付款管理!$A$1:$I$65536,9,0)</f>
        <v>6456</v>
      </c>
      <c r="S63">
        <f t="shared" si="2"/>
        <v>-6456</v>
      </c>
      <c r="U63" t="str">
        <f t="shared" si="3"/>
        <v>，1391852</v>
      </c>
      <c r="V63" t="s">
        <v>405</v>
      </c>
    </row>
    <row r="64" spans="1:22">
      <c r="A64" t="s">
        <v>406</v>
      </c>
      <c r="B64" t="s">
        <v>407</v>
      </c>
      <c r="C64" t="s">
        <v>10</v>
      </c>
      <c r="D64" t="s">
        <v>9</v>
      </c>
      <c r="E64" t="s">
        <v>408</v>
      </c>
      <c r="F64" t="s">
        <v>86</v>
      </c>
      <c r="G64" t="s">
        <v>409</v>
      </c>
      <c r="H64" t="s">
        <v>56</v>
      </c>
      <c r="I64" t="s">
        <v>12</v>
      </c>
      <c r="J64">
        <v>12912</v>
      </c>
      <c r="K64" t="s">
        <v>45</v>
      </c>
      <c r="L64" t="s">
        <v>410</v>
      </c>
      <c r="M64" t="s">
        <v>132</v>
      </c>
      <c r="N64" t="s">
        <v>411</v>
      </c>
      <c r="O64">
        <v>1391849</v>
      </c>
      <c r="P64" t="s">
        <v>325</v>
      </c>
      <c r="Q64" t="s">
        <v>325</v>
      </c>
      <c r="R64">
        <f>VLOOKUP(O64,[1]应付款管理!$A$1:$I$65536,9,0)</f>
        <v>6456</v>
      </c>
      <c r="S64">
        <f t="shared" si="2"/>
        <v>6456</v>
      </c>
      <c r="U64" t="str">
        <f t="shared" si="3"/>
        <v>，1391849</v>
      </c>
      <c r="V64" t="s">
        <v>412</v>
      </c>
    </row>
    <row r="65" spans="1:22">
      <c r="A65" t="s">
        <v>413</v>
      </c>
      <c r="B65" t="s">
        <v>414</v>
      </c>
      <c r="C65" t="s">
        <v>10</v>
      </c>
      <c r="D65" t="s">
        <v>9</v>
      </c>
      <c r="E65" t="s">
        <v>415</v>
      </c>
      <c r="F65" t="s">
        <v>416</v>
      </c>
      <c r="G65" t="s">
        <v>417</v>
      </c>
      <c r="H65" t="s">
        <v>56</v>
      </c>
      <c r="I65" t="s">
        <v>12</v>
      </c>
      <c r="J65">
        <v>8000</v>
      </c>
      <c r="K65" t="s">
        <v>45</v>
      </c>
      <c r="L65" t="s">
        <v>418</v>
      </c>
      <c r="M65" t="s">
        <v>47</v>
      </c>
      <c r="N65" t="s">
        <v>419</v>
      </c>
      <c r="O65">
        <v>1391902</v>
      </c>
      <c r="P65" t="s">
        <v>420</v>
      </c>
      <c r="Q65" t="s">
        <v>420</v>
      </c>
      <c r="R65">
        <f>VLOOKUP(O65,[1]应付款管理!$A$1:$I$65536,9,0)</f>
        <v>8000</v>
      </c>
      <c r="S65">
        <f t="shared" si="2"/>
        <v>0</v>
      </c>
      <c r="U65" t="str">
        <f t="shared" si="3"/>
        <v>，1391902</v>
      </c>
      <c r="V65" t="s">
        <v>421</v>
      </c>
    </row>
    <row r="66" spans="1:22">
      <c r="A66" t="s">
        <v>413</v>
      </c>
      <c r="B66" t="s">
        <v>422</v>
      </c>
      <c r="C66" t="s">
        <v>10</v>
      </c>
      <c r="D66" t="s">
        <v>9</v>
      </c>
      <c r="E66" t="s">
        <v>415</v>
      </c>
      <c r="F66" t="s">
        <v>416</v>
      </c>
      <c r="G66" t="s">
        <v>417</v>
      </c>
      <c r="H66" t="s">
        <v>56</v>
      </c>
      <c r="I66" t="s">
        <v>12</v>
      </c>
      <c r="J66">
        <v>8000</v>
      </c>
      <c r="K66" t="s">
        <v>45</v>
      </c>
      <c r="L66" t="s">
        <v>423</v>
      </c>
      <c r="M66" t="s">
        <v>47</v>
      </c>
      <c r="N66" t="s">
        <v>424</v>
      </c>
      <c r="O66">
        <v>1391904</v>
      </c>
      <c r="P66" t="s">
        <v>420</v>
      </c>
      <c r="Q66" t="s">
        <v>420</v>
      </c>
      <c r="R66">
        <f>VLOOKUP(O66,[1]应付款管理!$A$1:$I$65536,9,0)</f>
        <v>8000</v>
      </c>
      <c r="S66">
        <f t="shared" si="2"/>
        <v>0</v>
      </c>
      <c r="U66" t="str">
        <f t="shared" si="3"/>
        <v>，1391904</v>
      </c>
      <c r="V66" t="s">
        <v>425</v>
      </c>
    </row>
    <row r="67" spans="1:22">
      <c r="A67" t="s">
        <v>413</v>
      </c>
      <c r="B67" t="s">
        <v>426</v>
      </c>
      <c r="C67" t="s">
        <v>10</v>
      </c>
      <c r="D67" t="s">
        <v>9</v>
      </c>
      <c r="E67" t="s">
        <v>427</v>
      </c>
      <c r="F67" t="s">
        <v>286</v>
      </c>
      <c r="G67" t="s">
        <v>85</v>
      </c>
      <c r="H67" t="s">
        <v>56</v>
      </c>
      <c r="I67" t="s">
        <v>12</v>
      </c>
      <c r="J67">
        <v>1312</v>
      </c>
      <c r="K67" t="s">
        <v>45</v>
      </c>
      <c r="L67" t="s">
        <v>428</v>
      </c>
      <c r="M67" t="s">
        <v>47</v>
      </c>
      <c r="N67" t="s">
        <v>429</v>
      </c>
      <c r="O67" s="5">
        <v>1391897</v>
      </c>
      <c r="P67" t="s">
        <v>317</v>
      </c>
      <c r="Q67" t="s">
        <v>317</v>
      </c>
      <c r="R67">
        <f>VLOOKUP(O67,[1]应付款管理!$A$1:$I$65536,9,0)</f>
        <v>1312</v>
      </c>
      <c r="S67">
        <f t="shared" si="2"/>
        <v>0</v>
      </c>
      <c r="U67" t="str">
        <f t="shared" si="3"/>
        <v>，1391897</v>
      </c>
      <c r="V67" t="s">
        <v>430</v>
      </c>
    </row>
    <row r="68" spans="1:22">
      <c r="A68" t="s">
        <v>431</v>
      </c>
      <c r="B68" t="s">
        <v>432</v>
      </c>
      <c r="C68" t="s">
        <v>10</v>
      </c>
      <c r="D68" t="s">
        <v>9</v>
      </c>
      <c r="E68" t="s">
        <v>433</v>
      </c>
      <c r="F68" t="s">
        <v>434</v>
      </c>
      <c r="G68" t="s">
        <v>435</v>
      </c>
      <c r="H68" t="s">
        <v>56</v>
      </c>
      <c r="I68" t="s">
        <v>12</v>
      </c>
      <c r="J68">
        <v>3570</v>
      </c>
      <c r="K68" t="s">
        <v>45</v>
      </c>
      <c r="L68" t="s">
        <v>436</v>
      </c>
      <c r="M68" t="s">
        <v>47</v>
      </c>
      <c r="N68" t="s">
        <v>437</v>
      </c>
      <c r="O68">
        <v>1391924</v>
      </c>
      <c r="P68" t="s">
        <v>420</v>
      </c>
      <c r="Q68" t="s">
        <v>420</v>
      </c>
      <c r="R68">
        <f>VLOOKUP(O68,[1]应付款管理!$A$1:$I$65536,9,0)</f>
        <v>3570</v>
      </c>
      <c r="S68">
        <f t="shared" ref="S68:S99" si="4">J68-R68</f>
        <v>0</v>
      </c>
      <c r="U68" t="str">
        <f t="shared" ref="U68:U99" si="5">$T$3&amp;O68</f>
        <v>，1391924</v>
      </c>
      <c r="V68" t="s">
        <v>438</v>
      </c>
    </row>
    <row r="69" spans="1:22">
      <c r="A69" t="s">
        <v>439</v>
      </c>
      <c r="B69" t="s">
        <v>440</v>
      </c>
      <c r="C69" t="s">
        <v>10</v>
      </c>
      <c r="D69" t="s">
        <v>9</v>
      </c>
      <c r="E69" t="s">
        <v>441</v>
      </c>
      <c r="F69" t="s">
        <v>442</v>
      </c>
      <c r="G69" t="s">
        <v>417</v>
      </c>
      <c r="H69" t="s">
        <v>56</v>
      </c>
      <c r="I69" t="s">
        <v>12</v>
      </c>
      <c r="J69">
        <v>1442</v>
      </c>
      <c r="K69" t="s">
        <v>45</v>
      </c>
      <c r="L69" t="s">
        <v>443</v>
      </c>
      <c r="M69" t="s">
        <v>47</v>
      </c>
      <c r="N69" t="s">
        <v>444</v>
      </c>
      <c r="O69">
        <v>1391995</v>
      </c>
      <c r="P69" t="s">
        <v>317</v>
      </c>
      <c r="Q69" t="s">
        <v>317</v>
      </c>
      <c r="R69">
        <f>VLOOKUP(O69,[1]应付款管理!$A$1:$I$65536,9,0)</f>
        <v>1442</v>
      </c>
      <c r="S69">
        <f t="shared" si="4"/>
        <v>0</v>
      </c>
      <c r="U69" t="str">
        <f t="shared" si="5"/>
        <v>，1391995</v>
      </c>
      <c r="V69" t="s">
        <v>445</v>
      </c>
    </row>
    <row r="70" spans="1:22">
      <c r="A70" t="s">
        <v>446</v>
      </c>
      <c r="B70" t="s">
        <v>447</v>
      </c>
      <c r="C70" t="s">
        <v>10</v>
      </c>
      <c r="D70" t="s">
        <v>9</v>
      </c>
      <c r="E70" t="s">
        <v>448</v>
      </c>
      <c r="F70" t="s">
        <v>70</v>
      </c>
      <c r="G70" t="s">
        <v>275</v>
      </c>
      <c r="H70" t="s">
        <v>56</v>
      </c>
      <c r="I70" t="s">
        <v>12</v>
      </c>
      <c r="J70">
        <v>484</v>
      </c>
      <c r="K70" t="s">
        <v>45</v>
      </c>
      <c r="L70" t="s">
        <v>449</v>
      </c>
      <c r="M70" t="s">
        <v>47</v>
      </c>
      <c r="N70" t="s">
        <v>450</v>
      </c>
      <c r="O70">
        <v>1392035</v>
      </c>
      <c r="P70" t="s">
        <v>49</v>
      </c>
      <c r="R70">
        <f>VLOOKUP(O70,[1]应付款管理!$A$1:$I$65536,9,0)</f>
        <v>484</v>
      </c>
      <c r="S70">
        <f t="shared" si="4"/>
        <v>0</v>
      </c>
      <c r="U70" t="str">
        <f t="shared" si="5"/>
        <v>，1392035</v>
      </c>
      <c r="V70" t="s">
        <v>451</v>
      </c>
    </row>
    <row r="71" spans="1:22">
      <c r="A71" t="s">
        <v>75</v>
      </c>
      <c r="B71" t="s">
        <v>452</v>
      </c>
      <c r="C71" t="s">
        <v>10</v>
      </c>
      <c r="D71" t="s">
        <v>9</v>
      </c>
      <c r="E71" t="s">
        <v>77</v>
      </c>
      <c r="F71" t="s">
        <v>390</v>
      </c>
      <c r="G71" t="s">
        <v>391</v>
      </c>
      <c r="H71" t="s">
        <v>56</v>
      </c>
      <c r="I71" t="s">
        <v>12</v>
      </c>
      <c r="J71">
        <v>3291</v>
      </c>
      <c r="K71" t="s">
        <v>45</v>
      </c>
      <c r="L71" t="s">
        <v>453</v>
      </c>
      <c r="M71" t="s">
        <v>94</v>
      </c>
      <c r="N71" t="s">
        <v>454</v>
      </c>
      <c r="O71">
        <v>1392059</v>
      </c>
      <c r="P71" t="s">
        <v>49</v>
      </c>
      <c r="R71">
        <f>VLOOKUP(O71,[1]应付款管理!$A$1:$I$65536,9,0)</f>
        <v>3291</v>
      </c>
      <c r="S71">
        <f t="shared" si="4"/>
        <v>0</v>
      </c>
      <c r="U71" t="str">
        <f t="shared" si="5"/>
        <v>，1392059</v>
      </c>
      <c r="V71" t="s">
        <v>455</v>
      </c>
    </row>
    <row r="72" spans="1:22">
      <c r="A72" t="s">
        <v>157</v>
      </c>
      <c r="B72" t="s">
        <v>456</v>
      </c>
      <c r="C72" t="s">
        <v>10</v>
      </c>
      <c r="D72" t="s">
        <v>9</v>
      </c>
      <c r="E72" t="s">
        <v>457</v>
      </c>
      <c r="F72" t="s">
        <v>116</v>
      </c>
      <c r="G72" t="s">
        <v>117</v>
      </c>
      <c r="H72" t="s">
        <v>56</v>
      </c>
      <c r="I72" t="s">
        <v>12</v>
      </c>
      <c r="J72">
        <v>855</v>
      </c>
      <c r="K72" t="s">
        <v>45</v>
      </c>
      <c r="L72" t="s">
        <v>458</v>
      </c>
      <c r="M72" t="s">
        <v>47</v>
      </c>
      <c r="N72" t="s">
        <v>459</v>
      </c>
      <c r="O72">
        <v>1392061</v>
      </c>
      <c r="P72" t="s">
        <v>49</v>
      </c>
      <c r="R72">
        <f>VLOOKUP(O72,[1]应付款管理!$A$1:$I$65536,9,0)</f>
        <v>855</v>
      </c>
      <c r="S72">
        <f t="shared" si="4"/>
        <v>0</v>
      </c>
      <c r="U72" t="str">
        <f t="shared" si="5"/>
        <v>，1392061</v>
      </c>
      <c r="V72" t="s">
        <v>460</v>
      </c>
    </row>
    <row r="73" spans="1:22">
      <c r="A73" t="s">
        <v>461</v>
      </c>
      <c r="B73" t="s">
        <v>462</v>
      </c>
      <c r="C73" t="s">
        <v>10</v>
      </c>
      <c r="D73" t="s">
        <v>9</v>
      </c>
      <c r="E73" t="s">
        <v>463</v>
      </c>
      <c r="F73" t="s">
        <v>464</v>
      </c>
      <c r="G73" t="s">
        <v>465</v>
      </c>
      <c r="H73" t="s">
        <v>56</v>
      </c>
      <c r="I73" t="s">
        <v>12</v>
      </c>
      <c r="J73">
        <v>4198</v>
      </c>
      <c r="K73" t="s">
        <v>45</v>
      </c>
      <c r="L73" t="s">
        <v>466</v>
      </c>
      <c r="M73" t="s">
        <v>47</v>
      </c>
      <c r="N73" t="s">
        <v>467</v>
      </c>
      <c r="O73">
        <v>1392021</v>
      </c>
      <c r="P73" t="s">
        <v>317</v>
      </c>
      <c r="Q73" t="s">
        <v>317</v>
      </c>
      <c r="R73">
        <f>VLOOKUP(O73,[1]应付款管理!$A$1:$I$65536,9,0)</f>
        <v>4198</v>
      </c>
      <c r="S73">
        <f t="shared" si="4"/>
        <v>0</v>
      </c>
      <c r="U73" t="str">
        <f t="shared" si="5"/>
        <v>，1392021</v>
      </c>
      <c r="V73" t="s">
        <v>468</v>
      </c>
    </row>
    <row r="74" spans="1:22">
      <c r="A74" t="s">
        <v>469</v>
      </c>
      <c r="B74" t="s">
        <v>470</v>
      </c>
      <c r="C74" t="s">
        <v>10</v>
      </c>
      <c r="D74" t="s">
        <v>9</v>
      </c>
      <c r="E74" t="s">
        <v>471</v>
      </c>
      <c r="F74" t="s">
        <v>472</v>
      </c>
      <c r="G74" t="s">
        <v>465</v>
      </c>
      <c r="H74" t="s">
        <v>56</v>
      </c>
      <c r="I74" t="s">
        <v>12</v>
      </c>
      <c r="J74">
        <v>704</v>
      </c>
      <c r="K74" t="s">
        <v>45</v>
      </c>
      <c r="L74" t="s">
        <v>473</v>
      </c>
      <c r="M74" t="s">
        <v>47</v>
      </c>
      <c r="N74" t="s">
        <v>474</v>
      </c>
      <c r="O74">
        <v>1392093</v>
      </c>
      <c r="P74" t="s">
        <v>317</v>
      </c>
      <c r="Q74" t="s">
        <v>317</v>
      </c>
      <c r="R74">
        <f>VLOOKUP(O74,[1]应付款管理!$A$1:$I$65536,9,0)</f>
        <v>704</v>
      </c>
      <c r="S74">
        <f t="shared" si="4"/>
        <v>0</v>
      </c>
      <c r="U74" t="str">
        <f t="shared" si="5"/>
        <v>，1392093</v>
      </c>
      <c r="V74" t="s">
        <v>475</v>
      </c>
    </row>
    <row r="75" spans="1:22">
      <c r="A75" t="s">
        <v>39</v>
      </c>
      <c r="B75" t="s">
        <v>476</v>
      </c>
      <c r="C75" t="s">
        <v>10</v>
      </c>
      <c r="D75" t="s">
        <v>9</v>
      </c>
      <c r="E75" t="s">
        <v>336</v>
      </c>
      <c r="F75" t="s">
        <v>123</v>
      </c>
      <c r="G75" t="s">
        <v>124</v>
      </c>
      <c r="H75" t="s">
        <v>56</v>
      </c>
      <c r="I75" t="s">
        <v>12</v>
      </c>
      <c r="J75">
        <v>1021</v>
      </c>
      <c r="K75" t="s">
        <v>45</v>
      </c>
      <c r="L75" t="s">
        <v>477</v>
      </c>
      <c r="M75" t="s">
        <v>47</v>
      </c>
      <c r="N75" t="s">
        <v>478</v>
      </c>
      <c r="O75">
        <v>1392116</v>
      </c>
      <c r="P75" t="s">
        <v>49</v>
      </c>
      <c r="R75">
        <f>VLOOKUP(O75,[1]应付款管理!$A$1:$I$65536,9,0)</f>
        <v>1021</v>
      </c>
      <c r="S75">
        <f t="shared" si="4"/>
        <v>0</v>
      </c>
      <c r="U75" t="str">
        <f t="shared" si="5"/>
        <v>，1392116</v>
      </c>
      <c r="V75" t="s">
        <v>479</v>
      </c>
    </row>
    <row r="76" spans="1:22">
      <c r="A76" t="s">
        <v>267</v>
      </c>
      <c r="B76" t="s">
        <v>480</v>
      </c>
      <c r="C76" t="s">
        <v>10</v>
      </c>
      <c r="D76" t="s">
        <v>9</v>
      </c>
      <c r="E76" t="s">
        <v>376</v>
      </c>
      <c r="F76" t="s">
        <v>481</v>
      </c>
      <c r="G76" t="s">
        <v>482</v>
      </c>
      <c r="H76" t="s">
        <v>56</v>
      </c>
      <c r="I76" t="s">
        <v>12</v>
      </c>
      <c r="J76">
        <v>596</v>
      </c>
      <c r="K76" t="s">
        <v>45</v>
      </c>
      <c r="L76" t="s">
        <v>483</v>
      </c>
      <c r="M76" t="s">
        <v>47</v>
      </c>
      <c r="N76" t="s">
        <v>484</v>
      </c>
      <c r="O76">
        <v>1392141</v>
      </c>
      <c r="P76" t="s">
        <v>49</v>
      </c>
      <c r="R76">
        <f>VLOOKUP(O76,[1]应付款管理!$A$1:$I$65536,9,0)</f>
        <v>596</v>
      </c>
      <c r="S76">
        <f t="shared" si="4"/>
        <v>0</v>
      </c>
      <c r="U76" t="str">
        <f t="shared" si="5"/>
        <v>，1392141</v>
      </c>
      <c r="V76" t="s">
        <v>485</v>
      </c>
    </row>
    <row r="77" spans="1:22">
      <c r="A77" t="s">
        <v>157</v>
      </c>
      <c r="B77" t="s">
        <v>486</v>
      </c>
      <c r="C77" t="s">
        <v>10</v>
      </c>
      <c r="D77" t="s">
        <v>9</v>
      </c>
      <c r="E77" t="s">
        <v>457</v>
      </c>
      <c r="F77" t="s">
        <v>314</v>
      </c>
      <c r="G77" t="s">
        <v>465</v>
      </c>
      <c r="H77" t="s">
        <v>56</v>
      </c>
      <c r="I77" t="s">
        <v>12</v>
      </c>
      <c r="J77">
        <v>1600</v>
      </c>
      <c r="K77" t="s">
        <v>45</v>
      </c>
      <c r="L77" t="s">
        <v>487</v>
      </c>
      <c r="M77" t="s">
        <v>47</v>
      </c>
      <c r="N77" t="s">
        <v>488</v>
      </c>
      <c r="O77">
        <v>1392158</v>
      </c>
      <c r="P77" t="s">
        <v>49</v>
      </c>
      <c r="R77">
        <f>VLOOKUP(O77,[1]应付款管理!$A$1:$I$65536,9,0)</f>
        <v>1600</v>
      </c>
      <c r="S77">
        <f t="shared" si="4"/>
        <v>0</v>
      </c>
      <c r="U77" t="str">
        <f t="shared" si="5"/>
        <v>，1392158</v>
      </c>
      <c r="V77" t="s">
        <v>489</v>
      </c>
    </row>
    <row r="78" spans="1:22">
      <c r="A78" t="s">
        <v>39</v>
      </c>
      <c r="B78" t="s">
        <v>490</v>
      </c>
      <c r="C78" t="s">
        <v>10</v>
      </c>
      <c r="D78" t="s">
        <v>9</v>
      </c>
      <c r="E78" t="s">
        <v>176</v>
      </c>
      <c r="F78" t="s">
        <v>377</v>
      </c>
      <c r="G78" t="s">
        <v>188</v>
      </c>
      <c r="H78" t="s">
        <v>56</v>
      </c>
      <c r="I78" t="s">
        <v>12</v>
      </c>
      <c r="J78">
        <v>765</v>
      </c>
      <c r="K78" t="s">
        <v>45</v>
      </c>
      <c r="L78" t="s">
        <v>491</v>
      </c>
      <c r="M78" t="s">
        <v>47</v>
      </c>
      <c r="N78" t="s">
        <v>492</v>
      </c>
      <c r="O78">
        <v>1392181</v>
      </c>
      <c r="P78" t="s">
        <v>49</v>
      </c>
      <c r="R78">
        <f>VLOOKUP(O78,[1]应付款管理!$A$1:$I$65536,9,0)</f>
        <v>765</v>
      </c>
      <c r="S78">
        <f t="shared" si="4"/>
        <v>0</v>
      </c>
      <c r="U78" t="str">
        <f t="shared" si="5"/>
        <v>，1392181</v>
      </c>
      <c r="V78" t="s">
        <v>493</v>
      </c>
    </row>
    <row r="79" spans="1:22">
      <c r="A79" t="s">
        <v>340</v>
      </c>
      <c r="B79" t="s">
        <v>494</v>
      </c>
      <c r="C79" t="s">
        <v>10</v>
      </c>
      <c r="D79" t="s">
        <v>9</v>
      </c>
      <c r="E79" t="s">
        <v>342</v>
      </c>
      <c r="F79" t="s">
        <v>384</v>
      </c>
      <c r="G79" t="s">
        <v>495</v>
      </c>
      <c r="H79" t="s">
        <v>56</v>
      </c>
      <c r="I79" t="s">
        <v>12</v>
      </c>
      <c r="J79">
        <v>815</v>
      </c>
      <c r="K79" t="s">
        <v>45</v>
      </c>
      <c r="L79" t="s">
        <v>496</v>
      </c>
      <c r="M79" t="s">
        <v>47</v>
      </c>
      <c r="N79" t="s">
        <v>497</v>
      </c>
      <c r="O79">
        <v>1392189</v>
      </c>
      <c r="P79" t="s">
        <v>49</v>
      </c>
      <c r="R79">
        <f>VLOOKUP(O79,[1]应付款管理!$A$1:$I$65536,9,0)</f>
        <v>815</v>
      </c>
      <c r="S79">
        <f t="shared" si="4"/>
        <v>0</v>
      </c>
      <c r="U79" t="str">
        <f t="shared" si="5"/>
        <v>，1392189</v>
      </c>
      <c r="V79" t="s">
        <v>498</v>
      </c>
    </row>
    <row r="80" spans="1:22">
      <c r="A80" t="s">
        <v>340</v>
      </c>
      <c r="B80" t="s">
        <v>499</v>
      </c>
      <c r="C80" t="s">
        <v>10</v>
      </c>
      <c r="D80" t="s">
        <v>9</v>
      </c>
      <c r="E80" t="s">
        <v>500</v>
      </c>
      <c r="F80" t="s">
        <v>501</v>
      </c>
      <c r="G80" t="s">
        <v>502</v>
      </c>
      <c r="H80" t="s">
        <v>56</v>
      </c>
      <c r="I80" t="s">
        <v>12</v>
      </c>
      <c r="J80">
        <v>1670</v>
      </c>
      <c r="K80" t="s">
        <v>45</v>
      </c>
      <c r="L80" t="s">
        <v>503</v>
      </c>
      <c r="M80" t="s">
        <v>47</v>
      </c>
      <c r="N80" t="s">
        <v>504</v>
      </c>
      <c r="O80">
        <v>1392244</v>
      </c>
      <c r="P80" t="s">
        <v>49</v>
      </c>
      <c r="R80">
        <f>VLOOKUP(O80,[1]应付款管理!$A$1:$I$65536,9,0)</f>
        <v>1670</v>
      </c>
      <c r="S80">
        <f t="shared" si="4"/>
        <v>0</v>
      </c>
      <c r="U80" t="str">
        <f t="shared" si="5"/>
        <v>，1392244</v>
      </c>
      <c r="V80" t="s">
        <v>505</v>
      </c>
    </row>
    <row r="81" spans="1:22">
      <c r="A81" t="s">
        <v>51</v>
      </c>
      <c r="B81" t="s">
        <v>506</v>
      </c>
      <c r="C81" t="s">
        <v>10</v>
      </c>
      <c r="D81" t="s">
        <v>9</v>
      </c>
      <c r="E81" t="s">
        <v>507</v>
      </c>
      <c r="F81" t="s">
        <v>78</v>
      </c>
      <c r="G81" t="s">
        <v>79</v>
      </c>
      <c r="H81" t="s">
        <v>56</v>
      </c>
      <c r="I81" t="s">
        <v>12</v>
      </c>
      <c r="J81">
        <v>1422</v>
      </c>
      <c r="K81" t="s">
        <v>45</v>
      </c>
      <c r="L81" t="s">
        <v>508</v>
      </c>
      <c r="M81" t="s">
        <v>47</v>
      </c>
      <c r="N81" t="s">
        <v>509</v>
      </c>
      <c r="O81">
        <v>1392275</v>
      </c>
      <c r="P81" t="s">
        <v>49</v>
      </c>
      <c r="R81">
        <f>VLOOKUP(O81,[1]应付款管理!$A$1:$I$65536,9,0)</f>
        <v>1422</v>
      </c>
      <c r="S81">
        <f t="shared" si="4"/>
        <v>0</v>
      </c>
      <c r="U81" t="str">
        <f t="shared" si="5"/>
        <v>，1392275</v>
      </c>
      <c r="V81" t="s">
        <v>510</v>
      </c>
    </row>
    <row r="82" spans="1:22">
      <c r="A82" t="s">
        <v>39</v>
      </c>
      <c r="B82" t="s">
        <v>511</v>
      </c>
      <c r="C82" t="s">
        <v>10</v>
      </c>
      <c r="D82" t="s">
        <v>9</v>
      </c>
      <c r="E82" t="s">
        <v>176</v>
      </c>
      <c r="F82" t="s">
        <v>297</v>
      </c>
      <c r="G82" t="s">
        <v>286</v>
      </c>
      <c r="H82" t="s">
        <v>56</v>
      </c>
      <c r="I82" t="s">
        <v>12</v>
      </c>
      <c r="J82">
        <v>425</v>
      </c>
      <c r="K82" t="s">
        <v>45</v>
      </c>
      <c r="L82" t="s">
        <v>512</v>
      </c>
      <c r="M82" t="s">
        <v>47</v>
      </c>
      <c r="N82" t="s">
        <v>513</v>
      </c>
      <c r="O82">
        <v>1392277</v>
      </c>
      <c r="P82" t="s">
        <v>49</v>
      </c>
      <c r="R82">
        <f>VLOOKUP(O82,[1]应付款管理!$A$1:$I$65536,9,0)</f>
        <v>425</v>
      </c>
      <c r="S82">
        <f t="shared" si="4"/>
        <v>0</v>
      </c>
      <c r="U82" t="str">
        <f t="shared" si="5"/>
        <v>，1392277</v>
      </c>
      <c r="V82" t="s">
        <v>514</v>
      </c>
    </row>
    <row r="83" spans="1:22">
      <c r="A83" t="s">
        <v>157</v>
      </c>
      <c r="B83" t="s">
        <v>515</v>
      </c>
      <c r="C83" t="s">
        <v>10</v>
      </c>
      <c r="D83" t="s">
        <v>9</v>
      </c>
      <c r="E83" t="s">
        <v>516</v>
      </c>
      <c r="F83" t="s">
        <v>297</v>
      </c>
      <c r="G83" t="s">
        <v>286</v>
      </c>
      <c r="H83" t="s">
        <v>56</v>
      </c>
      <c r="I83" t="s">
        <v>12</v>
      </c>
      <c r="J83">
        <v>784</v>
      </c>
      <c r="K83" t="s">
        <v>45</v>
      </c>
      <c r="L83" t="s">
        <v>517</v>
      </c>
      <c r="M83" t="s">
        <v>132</v>
      </c>
      <c r="N83" t="s">
        <v>518</v>
      </c>
      <c r="O83">
        <v>1392302</v>
      </c>
      <c r="P83" t="s">
        <v>49</v>
      </c>
      <c r="R83">
        <f>VLOOKUP(O83,[1]应付款管理!$A$1:$I$65536,9,0)</f>
        <v>784</v>
      </c>
      <c r="S83">
        <f t="shared" si="4"/>
        <v>0</v>
      </c>
      <c r="U83" t="str">
        <f t="shared" si="5"/>
        <v>，1392302</v>
      </c>
      <c r="V83" t="s">
        <v>519</v>
      </c>
    </row>
    <row r="84" spans="1:22">
      <c r="A84" t="s">
        <v>520</v>
      </c>
      <c r="B84" t="s">
        <v>521</v>
      </c>
      <c r="C84" t="s">
        <v>10</v>
      </c>
      <c r="D84" t="s">
        <v>9</v>
      </c>
      <c r="E84" t="s">
        <v>522</v>
      </c>
      <c r="F84" t="s">
        <v>213</v>
      </c>
      <c r="G84" t="s">
        <v>196</v>
      </c>
      <c r="H84" t="s">
        <v>56</v>
      </c>
      <c r="I84" t="s">
        <v>12</v>
      </c>
      <c r="J84">
        <v>5686</v>
      </c>
      <c r="K84" t="s">
        <v>45</v>
      </c>
      <c r="L84" t="s">
        <v>523</v>
      </c>
      <c r="M84" t="s">
        <v>47</v>
      </c>
      <c r="N84" t="s">
        <v>524</v>
      </c>
      <c r="O84">
        <v>1392344</v>
      </c>
      <c r="P84" t="s">
        <v>49</v>
      </c>
      <c r="R84">
        <f>VLOOKUP(O84,[1]应付款管理!$A$1:$I$65536,9,0)</f>
        <v>5686</v>
      </c>
      <c r="S84">
        <f t="shared" si="4"/>
        <v>0</v>
      </c>
      <c r="U84" t="str">
        <f t="shared" si="5"/>
        <v>，1392344</v>
      </c>
      <c r="V84" t="s">
        <v>525</v>
      </c>
    </row>
    <row r="85" spans="1:22">
      <c r="A85" t="s">
        <v>526</v>
      </c>
      <c r="B85" t="s">
        <v>527</v>
      </c>
      <c r="C85" t="s">
        <v>10</v>
      </c>
      <c r="D85" t="s">
        <v>9</v>
      </c>
      <c r="E85" t="s">
        <v>528</v>
      </c>
      <c r="F85" t="s">
        <v>417</v>
      </c>
      <c r="G85" t="s">
        <v>529</v>
      </c>
      <c r="H85" t="s">
        <v>56</v>
      </c>
      <c r="I85" t="s">
        <v>12</v>
      </c>
      <c r="J85">
        <v>677</v>
      </c>
      <c r="K85" t="s">
        <v>45</v>
      </c>
      <c r="L85" t="s">
        <v>530</v>
      </c>
      <c r="M85" t="s">
        <v>47</v>
      </c>
      <c r="N85" t="s">
        <v>531</v>
      </c>
      <c r="O85">
        <v>1392346</v>
      </c>
      <c r="P85" t="s">
        <v>49</v>
      </c>
      <c r="R85">
        <f>VLOOKUP(O85,[1]应付款管理!$A$1:$I$65536,9,0)</f>
        <v>677</v>
      </c>
      <c r="S85">
        <f t="shared" si="4"/>
        <v>0</v>
      </c>
      <c r="U85" t="str">
        <f t="shared" si="5"/>
        <v>，1392346</v>
      </c>
      <c r="V85" t="s">
        <v>532</v>
      </c>
    </row>
    <row r="86" spans="1:22">
      <c r="A86" t="s">
        <v>245</v>
      </c>
      <c r="B86" t="s">
        <v>533</v>
      </c>
      <c r="C86" t="s">
        <v>10</v>
      </c>
      <c r="D86" t="s">
        <v>9</v>
      </c>
      <c r="E86" t="s">
        <v>247</v>
      </c>
      <c r="F86" t="s">
        <v>396</v>
      </c>
      <c r="G86" t="s">
        <v>384</v>
      </c>
      <c r="H86" t="s">
        <v>56</v>
      </c>
      <c r="I86" t="s">
        <v>12</v>
      </c>
      <c r="J86">
        <v>1464</v>
      </c>
      <c r="K86" t="s">
        <v>45</v>
      </c>
      <c r="L86" t="s">
        <v>534</v>
      </c>
      <c r="M86" t="s">
        <v>47</v>
      </c>
      <c r="N86" t="s">
        <v>535</v>
      </c>
      <c r="O86">
        <v>1392417</v>
      </c>
      <c r="P86" t="s">
        <v>49</v>
      </c>
      <c r="R86">
        <f>VLOOKUP(O86,[1]应付款管理!$A$1:$I$65536,9,0)</f>
        <v>1464</v>
      </c>
      <c r="S86">
        <f t="shared" si="4"/>
        <v>0</v>
      </c>
      <c r="U86" t="str">
        <f t="shared" si="5"/>
        <v>，1392417</v>
      </c>
      <c r="V86" t="s">
        <v>536</v>
      </c>
    </row>
    <row r="87" spans="1:22">
      <c r="A87" t="s">
        <v>245</v>
      </c>
      <c r="B87" t="s">
        <v>537</v>
      </c>
      <c r="C87" t="s">
        <v>10</v>
      </c>
      <c r="D87" t="s">
        <v>9</v>
      </c>
      <c r="E87" t="s">
        <v>247</v>
      </c>
      <c r="F87" t="s">
        <v>538</v>
      </c>
      <c r="G87" t="s">
        <v>248</v>
      </c>
      <c r="H87" t="s">
        <v>56</v>
      </c>
      <c r="I87" t="s">
        <v>12</v>
      </c>
      <c r="J87">
        <v>877</v>
      </c>
      <c r="K87" t="s">
        <v>45</v>
      </c>
      <c r="L87" t="s">
        <v>539</v>
      </c>
      <c r="M87" t="s">
        <v>47</v>
      </c>
      <c r="N87" t="s">
        <v>250</v>
      </c>
      <c r="O87">
        <v>1392452</v>
      </c>
      <c r="P87" t="s">
        <v>49</v>
      </c>
      <c r="R87">
        <f>VLOOKUP(O87,[1]应付款管理!$A$1:$I$65536,9,0)</f>
        <v>877</v>
      </c>
      <c r="S87">
        <f t="shared" si="4"/>
        <v>0</v>
      </c>
      <c r="U87" t="str">
        <f t="shared" si="5"/>
        <v>，1392452</v>
      </c>
      <c r="V87" t="s">
        <v>540</v>
      </c>
    </row>
    <row r="88" spans="1:22">
      <c r="A88" t="s">
        <v>150</v>
      </c>
      <c r="B88" t="s">
        <v>541</v>
      </c>
      <c r="C88" t="s">
        <v>10</v>
      </c>
      <c r="D88" t="s">
        <v>9</v>
      </c>
      <c r="E88" t="s">
        <v>152</v>
      </c>
      <c r="F88" t="s">
        <v>189</v>
      </c>
      <c r="G88" t="s">
        <v>306</v>
      </c>
      <c r="H88" t="s">
        <v>56</v>
      </c>
      <c r="I88" t="s">
        <v>12</v>
      </c>
      <c r="J88">
        <v>422</v>
      </c>
      <c r="K88" t="s">
        <v>45</v>
      </c>
      <c r="L88" t="s">
        <v>542</v>
      </c>
      <c r="M88" t="s">
        <v>47</v>
      </c>
      <c r="N88" t="s">
        <v>543</v>
      </c>
      <c r="O88">
        <v>1392503</v>
      </c>
      <c r="P88" t="s">
        <v>49</v>
      </c>
      <c r="R88">
        <f>VLOOKUP(O88,[1]应付款管理!$A$1:$I$65536,9,0)</f>
        <v>422</v>
      </c>
      <c r="S88">
        <f t="shared" si="4"/>
        <v>0</v>
      </c>
      <c r="U88" t="str">
        <f t="shared" si="5"/>
        <v>，1392503</v>
      </c>
      <c r="V88" t="s">
        <v>544</v>
      </c>
    </row>
    <row r="89" spans="1:22">
      <c r="A89" t="s">
        <v>39</v>
      </c>
      <c r="B89" t="s">
        <v>545</v>
      </c>
      <c r="C89" t="s">
        <v>10</v>
      </c>
      <c r="D89" t="s">
        <v>9</v>
      </c>
      <c r="E89" t="s">
        <v>366</v>
      </c>
      <c r="F89" t="s">
        <v>297</v>
      </c>
      <c r="G89" t="s">
        <v>286</v>
      </c>
      <c r="H89" t="s">
        <v>56</v>
      </c>
      <c r="I89" t="s">
        <v>12</v>
      </c>
      <c r="J89">
        <v>419</v>
      </c>
      <c r="K89" t="s">
        <v>45</v>
      </c>
      <c r="L89" t="s">
        <v>546</v>
      </c>
      <c r="M89" t="s">
        <v>47</v>
      </c>
      <c r="N89" t="s">
        <v>547</v>
      </c>
      <c r="O89">
        <v>1392552</v>
      </c>
      <c r="P89" t="s">
        <v>49</v>
      </c>
      <c r="R89">
        <f>VLOOKUP(O89,[1]应付款管理!$A$1:$I$65536,9,0)</f>
        <v>419</v>
      </c>
      <c r="S89">
        <f t="shared" si="4"/>
        <v>0</v>
      </c>
      <c r="U89" t="str">
        <f t="shared" si="5"/>
        <v>，1392552</v>
      </c>
      <c r="V89" t="s">
        <v>548</v>
      </c>
    </row>
    <row r="90" spans="1:22">
      <c r="A90" t="s">
        <v>51</v>
      </c>
      <c r="B90" t="s">
        <v>549</v>
      </c>
      <c r="C90" t="s">
        <v>10</v>
      </c>
      <c r="D90" t="s">
        <v>9</v>
      </c>
      <c r="E90" t="s">
        <v>141</v>
      </c>
      <c r="F90" t="s">
        <v>383</v>
      </c>
      <c r="G90" t="s">
        <v>219</v>
      </c>
      <c r="H90" t="s">
        <v>56</v>
      </c>
      <c r="I90" t="s">
        <v>12</v>
      </c>
      <c r="J90">
        <v>4599</v>
      </c>
      <c r="K90" t="s">
        <v>45</v>
      </c>
      <c r="L90" t="s">
        <v>550</v>
      </c>
      <c r="M90" t="s">
        <v>47</v>
      </c>
      <c r="N90" t="s">
        <v>551</v>
      </c>
      <c r="O90">
        <v>1392882</v>
      </c>
      <c r="P90" t="s">
        <v>49</v>
      </c>
      <c r="R90">
        <f>VLOOKUP(O90,[1]应付款管理!$A$1:$I$65536,9,0)</f>
        <v>4599</v>
      </c>
      <c r="S90">
        <f t="shared" si="4"/>
        <v>0</v>
      </c>
      <c r="U90" t="str">
        <f t="shared" si="5"/>
        <v>，1392882</v>
      </c>
      <c r="V90" t="s">
        <v>552</v>
      </c>
    </row>
    <row r="91" spans="1:22">
      <c r="A91" t="s">
        <v>51</v>
      </c>
      <c r="B91" t="s">
        <v>553</v>
      </c>
      <c r="C91" t="s">
        <v>10</v>
      </c>
      <c r="D91" t="s">
        <v>9</v>
      </c>
      <c r="E91" t="s">
        <v>389</v>
      </c>
      <c r="F91" t="s">
        <v>70</v>
      </c>
      <c r="G91" t="s">
        <v>275</v>
      </c>
      <c r="H91" t="s">
        <v>56</v>
      </c>
      <c r="I91" t="s">
        <v>12</v>
      </c>
      <c r="J91">
        <v>867</v>
      </c>
      <c r="K91" t="s">
        <v>45</v>
      </c>
      <c r="L91" t="s">
        <v>554</v>
      </c>
      <c r="M91" t="s">
        <v>47</v>
      </c>
      <c r="N91" t="s">
        <v>555</v>
      </c>
      <c r="O91">
        <v>1392902</v>
      </c>
      <c r="P91" t="s">
        <v>49</v>
      </c>
      <c r="R91">
        <f>VLOOKUP(O91,[1]应付款管理!$A$1:$I$65536,9,0)</f>
        <v>867</v>
      </c>
      <c r="S91">
        <f t="shared" si="4"/>
        <v>0</v>
      </c>
      <c r="U91" t="str">
        <f t="shared" si="5"/>
        <v>，1392902</v>
      </c>
      <c r="V91" t="s">
        <v>556</v>
      </c>
    </row>
    <row r="92" spans="1:22">
      <c r="A92" t="s">
        <v>51</v>
      </c>
      <c r="B92" t="s">
        <v>557</v>
      </c>
      <c r="C92" t="s">
        <v>10</v>
      </c>
      <c r="D92" t="s">
        <v>9</v>
      </c>
      <c r="E92" t="s">
        <v>98</v>
      </c>
      <c r="F92" t="s">
        <v>558</v>
      </c>
      <c r="G92" t="s">
        <v>117</v>
      </c>
      <c r="H92" t="s">
        <v>56</v>
      </c>
      <c r="I92" t="s">
        <v>12</v>
      </c>
      <c r="J92">
        <v>311</v>
      </c>
      <c r="K92" t="s">
        <v>45</v>
      </c>
      <c r="L92" t="s">
        <v>559</v>
      </c>
      <c r="M92" t="s">
        <v>47</v>
      </c>
      <c r="N92" t="s">
        <v>560</v>
      </c>
      <c r="O92">
        <v>1392925</v>
      </c>
      <c r="P92" t="s">
        <v>49</v>
      </c>
      <c r="R92">
        <f>VLOOKUP(O92,[1]应付款管理!$A$1:$I$65536,9,0)</f>
        <v>311</v>
      </c>
      <c r="S92">
        <f t="shared" si="4"/>
        <v>0</v>
      </c>
      <c r="U92" t="str">
        <f t="shared" si="5"/>
        <v>，1392925</v>
      </c>
      <c r="V92" t="s">
        <v>561</v>
      </c>
    </row>
    <row r="93" spans="1:22">
      <c r="A93" t="s">
        <v>39</v>
      </c>
      <c r="B93" t="s">
        <v>562</v>
      </c>
      <c r="C93" t="s">
        <v>10</v>
      </c>
      <c r="D93" t="s">
        <v>9</v>
      </c>
      <c r="E93" t="s">
        <v>176</v>
      </c>
      <c r="F93" t="s">
        <v>384</v>
      </c>
      <c r="G93" t="s">
        <v>495</v>
      </c>
      <c r="H93" t="s">
        <v>56</v>
      </c>
      <c r="I93" t="s">
        <v>12</v>
      </c>
      <c r="J93">
        <v>948</v>
      </c>
      <c r="K93" t="s">
        <v>45</v>
      </c>
      <c r="L93" t="s">
        <v>563</v>
      </c>
      <c r="M93" t="s">
        <v>47</v>
      </c>
      <c r="N93" t="s">
        <v>564</v>
      </c>
      <c r="O93">
        <v>1392957</v>
      </c>
      <c r="P93" t="s">
        <v>49</v>
      </c>
      <c r="R93">
        <f>VLOOKUP(O93,[1]应付款管理!$A$1:$I$65536,9,0)</f>
        <v>948</v>
      </c>
      <c r="S93">
        <f t="shared" si="4"/>
        <v>0</v>
      </c>
      <c r="U93" t="str">
        <f t="shared" si="5"/>
        <v>，1392957</v>
      </c>
      <c r="V93" t="s">
        <v>565</v>
      </c>
    </row>
    <row r="94" spans="1:22">
      <c r="A94" t="s">
        <v>51</v>
      </c>
      <c r="B94" t="s">
        <v>566</v>
      </c>
      <c r="C94" t="s">
        <v>10</v>
      </c>
      <c r="D94" t="s">
        <v>9</v>
      </c>
      <c r="E94" t="s">
        <v>53</v>
      </c>
      <c r="F94" t="s">
        <v>116</v>
      </c>
      <c r="G94" t="s">
        <v>558</v>
      </c>
      <c r="H94" t="s">
        <v>56</v>
      </c>
      <c r="I94" t="s">
        <v>12</v>
      </c>
      <c r="J94">
        <v>574</v>
      </c>
      <c r="K94" t="s">
        <v>45</v>
      </c>
      <c r="L94" t="s">
        <v>567</v>
      </c>
      <c r="M94" t="s">
        <v>47</v>
      </c>
      <c r="N94" t="s">
        <v>568</v>
      </c>
      <c r="O94">
        <v>1392961</v>
      </c>
      <c r="P94" t="s">
        <v>49</v>
      </c>
      <c r="R94">
        <f>VLOOKUP(O94,[1]应付款管理!$A$1:$I$65536,9,0)</f>
        <v>574</v>
      </c>
      <c r="S94">
        <f t="shared" si="4"/>
        <v>0</v>
      </c>
      <c r="U94" t="str">
        <f t="shared" si="5"/>
        <v>，1392961</v>
      </c>
      <c r="V94" t="s">
        <v>569</v>
      </c>
    </row>
    <row r="95" spans="1:22">
      <c r="A95" t="s">
        <v>51</v>
      </c>
      <c r="B95" t="s">
        <v>570</v>
      </c>
      <c r="C95" t="s">
        <v>10</v>
      </c>
      <c r="D95" t="s">
        <v>9</v>
      </c>
      <c r="E95" t="s">
        <v>507</v>
      </c>
      <c r="F95" t="s">
        <v>78</v>
      </c>
      <c r="G95" t="s">
        <v>79</v>
      </c>
      <c r="H95" t="s">
        <v>56</v>
      </c>
      <c r="I95" t="s">
        <v>12</v>
      </c>
      <c r="J95">
        <v>892</v>
      </c>
      <c r="K95" t="s">
        <v>45</v>
      </c>
      <c r="L95" t="s">
        <v>571</v>
      </c>
      <c r="M95" t="s">
        <v>47</v>
      </c>
      <c r="N95" t="s">
        <v>572</v>
      </c>
      <c r="O95">
        <v>1392967</v>
      </c>
      <c r="P95" t="s">
        <v>49</v>
      </c>
      <c r="R95">
        <f>VLOOKUP(O95,[1]应付款管理!$A$1:$I$65536,9,0)</f>
        <v>892</v>
      </c>
      <c r="S95">
        <f t="shared" si="4"/>
        <v>0</v>
      </c>
      <c r="U95" t="str">
        <f t="shared" si="5"/>
        <v>，1392967</v>
      </c>
      <c r="V95" t="s">
        <v>573</v>
      </c>
    </row>
    <row r="96" spans="1:22">
      <c r="A96" t="s">
        <v>574</v>
      </c>
      <c r="B96" t="s">
        <v>575</v>
      </c>
      <c r="C96" t="s">
        <v>10</v>
      </c>
      <c r="D96" t="s">
        <v>9</v>
      </c>
      <c r="E96" t="s">
        <v>576</v>
      </c>
      <c r="F96" t="s">
        <v>219</v>
      </c>
      <c r="G96" t="s">
        <v>202</v>
      </c>
      <c r="H96" t="s">
        <v>56</v>
      </c>
      <c r="I96" t="s">
        <v>12</v>
      </c>
      <c r="J96">
        <v>8425</v>
      </c>
      <c r="K96" t="s">
        <v>45</v>
      </c>
      <c r="L96" t="s">
        <v>577</v>
      </c>
      <c r="M96" t="s">
        <v>47</v>
      </c>
      <c r="N96" t="s">
        <v>578</v>
      </c>
      <c r="O96">
        <v>1395695</v>
      </c>
      <c r="P96" t="s">
        <v>290</v>
      </c>
      <c r="Q96" t="s">
        <v>290</v>
      </c>
      <c r="R96">
        <f>VLOOKUP(O96,[1]应付款管理!$A$1:$I$65536,9,0)</f>
        <v>8425</v>
      </c>
      <c r="S96">
        <f t="shared" si="4"/>
        <v>0</v>
      </c>
      <c r="U96" t="str">
        <f t="shared" si="5"/>
        <v>，1395695</v>
      </c>
      <c r="V96" t="s">
        <v>579</v>
      </c>
    </row>
    <row r="97" spans="1:22">
      <c r="A97" t="s">
        <v>51</v>
      </c>
      <c r="B97" t="s">
        <v>580</v>
      </c>
      <c r="C97" t="s">
        <v>10</v>
      </c>
      <c r="D97" t="s">
        <v>9</v>
      </c>
      <c r="E97" t="s">
        <v>581</v>
      </c>
      <c r="F97" t="s">
        <v>502</v>
      </c>
      <c r="G97" t="s">
        <v>582</v>
      </c>
      <c r="H97" t="s">
        <v>56</v>
      </c>
      <c r="I97" t="s">
        <v>12</v>
      </c>
      <c r="J97">
        <v>3282</v>
      </c>
      <c r="K97" t="s">
        <v>45</v>
      </c>
      <c r="L97" t="s">
        <v>583</v>
      </c>
      <c r="M97" t="s">
        <v>47</v>
      </c>
      <c r="N97" t="s">
        <v>584</v>
      </c>
      <c r="O97">
        <v>1393002</v>
      </c>
      <c r="P97" t="s">
        <v>49</v>
      </c>
      <c r="R97">
        <f>VLOOKUP(O97,[1]应付款管理!$A$1:$I$65536,9,0)</f>
        <v>3282</v>
      </c>
      <c r="S97">
        <f t="shared" si="4"/>
        <v>0</v>
      </c>
      <c r="U97" t="str">
        <f t="shared" si="5"/>
        <v>，1393002</v>
      </c>
      <c r="V97" t="s">
        <v>585</v>
      </c>
    </row>
    <row r="98" spans="1:22">
      <c r="A98" t="s">
        <v>51</v>
      </c>
      <c r="B98" t="s">
        <v>586</v>
      </c>
      <c r="C98" t="s">
        <v>10</v>
      </c>
      <c r="D98" t="s">
        <v>9</v>
      </c>
      <c r="E98" t="s">
        <v>507</v>
      </c>
      <c r="F98" t="s">
        <v>343</v>
      </c>
      <c r="G98" t="s">
        <v>558</v>
      </c>
      <c r="H98" t="s">
        <v>56</v>
      </c>
      <c r="I98" t="s">
        <v>12</v>
      </c>
      <c r="J98">
        <v>872</v>
      </c>
      <c r="K98" t="s">
        <v>45</v>
      </c>
      <c r="L98" t="s">
        <v>587</v>
      </c>
      <c r="M98" t="s">
        <v>47</v>
      </c>
      <c r="N98" t="s">
        <v>588</v>
      </c>
      <c r="O98">
        <v>1393066</v>
      </c>
      <c r="P98" t="s">
        <v>49</v>
      </c>
      <c r="R98">
        <f>VLOOKUP(O98,[1]应付款管理!$A$1:$I$65536,9,0)</f>
        <v>872</v>
      </c>
      <c r="S98">
        <f t="shared" si="4"/>
        <v>0</v>
      </c>
      <c r="U98" t="str">
        <f t="shared" si="5"/>
        <v>，1393066</v>
      </c>
      <c r="V98" t="s">
        <v>589</v>
      </c>
    </row>
    <row r="99" spans="1:22">
      <c r="A99" t="s">
        <v>51</v>
      </c>
      <c r="B99" t="s">
        <v>590</v>
      </c>
      <c r="C99" t="s">
        <v>10</v>
      </c>
      <c r="D99" t="s">
        <v>9</v>
      </c>
      <c r="E99" t="s">
        <v>507</v>
      </c>
      <c r="F99" t="s">
        <v>343</v>
      </c>
      <c r="G99" t="s">
        <v>558</v>
      </c>
      <c r="H99" t="s">
        <v>56</v>
      </c>
      <c r="I99" t="s">
        <v>12</v>
      </c>
      <c r="J99">
        <v>872</v>
      </c>
      <c r="K99" t="s">
        <v>45</v>
      </c>
      <c r="L99" t="s">
        <v>591</v>
      </c>
      <c r="M99" t="s">
        <v>47</v>
      </c>
      <c r="N99" t="s">
        <v>592</v>
      </c>
      <c r="O99">
        <v>1393067</v>
      </c>
      <c r="P99" t="s">
        <v>49</v>
      </c>
      <c r="R99">
        <f>VLOOKUP(O99,[1]应付款管理!$A$1:$I$65536,9,0)</f>
        <v>872</v>
      </c>
      <c r="S99">
        <f t="shared" si="4"/>
        <v>0</v>
      </c>
      <c r="U99" t="str">
        <f t="shared" si="5"/>
        <v>，1393067</v>
      </c>
      <c r="V99" t="s">
        <v>593</v>
      </c>
    </row>
    <row r="100" spans="1:22">
      <c r="A100" t="s">
        <v>51</v>
      </c>
      <c r="B100" t="s">
        <v>594</v>
      </c>
      <c r="C100" t="s">
        <v>10</v>
      </c>
      <c r="D100" t="s">
        <v>9</v>
      </c>
      <c r="E100" t="s">
        <v>595</v>
      </c>
      <c r="F100" t="s">
        <v>596</v>
      </c>
      <c r="G100" t="s">
        <v>116</v>
      </c>
      <c r="H100" t="s">
        <v>56</v>
      </c>
      <c r="I100" t="s">
        <v>12</v>
      </c>
      <c r="J100">
        <v>902</v>
      </c>
      <c r="K100" t="s">
        <v>45</v>
      </c>
      <c r="L100" t="s">
        <v>597</v>
      </c>
      <c r="M100" t="s">
        <v>47</v>
      </c>
      <c r="N100" t="s">
        <v>598</v>
      </c>
      <c r="O100">
        <v>1393119</v>
      </c>
      <c r="P100" t="s">
        <v>49</v>
      </c>
      <c r="R100">
        <f>VLOOKUP(O100,[1]应付款管理!$A$1:$I$65536,9,0)</f>
        <v>902</v>
      </c>
      <c r="S100">
        <f t="shared" ref="S100:S133" si="6">J100-R100</f>
        <v>0</v>
      </c>
      <c r="U100" t="str">
        <f t="shared" ref="U100:U131" si="7">$T$3&amp;O100</f>
        <v>，1393119</v>
      </c>
      <c r="V100" t="s">
        <v>599</v>
      </c>
    </row>
    <row r="101" spans="1:22">
      <c r="A101" t="s">
        <v>600</v>
      </c>
      <c r="B101" t="s">
        <v>601</v>
      </c>
      <c r="C101" t="s">
        <v>10</v>
      </c>
      <c r="D101" t="s">
        <v>9</v>
      </c>
      <c r="E101" t="s">
        <v>602</v>
      </c>
      <c r="F101" t="s">
        <v>603</v>
      </c>
      <c r="G101" t="s">
        <v>604</v>
      </c>
      <c r="H101" t="s">
        <v>56</v>
      </c>
      <c r="I101" t="s">
        <v>12</v>
      </c>
      <c r="J101">
        <v>7320</v>
      </c>
      <c r="K101" t="s">
        <v>45</v>
      </c>
      <c r="L101" t="s">
        <v>605</v>
      </c>
      <c r="M101" t="s">
        <v>47</v>
      </c>
      <c r="N101" t="s">
        <v>606</v>
      </c>
      <c r="O101">
        <v>1393148</v>
      </c>
      <c r="P101" t="s">
        <v>317</v>
      </c>
      <c r="Q101" t="s">
        <v>317</v>
      </c>
      <c r="R101">
        <f>VLOOKUP(O101,[1]应付款管理!$A$1:$I$65536,9,0)</f>
        <v>7320</v>
      </c>
      <c r="S101">
        <f t="shared" si="6"/>
        <v>0</v>
      </c>
      <c r="U101" t="str">
        <f t="shared" si="7"/>
        <v>，1393148</v>
      </c>
      <c r="V101" t="s">
        <v>607</v>
      </c>
    </row>
    <row r="102" spans="1:22">
      <c r="A102" t="s">
        <v>75</v>
      </c>
      <c r="B102" t="s">
        <v>608</v>
      </c>
      <c r="C102" t="s">
        <v>10</v>
      </c>
      <c r="D102" t="s">
        <v>9</v>
      </c>
      <c r="E102" t="s">
        <v>77</v>
      </c>
      <c r="F102" t="s">
        <v>286</v>
      </c>
      <c r="G102" t="s">
        <v>287</v>
      </c>
      <c r="H102" t="s">
        <v>56</v>
      </c>
      <c r="I102" t="s">
        <v>12</v>
      </c>
      <c r="J102">
        <v>807</v>
      </c>
      <c r="K102" t="s">
        <v>45</v>
      </c>
      <c r="L102" t="s">
        <v>609</v>
      </c>
      <c r="M102" t="s">
        <v>47</v>
      </c>
      <c r="N102" t="s">
        <v>610</v>
      </c>
      <c r="O102">
        <v>1393198</v>
      </c>
      <c r="P102" t="s">
        <v>49</v>
      </c>
      <c r="R102">
        <f>VLOOKUP(O102,[1]应付款管理!$A$1:$I$65536,9,0)</f>
        <v>807</v>
      </c>
      <c r="S102">
        <f t="shared" si="6"/>
        <v>0</v>
      </c>
      <c r="U102" t="str">
        <f t="shared" si="7"/>
        <v>，1393198</v>
      </c>
      <c r="V102" t="s">
        <v>611</v>
      </c>
    </row>
    <row r="103" spans="1:22">
      <c r="A103" t="s">
        <v>51</v>
      </c>
      <c r="B103" t="s">
        <v>612</v>
      </c>
      <c r="C103" t="s">
        <v>10</v>
      </c>
      <c r="D103" t="s">
        <v>9</v>
      </c>
      <c r="E103" t="s">
        <v>507</v>
      </c>
      <c r="F103" t="s">
        <v>613</v>
      </c>
      <c r="G103" t="s">
        <v>202</v>
      </c>
      <c r="H103" t="s">
        <v>56</v>
      </c>
      <c r="I103" t="s">
        <v>12</v>
      </c>
      <c r="J103">
        <v>892</v>
      </c>
      <c r="K103" t="s">
        <v>45</v>
      </c>
      <c r="L103" t="s">
        <v>614</v>
      </c>
      <c r="M103" t="s">
        <v>47</v>
      </c>
      <c r="N103" t="s">
        <v>615</v>
      </c>
      <c r="O103">
        <v>1393215</v>
      </c>
      <c r="P103" t="s">
        <v>49</v>
      </c>
      <c r="R103">
        <f>VLOOKUP(O103,[1]应付款管理!$A$1:$I$65536,9,0)</f>
        <v>892</v>
      </c>
      <c r="S103">
        <f t="shared" si="6"/>
        <v>0</v>
      </c>
      <c r="U103" t="str">
        <f t="shared" si="7"/>
        <v>，1393215</v>
      </c>
      <c r="V103" t="s">
        <v>616</v>
      </c>
    </row>
    <row r="104" spans="1:22">
      <c r="A104" t="s">
        <v>51</v>
      </c>
      <c r="B104" t="s">
        <v>617</v>
      </c>
      <c r="C104" t="s">
        <v>10</v>
      </c>
      <c r="D104" t="s">
        <v>9</v>
      </c>
      <c r="E104" t="s">
        <v>507</v>
      </c>
      <c r="F104" t="s">
        <v>613</v>
      </c>
      <c r="G104" t="s">
        <v>202</v>
      </c>
      <c r="H104" t="s">
        <v>56</v>
      </c>
      <c r="I104" t="s">
        <v>12</v>
      </c>
      <c r="J104">
        <v>892</v>
      </c>
      <c r="K104" t="s">
        <v>45</v>
      </c>
      <c r="L104" t="s">
        <v>618</v>
      </c>
      <c r="M104" t="s">
        <v>47</v>
      </c>
      <c r="N104" t="s">
        <v>619</v>
      </c>
      <c r="O104">
        <v>1393217</v>
      </c>
      <c r="P104" t="s">
        <v>49</v>
      </c>
      <c r="R104">
        <f>VLOOKUP(O104,[1]应付款管理!$A$1:$I$65536,9,0)</f>
        <v>892</v>
      </c>
      <c r="S104">
        <f t="shared" si="6"/>
        <v>0</v>
      </c>
      <c r="U104" t="str">
        <f t="shared" si="7"/>
        <v>，1393217</v>
      </c>
      <c r="V104" t="s">
        <v>620</v>
      </c>
    </row>
    <row r="105" spans="1:22">
      <c r="A105" t="s">
        <v>621</v>
      </c>
      <c r="B105" t="s">
        <v>622</v>
      </c>
      <c r="C105" t="s">
        <v>10</v>
      </c>
      <c r="D105" t="s">
        <v>9</v>
      </c>
      <c r="E105" t="s">
        <v>623</v>
      </c>
      <c r="F105" t="s">
        <v>624</v>
      </c>
      <c r="G105" t="s">
        <v>625</v>
      </c>
      <c r="H105" t="s">
        <v>56</v>
      </c>
      <c r="I105" t="s">
        <v>12</v>
      </c>
      <c r="J105">
        <v>333</v>
      </c>
      <c r="K105" t="s">
        <v>45</v>
      </c>
      <c r="L105" t="s">
        <v>626</v>
      </c>
      <c r="M105" t="s">
        <v>47</v>
      </c>
      <c r="N105" t="s">
        <v>627</v>
      </c>
      <c r="O105">
        <v>1393277</v>
      </c>
      <c r="P105" t="s">
        <v>317</v>
      </c>
      <c r="Q105" t="s">
        <v>317</v>
      </c>
      <c r="R105">
        <f>VLOOKUP(O105,[1]应付款管理!$A$1:$I$65536,9,0)</f>
        <v>333</v>
      </c>
      <c r="S105">
        <f t="shared" si="6"/>
        <v>0</v>
      </c>
      <c r="U105" t="str">
        <f t="shared" si="7"/>
        <v>，1393277</v>
      </c>
      <c r="V105" t="s">
        <v>628</v>
      </c>
    </row>
    <row r="106" spans="1:22">
      <c r="A106" t="s">
        <v>157</v>
      </c>
      <c r="B106" t="s">
        <v>629</v>
      </c>
      <c r="C106" t="s">
        <v>10</v>
      </c>
      <c r="D106" t="s">
        <v>9</v>
      </c>
      <c r="E106" t="s">
        <v>630</v>
      </c>
      <c r="F106" t="s">
        <v>286</v>
      </c>
      <c r="G106" t="s">
        <v>188</v>
      </c>
      <c r="H106" t="s">
        <v>56</v>
      </c>
      <c r="I106" t="s">
        <v>12</v>
      </c>
      <c r="J106">
        <v>2469</v>
      </c>
      <c r="K106" t="s">
        <v>45</v>
      </c>
      <c r="L106" t="s">
        <v>631</v>
      </c>
      <c r="M106" t="s">
        <v>47</v>
      </c>
      <c r="N106" t="s">
        <v>632</v>
      </c>
      <c r="O106">
        <v>1393345</v>
      </c>
      <c r="P106" t="s">
        <v>49</v>
      </c>
      <c r="R106">
        <f>VLOOKUP(O106,[1]应付款管理!$A$1:$I$65536,9,0)</f>
        <v>2469</v>
      </c>
      <c r="S106">
        <f t="shared" si="6"/>
        <v>0</v>
      </c>
      <c r="U106" t="str">
        <f t="shared" si="7"/>
        <v>，1393345</v>
      </c>
      <c r="V106" t="s">
        <v>633</v>
      </c>
    </row>
    <row r="107" spans="1:22">
      <c r="A107" t="s">
        <v>51</v>
      </c>
      <c r="B107" t="s">
        <v>634</v>
      </c>
      <c r="C107" t="s">
        <v>10</v>
      </c>
      <c r="D107" t="s">
        <v>9</v>
      </c>
      <c r="E107" t="s">
        <v>507</v>
      </c>
      <c r="F107" t="s">
        <v>396</v>
      </c>
      <c r="G107" t="s">
        <v>384</v>
      </c>
      <c r="H107" t="s">
        <v>56</v>
      </c>
      <c r="I107" t="s">
        <v>12</v>
      </c>
      <c r="J107">
        <v>992</v>
      </c>
      <c r="K107" t="s">
        <v>45</v>
      </c>
      <c r="L107" t="s">
        <v>635</v>
      </c>
      <c r="M107" t="s">
        <v>47</v>
      </c>
      <c r="N107" t="s">
        <v>636</v>
      </c>
      <c r="O107">
        <v>1393371</v>
      </c>
      <c r="P107" t="s">
        <v>49</v>
      </c>
      <c r="R107">
        <f>VLOOKUP(O107,[1]应付款管理!$A$1:$I$65536,9,0)</f>
        <v>992</v>
      </c>
      <c r="S107">
        <f t="shared" si="6"/>
        <v>0</v>
      </c>
      <c r="U107" t="str">
        <f t="shared" si="7"/>
        <v>，1393371</v>
      </c>
      <c r="V107" t="s">
        <v>637</v>
      </c>
    </row>
    <row r="108" spans="1:22">
      <c r="A108" t="s">
        <v>245</v>
      </c>
      <c r="B108" t="s">
        <v>638</v>
      </c>
      <c r="C108" t="s">
        <v>10</v>
      </c>
      <c r="D108" t="s">
        <v>9</v>
      </c>
      <c r="E108" t="s">
        <v>348</v>
      </c>
      <c r="F108" t="s">
        <v>287</v>
      </c>
      <c r="G108" t="s">
        <v>377</v>
      </c>
      <c r="H108" t="s">
        <v>56</v>
      </c>
      <c r="I108" t="s">
        <v>12</v>
      </c>
      <c r="J108">
        <v>378</v>
      </c>
      <c r="K108" t="s">
        <v>45</v>
      </c>
      <c r="L108" t="s">
        <v>639</v>
      </c>
      <c r="M108" t="s">
        <v>47</v>
      </c>
      <c r="N108" t="s">
        <v>640</v>
      </c>
      <c r="O108">
        <v>1393490</v>
      </c>
      <c r="P108" t="s">
        <v>49</v>
      </c>
      <c r="R108">
        <f>VLOOKUP(O108,[1]应付款管理!$A$1:$I$65536,9,0)</f>
        <v>378</v>
      </c>
      <c r="S108">
        <f t="shared" si="6"/>
        <v>0</v>
      </c>
      <c r="U108" t="str">
        <f t="shared" si="7"/>
        <v>，1393490</v>
      </c>
      <c r="V108" t="s">
        <v>641</v>
      </c>
    </row>
    <row r="109" spans="1:22">
      <c r="A109" t="s">
        <v>39</v>
      </c>
      <c r="B109" t="s">
        <v>642</v>
      </c>
      <c r="C109" t="s">
        <v>10</v>
      </c>
      <c r="D109" t="s">
        <v>9</v>
      </c>
      <c r="E109" t="s">
        <v>336</v>
      </c>
      <c r="F109" t="s">
        <v>613</v>
      </c>
      <c r="G109" t="s">
        <v>643</v>
      </c>
      <c r="H109" t="s">
        <v>56</v>
      </c>
      <c r="I109" t="s">
        <v>12</v>
      </c>
      <c r="J109">
        <v>1334</v>
      </c>
      <c r="K109" t="s">
        <v>45</v>
      </c>
      <c r="L109" t="s">
        <v>644</v>
      </c>
      <c r="M109" t="s">
        <v>47</v>
      </c>
      <c r="N109" t="s">
        <v>645</v>
      </c>
      <c r="O109">
        <v>1393506</v>
      </c>
      <c r="P109" t="s">
        <v>49</v>
      </c>
      <c r="R109">
        <f>VLOOKUP(O109,[1]应付款管理!$A$1:$I$65536,9,0)</f>
        <v>1334</v>
      </c>
      <c r="S109">
        <f t="shared" si="6"/>
        <v>0</v>
      </c>
      <c r="U109" t="str">
        <f t="shared" si="7"/>
        <v>，1393506</v>
      </c>
      <c r="V109" t="s">
        <v>646</v>
      </c>
    </row>
    <row r="110" spans="1:22">
      <c r="A110" t="s">
        <v>157</v>
      </c>
      <c r="B110" t="s">
        <v>647</v>
      </c>
      <c r="C110" t="s">
        <v>10</v>
      </c>
      <c r="D110" t="s">
        <v>9</v>
      </c>
      <c r="E110" t="s">
        <v>648</v>
      </c>
      <c r="F110" t="s">
        <v>417</v>
      </c>
      <c r="G110" t="s">
        <v>649</v>
      </c>
      <c r="H110" t="s">
        <v>56</v>
      </c>
      <c r="I110" t="s">
        <v>12</v>
      </c>
      <c r="J110">
        <v>7242</v>
      </c>
      <c r="K110" t="s">
        <v>45</v>
      </c>
      <c r="L110" t="s">
        <v>650</v>
      </c>
      <c r="M110" t="s">
        <v>47</v>
      </c>
      <c r="N110" t="s">
        <v>651</v>
      </c>
      <c r="O110">
        <v>1393596</v>
      </c>
      <c r="P110" t="s">
        <v>49</v>
      </c>
      <c r="R110">
        <f>VLOOKUP(O110,[1]应付款管理!$A$1:$I$65536,9,0)</f>
        <v>7242</v>
      </c>
      <c r="S110">
        <f t="shared" si="6"/>
        <v>0</v>
      </c>
      <c r="U110" t="str">
        <f t="shared" si="7"/>
        <v>，1393596</v>
      </c>
      <c r="V110" t="s">
        <v>652</v>
      </c>
    </row>
    <row r="111" spans="1:22">
      <c r="A111" t="s">
        <v>51</v>
      </c>
      <c r="B111" t="s">
        <v>653</v>
      </c>
      <c r="C111" t="s">
        <v>10</v>
      </c>
      <c r="D111" t="s">
        <v>9</v>
      </c>
      <c r="E111" t="s">
        <v>654</v>
      </c>
      <c r="F111" t="s">
        <v>655</v>
      </c>
      <c r="G111" t="s">
        <v>306</v>
      </c>
      <c r="H111" t="s">
        <v>56</v>
      </c>
      <c r="I111" t="s">
        <v>12</v>
      </c>
      <c r="J111">
        <v>1632</v>
      </c>
      <c r="K111" t="s">
        <v>45</v>
      </c>
      <c r="L111" t="s">
        <v>656</v>
      </c>
      <c r="M111" t="s">
        <v>47</v>
      </c>
      <c r="N111" t="s">
        <v>657</v>
      </c>
      <c r="O111">
        <v>1393659</v>
      </c>
      <c r="P111" t="s">
        <v>49</v>
      </c>
      <c r="R111">
        <f>VLOOKUP(O111,[1]应付款管理!$A$1:$I$65536,9,0)</f>
        <v>1632</v>
      </c>
      <c r="S111">
        <f t="shared" si="6"/>
        <v>0</v>
      </c>
      <c r="U111" t="str">
        <f t="shared" si="7"/>
        <v>，1393659</v>
      </c>
      <c r="V111" t="s">
        <v>658</v>
      </c>
    </row>
    <row r="112" spans="1:22">
      <c r="A112" t="s">
        <v>340</v>
      </c>
      <c r="B112" t="s">
        <v>659</v>
      </c>
      <c r="C112" t="s">
        <v>10</v>
      </c>
      <c r="D112" t="s">
        <v>9</v>
      </c>
      <c r="E112" t="s">
        <v>500</v>
      </c>
      <c r="F112" t="s">
        <v>660</v>
      </c>
      <c r="G112" t="s">
        <v>416</v>
      </c>
      <c r="H112" t="s">
        <v>56</v>
      </c>
      <c r="I112" t="s">
        <v>12</v>
      </c>
      <c r="J112">
        <v>1133</v>
      </c>
      <c r="K112" t="s">
        <v>45</v>
      </c>
      <c r="L112" t="s">
        <v>661</v>
      </c>
      <c r="M112" t="s">
        <v>47</v>
      </c>
      <c r="N112" t="s">
        <v>662</v>
      </c>
      <c r="O112">
        <v>1393805</v>
      </c>
      <c r="P112" t="s">
        <v>49</v>
      </c>
      <c r="R112">
        <f>VLOOKUP(O112,[1]应付款管理!$A$1:$I$65536,9,0)</f>
        <v>1133</v>
      </c>
      <c r="S112">
        <f t="shared" si="6"/>
        <v>0</v>
      </c>
      <c r="U112" t="str">
        <f t="shared" si="7"/>
        <v>，1393805</v>
      </c>
      <c r="V112" t="s">
        <v>663</v>
      </c>
    </row>
    <row r="113" spans="1:22">
      <c r="A113" t="s">
        <v>51</v>
      </c>
      <c r="B113" t="s">
        <v>664</v>
      </c>
      <c r="C113" t="s">
        <v>10</v>
      </c>
      <c r="D113" t="s">
        <v>9</v>
      </c>
      <c r="E113" t="s">
        <v>141</v>
      </c>
      <c r="F113" t="s">
        <v>665</v>
      </c>
      <c r="G113" t="s">
        <v>666</v>
      </c>
      <c r="H113" t="s">
        <v>56</v>
      </c>
      <c r="I113" t="s">
        <v>12</v>
      </c>
      <c r="J113">
        <v>1764</v>
      </c>
      <c r="K113" t="s">
        <v>45</v>
      </c>
      <c r="L113" t="s">
        <v>667</v>
      </c>
      <c r="M113" t="s">
        <v>47</v>
      </c>
      <c r="N113" t="s">
        <v>668</v>
      </c>
      <c r="O113">
        <v>1393853</v>
      </c>
      <c r="P113" t="s">
        <v>49</v>
      </c>
      <c r="R113">
        <f>VLOOKUP(O113,[1]应付款管理!$A$1:$I$65536,9,0)</f>
        <v>1764</v>
      </c>
      <c r="S113">
        <f t="shared" si="6"/>
        <v>0</v>
      </c>
      <c r="U113" t="str">
        <f t="shared" si="7"/>
        <v>，1393853</v>
      </c>
      <c r="V113" t="s">
        <v>669</v>
      </c>
    </row>
    <row r="114" spans="1:22">
      <c r="A114" t="s">
        <v>150</v>
      </c>
      <c r="B114" t="s">
        <v>670</v>
      </c>
      <c r="C114" t="s">
        <v>10</v>
      </c>
      <c r="D114" t="s">
        <v>9</v>
      </c>
      <c r="E114" t="s">
        <v>152</v>
      </c>
      <c r="F114" t="s">
        <v>603</v>
      </c>
      <c r="G114" t="s">
        <v>671</v>
      </c>
      <c r="H114" t="s">
        <v>56</v>
      </c>
      <c r="I114" t="s">
        <v>12</v>
      </c>
      <c r="J114">
        <v>1026</v>
      </c>
      <c r="K114" t="s">
        <v>45</v>
      </c>
      <c r="L114" t="s">
        <v>672</v>
      </c>
      <c r="M114" t="s">
        <v>47</v>
      </c>
      <c r="N114" t="s">
        <v>673</v>
      </c>
      <c r="O114">
        <v>1393924</v>
      </c>
      <c r="P114" t="s">
        <v>49</v>
      </c>
      <c r="R114">
        <f>VLOOKUP(O114,[1]应付款管理!$A$1:$I$65536,9,0)</f>
        <v>1026</v>
      </c>
      <c r="S114">
        <f t="shared" si="6"/>
        <v>0</v>
      </c>
      <c r="U114" t="str">
        <f t="shared" si="7"/>
        <v>，1393924</v>
      </c>
      <c r="V114" t="s">
        <v>674</v>
      </c>
    </row>
    <row r="115" spans="1:22">
      <c r="A115" t="s">
        <v>51</v>
      </c>
      <c r="B115" t="s">
        <v>675</v>
      </c>
      <c r="C115" t="s">
        <v>10</v>
      </c>
      <c r="D115" t="s">
        <v>9</v>
      </c>
      <c r="E115" t="s">
        <v>676</v>
      </c>
      <c r="F115" t="s">
        <v>117</v>
      </c>
      <c r="G115" t="s">
        <v>383</v>
      </c>
      <c r="H115" t="s">
        <v>56</v>
      </c>
      <c r="I115" t="s">
        <v>12</v>
      </c>
      <c r="J115">
        <v>549</v>
      </c>
      <c r="K115" t="s">
        <v>45</v>
      </c>
      <c r="L115" t="s">
        <v>677</v>
      </c>
      <c r="M115" t="s">
        <v>47</v>
      </c>
      <c r="N115" t="s">
        <v>678</v>
      </c>
      <c r="O115">
        <v>1393925</v>
      </c>
      <c r="P115" t="s">
        <v>49</v>
      </c>
      <c r="R115">
        <f>VLOOKUP(O115,[1]应付款管理!$A$1:$I$65536,9,0)</f>
        <v>549</v>
      </c>
      <c r="S115">
        <f t="shared" si="6"/>
        <v>0</v>
      </c>
      <c r="U115" t="str">
        <f t="shared" si="7"/>
        <v>，1393925</v>
      </c>
      <c r="V115" t="s">
        <v>679</v>
      </c>
    </row>
    <row r="116" spans="1:22">
      <c r="A116" t="s">
        <v>51</v>
      </c>
      <c r="B116" t="s">
        <v>680</v>
      </c>
      <c r="C116" t="s">
        <v>10</v>
      </c>
      <c r="D116" t="s">
        <v>9</v>
      </c>
      <c r="E116" t="s">
        <v>507</v>
      </c>
      <c r="F116" t="s">
        <v>558</v>
      </c>
      <c r="G116" t="s">
        <v>117</v>
      </c>
      <c r="H116" t="s">
        <v>56</v>
      </c>
      <c r="I116" t="s">
        <v>12</v>
      </c>
      <c r="J116">
        <v>892</v>
      </c>
      <c r="K116" t="s">
        <v>45</v>
      </c>
      <c r="L116" t="s">
        <v>681</v>
      </c>
      <c r="M116" t="s">
        <v>47</v>
      </c>
      <c r="N116" t="s">
        <v>682</v>
      </c>
      <c r="O116">
        <v>1394139</v>
      </c>
      <c r="P116" t="s">
        <v>49</v>
      </c>
      <c r="R116">
        <f>VLOOKUP(O116,[1]应付款管理!$A$1:$I$65536,9,0)</f>
        <v>892</v>
      </c>
      <c r="S116">
        <f t="shared" si="6"/>
        <v>0</v>
      </c>
      <c r="U116" t="str">
        <f t="shared" si="7"/>
        <v>，1394139</v>
      </c>
      <c r="V116" t="s">
        <v>683</v>
      </c>
    </row>
    <row r="117" spans="1:22">
      <c r="A117" t="s">
        <v>684</v>
      </c>
      <c r="B117" t="s">
        <v>685</v>
      </c>
      <c r="C117" t="s">
        <v>10</v>
      </c>
      <c r="D117" t="s">
        <v>9</v>
      </c>
      <c r="E117" t="s">
        <v>686</v>
      </c>
      <c r="F117" t="s">
        <v>596</v>
      </c>
      <c r="G117" t="s">
        <v>117</v>
      </c>
      <c r="H117" t="s">
        <v>56</v>
      </c>
      <c r="I117" t="s">
        <v>12</v>
      </c>
      <c r="J117">
        <v>2520</v>
      </c>
      <c r="K117" t="s">
        <v>45</v>
      </c>
      <c r="L117" t="s">
        <v>687</v>
      </c>
      <c r="M117" t="s">
        <v>132</v>
      </c>
      <c r="N117" t="s">
        <v>688</v>
      </c>
      <c r="O117">
        <v>1394272</v>
      </c>
      <c r="P117" t="s">
        <v>325</v>
      </c>
      <c r="Q117" t="s">
        <v>325</v>
      </c>
      <c r="R117">
        <f>VLOOKUP(O117,[1]应付款管理!$A$1:$I$65536,9,0)</f>
        <v>2520</v>
      </c>
      <c r="S117">
        <f t="shared" si="6"/>
        <v>0</v>
      </c>
      <c r="U117" t="str">
        <f t="shared" si="7"/>
        <v>，1394272</v>
      </c>
      <c r="V117" t="s">
        <v>689</v>
      </c>
    </row>
    <row r="118" spans="1:22">
      <c r="A118" t="s">
        <v>446</v>
      </c>
      <c r="B118" t="s">
        <v>690</v>
      </c>
      <c r="C118" t="s">
        <v>10</v>
      </c>
      <c r="D118" t="s">
        <v>9</v>
      </c>
      <c r="E118" t="s">
        <v>691</v>
      </c>
      <c r="F118" t="s">
        <v>166</v>
      </c>
      <c r="G118" t="s">
        <v>692</v>
      </c>
      <c r="H118" t="s">
        <v>56</v>
      </c>
      <c r="I118" t="s">
        <v>12</v>
      </c>
      <c r="J118">
        <v>5811</v>
      </c>
      <c r="K118" t="s">
        <v>45</v>
      </c>
      <c r="L118" t="s">
        <v>693</v>
      </c>
      <c r="M118" t="s">
        <v>94</v>
      </c>
      <c r="N118" t="s">
        <v>694</v>
      </c>
      <c r="O118">
        <v>1394307</v>
      </c>
      <c r="P118" t="s">
        <v>49</v>
      </c>
      <c r="R118">
        <f>VLOOKUP(O118,[1]应付款管理!$A$1:$I$65536,9,0)</f>
        <v>5811</v>
      </c>
      <c r="S118">
        <f t="shared" si="6"/>
        <v>0</v>
      </c>
      <c r="U118" t="str">
        <f t="shared" si="7"/>
        <v>，1394307</v>
      </c>
      <c r="V118" t="s">
        <v>695</v>
      </c>
    </row>
    <row r="119" spans="1:22">
      <c r="A119" t="s">
        <v>600</v>
      </c>
      <c r="B119" t="s">
        <v>696</v>
      </c>
      <c r="C119" t="s">
        <v>10</v>
      </c>
      <c r="D119" t="s">
        <v>9</v>
      </c>
      <c r="E119" t="s">
        <v>697</v>
      </c>
      <c r="F119" t="s">
        <v>189</v>
      </c>
      <c r="G119" t="s">
        <v>409</v>
      </c>
      <c r="H119" t="s">
        <v>56</v>
      </c>
      <c r="I119" t="s">
        <v>12</v>
      </c>
      <c r="J119">
        <v>1982</v>
      </c>
      <c r="K119" t="s">
        <v>45</v>
      </c>
      <c r="L119" t="s">
        <v>698</v>
      </c>
      <c r="M119" t="s">
        <v>47</v>
      </c>
      <c r="N119" t="s">
        <v>699</v>
      </c>
      <c r="O119">
        <v>1393160</v>
      </c>
      <c r="P119" t="s">
        <v>317</v>
      </c>
      <c r="Q119" t="s">
        <v>317</v>
      </c>
      <c r="R119">
        <f>VLOOKUP(O119,[1]应付款管理!$A$1:$I$65536,9,0)</f>
        <v>1982</v>
      </c>
      <c r="S119">
        <f t="shared" si="6"/>
        <v>0</v>
      </c>
      <c r="U119" t="str">
        <f t="shared" si="7"/>
        <v>，1393160</v>
      </c>
      <c r="V119" t="s">
        <v>700</v>
      </c>
    </row>
    <row r="120" spans="1:22">
      <c r="A120" t="s">
        <v>252</v>
      </c>
      <c r="B120" t="s">
        <v>701</v>
      </c>
      <c r="C120" t="s">
        <v>10</v>
      </c>
      <c r="D120" t="s">
        <v>9</v>
      </c>
      <c r="E120" t="s">
        <v>702</v>
      </c>
      <c r="F120" t="s">
        <v>85</v>
      </c>
      <c r="G120" t="s">
        <v>86</v>
      </c>
      <c r="H120" t="s">
        <v>56</v>
      </c>
      <c r="I120" t="s">
        <v>12</v>
      </c>
      <c r="J120">
        <v>607</v>
      </c>
      <c r="K120" t="s">
        <v>45</v>
      </c>
      <c r="L120" t="s">
        <v>703</v>
      </c>
      <c r="M120" t="s">
        <v>47</v>
      </c>
      <c r="N120" t="s">
        <v>704</v>
      </c>
      <c r="O120">
        <v>1394384</v>
      </c>
      <c r="P120" t="s">
        <v>49</v>
      </c>
      <c r="R120">
        <f>VLOOKUP(O120,[1]应付款管理!$A$1:$I$65536,9,0)</f>
        <v>607</v>
      </c>
      <c r="S120">
        <f t="shared" si="6"/>
        <v>0</v>
      </c>
      <c r="U120" t="str">
        <f t="shared" si="7"/>
        <v>，1394384</v>
      </c>
      <c r="V120" t="s">
        <v>705</v>
      </c>
    </row>
    <row r="121" spans="1:22">
      <c r="A121" t="s">
        <v>157</v>
      </c>
      <c r="B121" t="s">
        <v>706</v>
      </c>
      <c r="C121" t="s">
        <v>10</v>
      </c>
      <c r="D121" t="s">
        <v>9</v>
      </c>
      <c r="E121" t="s">
        <v>707</v>
      </c>
      <c r="F121" t="s">
        <v>384</v>
      </c>
      <c r="G121" t="s">
        <v>495</v>
      </c>
      <c r="H121" t="s">
        <v>56</v>
      </c>
      <c r="I121" t="s">
        <v>12</v>
      </c>
      <c r="J121">
        <v>1005</v>
      </c>
      <c r="K121" t="s">
        <v>45</v>
      </c>
      <c r="L121" t="s">
        <v>708</v>
      </c>
      <c r="M121" t="s">
        <v>47</v>
      </c>
      <c r="N121" t="s">
        <v>709</v>
      </c>
      <c r="O121">
        <v>1394438</v>
      </c>
      <c r="P121" t="s">
        <v>49</v>
      </c>
      <c r="R121">
        <f>VLOOKUP(O121,[1]应付款管理!$A$1:$I$65536,9,0)</f>
        <v>1005</v>
      </c>
      <c r="S121">
        <f t="shared" si="6"/>
        <v>0</v>
      </c>
      <c r="U121" t="str">
        <f t="shared" si="7"/>
        <v>，1394438</v>
      </c>
      <c r="V121" t="s">
        <v>710</v>
      </c>
    </row>
    <row r="122" spans="1:22">
      <c r="A122" t="s">
        <v>51</v>
      </c>
      <c r="B122" t="s">
        <v>711</v>
      </c>
      <c r="C122" t="s">
        <v>10</v>
      </c>
      <c r="D122" t="s">
        <v>9</v>
      </c>
      <c r="E122" t="s">
        <v>507</v>
      </c>
      <c r="F122" t="s">
        <v>416</v>
      </c>
      <c r="G122" t="s">
        <v>501</v>
      </c>
      <c r="H122" t="s">
        <v>56</v>
      </c>
      <c r="I122" t="s">
        <v>12</v>
      </c>
      <c r="J122">
        <v>922</v>
      </c>
      <c r="K122" t="s">
        <v>45</v>
      </c>
      <c r="L122" t="s">
        <v>712</v>
      </c>
      <c r="M122" t="s">
        <v>47</v>
      </c>
      <c r="N122" t="s">
        <v>713</v>
      </c>
      <c r="O122">
        <v>1394491</v>
      </c>
      <c r="P122" t="s">
        <v>49</v>
      </c>
      <c r="R122">
        <f>VLOOKUP(O122,[1]应付款管理!$A$1:$I$65536,9,0)</f>
        <v>922</v>
      </c>
      <c r="S122">
        <f t="shared" si="6"/>
        <v>0</v>
      </c>
      <c r="U122" t="str">
        <f t="shared" si="7"/>
        <v>，1394491</v>
      </c>
      <c r="V122" t="s">
        <v>714</v>
      </c>
    </row>
    <row r="123" spans="1:22">
      <c r="A123" t="s">
        <v>51</v>
      </c>
      <c r="B123" t="s">
        <v>715</v>
      </c>
      <c r="C123" t="s">
        <v>10</v>
      </c>
      <c r="D123" t="s">
        <v>9</v>
      </c>
      <c r="E123" t="s">
        <v>716</v>
      </c>
      <c r="F123" t="s">
        <v>558</v>
      </c>
      <c r="G123" t="s">
        <v>117</v>
      </c>
      <c r="H123" t="s">
        <v>56</v>
      </c>
      <c r="I123" t="s">
        <v>12</v>
      </c>
      <c r="J123">
        <v>717</v>
      </c>
      <c r="K123" t="s">
        <v>45</v>
      </c>
      <c r="L123" t="s">
        <v>717</v>
      </c>
      <c r="M123" t="s">
        <v>47</v>
      </c>
      <c r="N123" t="s">
        <v>718</v>
      </c>
      <c r="O123">
        <v>1394499</v>
      </c>
      <c r="P123" t="s">
        <v>49</v>
      </c>
      <c r="R123">
        <f>VLOOKUP(O123,[1]应付款管理!$A$1:$I$65536,9,0)</f>
        <v>717</v>
      </c>
      <c r="S123">
        <f t="shared" si="6"/>
        <v>0</v>
      </c>
      <c r="U123" t="str">
        <f t="shared" si="7"/>
        <v>，1394499</v>
      </c>
      <c r="V123" t="s">
        <v>719</v>
      </c>
    </row>
    <row r="124" spans="1:22">
      <c r="A124" t="s">
        <v>157</v>
      </c>
      <c r="B124" t="s">
        <v>720</v>
      </c>
      <c r="C124" t="s">
        <v>10</v>
      </c>
      <c r="D124" t="s">
        <v>9</v>
      </c>
      <c r="E124" t="s">
        <v>721</v>
      </c>
      <c r="F124" t="s">
        <v>287</v>
      </c>
      <c r="G124" t="s">
        <v>377</v>
      </c>
      <c r="H124" t="s">
        <v>56</v>
      </c>
      <c r="I124" t="s">
        <v>12</v>
      </c>
      <c r="J124">
        <v>1143</v>
      </c>
      <c r="K124" t="s">
        <v>45</v>
      </c>
      <c r="L124" t="s">
        <v>722</v>
      </c>
      <c r="M124" t="s">
        <v>47</v>
      </c>
      <c r="N124" t="s">
        <v>723</v>
      </c>
      <c r="O124">
        <v>1394529</v>
      </c>
      <c r="P124" t="s">
        <v>49</v>
      </c>
      <c r="R124">
        <f>VLOOKUP(O124,[1]应付款管理!$A$1:$I$65536,9,0)</f>
        <v>1143</v>
      </c>
      <c r="S124">
        <f t="shared" si="6"/>
        <v>0</v>
      </c>
      <c r="U124" t="str">
        <f t="shared" si="7"/>
        <v>，1394529</v>
      </c>
      <c r="V124" t="s">
        <v>724</v>
      </c>
    </row>
    <row r="125" spans="1:22">
      <c r="A125" t="s">
        <v>157</v>
      </c>
      <c r="B125" t="s">
        <v>725</v>
      </c>
      <c r="C125" t="s">
        <v>10</v>
      </c>
      <c r="D125" t="s">
        <v>9</v>
      </c>
      <c r="E125" t="s">
        <v>516</v>
      </c>
      <c r="F125" t="s">
        <v>275</v>
      </c>
      <c r="G125" t="s">
        <v>183</v>
      </c>
      <c r="H125" t="s">
        <v>56</v>
      </c>
      <c r="I125" t="s">
        <v>12</v>
      </c>
      <c r="J125">
        <v>778</v>
      </c>
      <c r="K125" t="s">
        <v>45</v>
      </c>
      <c r="L125" t="s">
        <v>726</v>
      </c>
      <c r="M125" t="s">
        <v>47</v>
      </c>
      <c r="N125" t="s">
        <v>727</v>
      </c>
      <c r="O125">
        <v>1394720</v>
      </c>
      <c r="P125" t="s">
        <v>49</v>
      </c>
      <c r="R125">
        <f>VLOOKUP(O125,[1]应付款管理!$A$1:$I$65536,9,0)</f>
        <v>778</v>
      </c>
      <c r="S125">
        <f t="shared" si="6"/>
        <v>0</v>
      </c>
      <c r="U125" t="str">
        <f t="shared" si="7"/>
        <v>，1394720</v>
      </c>
      <c r="V125" t="s">
        <v>728</v>
      </c>
    </row>
    <row r="126" spans="1:22">
      <c r="A126" t="s">
        <v>51</v>
      </c>
      <c r="B126" t="s">
        <v>729</v>
      </c>
      <c r="C126" t="s">
        <v>10</v>
      </c>
      <c r="D126" t="s">
        <v>9</v>
      </c>
      <c r="E126" t="s">
        <v>730</v>
      </c>
      <c r="F126" t="s">
        <v>85</v>
      </c>
      <c r="G126" t="s">
        <v>86</v>
      </c>
      <c r="H126" t="s">
        <v>56</v>
      </c>
      <c r="I126" t="s">
        <v>12</v>
      </c>
      <c r="J126">
        <v>1251</v>
      </c>
      <c r="K126" t="s">
        <v>45</v>
      </c>
      <c r="L126" t="s">
        <v>731</v>
      </c>
      <c r="M126" t="s">
        <v>47</v>
      </c>
      <c r="N126" t="s">
        <v>732</v>
      </c>
      <c r="O126">
        <v>1394767</v>
      </c>
      <c r="P126" t="s">
        <v>49</v>
      </c>
      <c r="R126">
        <f>VLOOKUP(O126,[1]应付款管理!$A$1:$I$65536,9,0)</f>
        <v>1251</v>
      </c>
      <c r="S126">
        <f t="shared" si="6"/>
        <v>0</v>
      </c>
      <c r="U126" t="str">
        <f t="shared" si="7"/>
        <v>，1394767</v>
      </c>
      <c r="V126" t="s">
        <v>733</v>
      </c>
    </row>
    <row r="127" spans="1:22">
      <c r="A127" t="s">
        <v>600</v>
      </c>
      <c r="B127" t="s">
        <v>734</v>
      </c>
      <c r="C127" t="s">
        <v>10</v>
      </c>
      <c r="D127" t="s">
        <v>9</v>
      </c>
      <c r="E127" t="s">
        <v>735</v>
      </c>
      <c r="F127" t="s">
        <v>604</v>
      </c>
      <c r="G127" t="s">
        <v>736</v>
      </c>
      <c r="H127" t="s">
        <v>56</v>
      </c>
      <c r="I127" t="s">
        <v>12</v>
      </c>
      <c r="J127">
        <v>1176</v>
      </c>
      <c r="K127" t="s">
        <v>45</v>
      </c>
      <c r="L127" t="s">
        <v>737</v>
      </c>
      <c r="M127" t="s">
        <v>47</v>
      </c>
      <c r="N127" t="s">
        <v>738</v>
      </c>
      <c r="O127">
        <v>1394830</v>
      </c>
      <c r="P127" t="s">
        <v>317</v>
      </c>
      <c r="Q127" t="s">
        <v>317</v>
      </c>
      <c r="R127">
        <f>VLOOKUP(O127,[1]应付款管理!$A$1:$I$65536,9,0)</f>
        <v>1176</v>
      </c>
      <c r="S127">
        <f t="shared" si="6"/>
        <v>0</v>
      </c>
      <c r="U127" t="str">
        <f t="shared" si="7"/>
        <v>，1394830</v>
      </c>
      <c r="V127" t="s">
        <v>739</v>
      </c>
    </row>
    <row r="128" spans="1:22">
      <c r="A128" t="s">
        <v>51</v>
      </c>
      <c r="B128" t="s">
        <v>740</v>
      </c>
      <c r="C128" t="s">
        <v>10</v>
      </c>
      <c r="D128" t="s">
        <v>9</v>
      </c>
      <c r="E128" t="s">
        <v>146</v>
      </c>
      <c r="F128" t="s">
        <v>275</v>
      </c>
      <c r="G128" t="s">
        <v>183</v>
      </c>
      <c r="H128" t="s">
        <v>56</v>
      </c>
      <c r="I128" t="s">
        <v>12</v>
      </c>
      <c r="J128">
        <v>676</v>
      </c>
      <c r="K128" t="s">
        <v>45</v>
      </c>
      <c r="L128" t="s">
        <v>741</v>
      </c>
      <c r="M128" t="s">
        <v>47</v>
      </c>
      <c r="N128" t="s">
        <v>742</v>
      </c>
      <c r="O128">
        <v>1395409</v>
      </c>
      <c r="P128" t="s">
        <v>49</v>
      </c>
      <c r="R128">
        <f>VLOOKUP(O128,[1]应付款管理!$A$1:$I$65536,9,0)</f>
        <v>676</v>
      </c>
      <c r="S128">
        <f t="shared" si="6"/>
        <v>0</v>
      </c>
      <c r="U128" t="str">
        <f t="shared" si="7"/>
        <v>，1395409</v>
      </c>
      <c r="V128" t="s">
        <v>743</v>
      </c>
    </row>
    <row r="129" spans="1:22">
      <c r="A129" t="s">
        <v>744</v>
      </c>
      <c r="B129" t="s">
        <v>745</v>
      </c>
      <c r="C129" t="s">
        <v>10</v>
      </c>
      <c r="D129" t="s">
        <v>9</v>
      </c>
      <c r="E129" t="s">
        <v>746</v>
      </c>
      <c r="F129" t="s">
        <v>306</v>
      </c>
      <c r="G129" t="s">
        <v>409</v>
      </c>
      <c r="H129" t="s">
        <v>56</v>
      </c>
      <c r="I129" t="s">
        <v>12</v>
      </c>
      <c r="J129">
        <v>1878</v>
      </c>
      <c r="K129" t="s">
        <v>45</v>
      </c>
      <c r="L129" t="s">
        <v>747</v>
      </c>
      <c r="M129" t="s">
        <v>47</v>
      </c>
      <c r="N129" t="s">
        <v>748</v>
      </c>
      <c r="O129">
        <v>1395576</v>
      </c>
      <c r="P129" t="s">
        <v>49</v>
      </c>
      <c r="R129">
        <f>VLOOKUP(O129,[1]应付款管理!$A$1:$I$65536,9,0)</f>
        <v>1878</v>
      </c>
      <c r="S129">
        <f t="shared" si="6"/>
        <v>0</v>
      </c>
      <c r="U129" t="str">
        <f t="shared" si="7"/>
        <v>，1395576</v>
      </c>
      <c r="V129" t="s">
        <v>749</v>
      </c>
    </row>
    <row r="130" spans="1:22">
      <c r="A130" t="s">
        <v>157</v>
      </c>
      <c r="B130" t="s">
        <v>750</v>
      </c>
      <c r="C130" t="s">
        <v>10</v>
      </c>
      <c r="D130" t="s">
        <v>9</v>
      </c>
      <c r="E130" t="s">
        <v>516</v>
      </c>
      <c r="F130" t="s">
        <v>275</v>
      </c>
      <c r="G130" t="s">
        <v>182</v>
      </c>
      <c r="H130" t="s">
        <v>56</v>
      </c>
      <c r="I130" t="s">
        <v>12</v>
      </c>
      <c r="J130">
        <v>1206</v>
      </c>
      <c r="K130" t="s">
        <v>45</v>
      </c>
      <c r="L130" t="s">
        <v>751</v>
      </c>
      <c r="M130" t="s">
        <v>94</v>
      </c>
      <c r="N130" t="s">
        <v>752</v>
      </c>
      <c r="O130">
        <v>1395760</v>
      </c>
      <c r="P130" t="s">
        <v>49</v>
      </c>
      <c r="R130">
        <f>VLOOKUP(O130,[1]应付款管理!$A$1:$I$65536,9,0)</f>
        <v>1206</v>
      </c>
      <c r="S130">
        <f t="shared" si="6"/>
        <v>0</v>
      </c>
      <c r="U130" t="str">
        <f t="shared" si="7"/>
        <v>，1395760</v>
      </c>
      <c r="V130" t="s">
        <v>753</v>
      </c>
    </row>
    <row r="131" spans="1:22">
      <c r="A131" t="s">
        <v>157</v>
      </c>
      <c r="B131" t="s">
        <v>754</v>
      </c>
      <c r="C131" t="s">
        <v>10</v>
      </c>
      <c r="D131" t="s">
        <v>9</v>
      </c>
      <c r="E131" t="s">
        <v>516</v>
      </c>
      <c r="F131" t="s">
        <v>655</v>
      </c>
      <c r="G131" t="s">
        <v>196</v>
      </c>
      <c r="H131" t="s">
        <v>56</v>
      </c>
      <c r="I131" t="s">
        <v>12</v>
      </c>
      <c r="J131">
        <v>407</v>
      </c>
      <c r="K131" t="s">
        <v>45</v>
      </c>
      <c r="L131" t="s">
        <v>755</v>
      </c>
      <c r="M131" t="s">
        <v>47</v>
      </c>
      <c r="N131" t="s">
        <v>756</v>
      </c>
      <c r="O131">
        <v>1395870</v>
      </c>
      <c r="P131" t="s">
        <v>49</v>
      </c>
      <c r="R131">
        <f>VLOOKUP(O131,[1]应付款管理!$A$1:$I$65536,9,0)</f>
        <v>407</v>
      </c>
      <c r="S131">
        <f t="shared" si="6"/>
        <v>0</v>
      </c>
      <c r="U131" t="str">
        <f t="shared" si="7"/>
        <v>，1395870</v>
      </c>
      <c r="V131" t="s">
        <v>757</v>
      </c>
    </row>
    <row r="132" s="1" customFormat="1" spans="1:22">
      <c r="A132" s="1" t="s">
        <v>758</v>
      </c>
      <c r="B132" s="1" t="s">
        <v>759</v>
      </c>
      <c r="C132" s="1" t="s">
        <v>10</v>
      </c>
      <c r="D132" s="1" t="s">
        <v>9</v>
      </c>
      <c r="E132" s="1" t="s">
        <v>760</v>
      </c>
      <c r="F132" s="1" t="s">
        <v>604</v>
      </c>
      <c r="G132" s="1" t="s">
        <v>761</v>
      </c>
      <c r="H132" s="1" t="s">
        <v>56</v>
      </c>
      <c r="I132" s="1" t="s">
        <v>12</v>
      </c>
      <c r="J132" s="1">
        <v>1955</v>
      </c>
      <c r="K132" s="1" t="s">
        <v>45</v>
      </c>
      <c r="L132" s="1" t="s">
        <v>762</v>
      </c>
      <c r="M132" s="1" t="s">
        <v>47</v>
      </c>
      <c r="N132" s="1" t="s">
        <v>763</v>
      </c>
      <c r="O132" s="6">
        <v>1396436</v>
      </c>
      <c r="P132" s="1" t="s">
        <v>290</v>
      </c>
      <c r="Q132" s="1" t="s">
        <v>290</v>
      </c>
      <c r="R132" s="1">
        <v>1955</v>
      </c>
      <c r="S132" s="1">
        <f t="shared" si="6"/>
        <v>0</v>
      </c>
      <c r="U132" t="str">
        <f>$T$3&amp;O132</f>
        <v>，1396436</v>
      </c>
      <c r="V132" s="1" t="s">
        <v>764</v>
      </c>
    </row>
    <row r="133" spans="1:22">
      <c r="A133" t="s">
        <v>526</v>
      </c>
      <c r="B133" t="s">
        <v>765</v>
      </c>
      <c r="C133" t="s">
        <v>10</v>
      </c>
      <c r="D133" t="s">
        <v>9</v>
      </c>
      <c r="E133" t="s">
        <v>766</v>
      </c>
      <c r="F133" t="s">
        <v>313</v>
      </c>
      <c r="G133" t="s">
        <v>314</v>
      </c>
      <c r="H133" t="s">
        <v>56</v>
      </c>
      <c r="I133" t="s">
        <v>12</v>
      </c>
      <c r="J133">
        <v>1030</v>
      </c>
      <c r="K133" t="s">
        <v>45</v>
      </c>
      <c r="L133" t="s">
        <v>767</v>
      </c>
      <c r="M133" t="s">
        <v>47</v>
      </c>
      <c r="N133" t="s">
        <v>768</v>
      </c>
      <c r="O133">
        <v>1395987</v>
      </c>
      <c r="P133" t="s">
        <v>49</v>
      </c>
      <c r="R133">
        <f>VLOOKUP(O133,[1]应付款管理!$A$1:$I$65536,9,0)</f>
        <v>1030</v>
      </c>
      <c r="S133">
        <f t="shared" si="6"/>
        <v>0</v>
      </c>
      <c r="U133" t="str">
        <f>$T$3&amp;O133</f>
        <v>，1395987</v>
      </c>
      <c r="V133" t="s">
        <v>769</v>
      </c>
    </row>
    <row r="134" spans="10:22">
      <c r="J134">
        <f>SUM(J2:J133)</f>
        <v>233553</v>
      </c>
      <c r="R134">
        <f>SUM(R2:R133)</f>
        <v>233553.01</v>
      </c>
      <c r="S134">
        <f>SUM(S2:S133)</f>
        <v>-0.0100000000002183</v>
      </c>
      <c r="U134" t="str">
        <f>$T$3&amp;O134</f>
        <v>，</v>
      </c>
      <c r="V134" t="s">
        <v>59</v>
      </c>
    </row>
    <row r="137" spans="15:23">
      <c r="O137" s="1"/>
      <c r="P137" s="1"/>
      <c r="Q137" s="1"/>
      <c r="R137" s="1"/>
      <c r="S137" s="1"/>
      <c r="T137" s="1"/>
      <c r="U137" s="1"/>
      <c r="V137" s="1"/>
      <c r="W137" s="1"/>
    </row>
    <row r="138" spans="15:23">
      <c r="O138" s="1"/>
      <c r="P138" s="7" t="s">
        <v>770</v>
      </c>
      <c r="Q138" s="1"/>
      <c r="R138" s="1"/>
      <c r="S138" s="1"/>
      <c r="T138" s="1"/>
      <c r="U138" s="1"/>
      <c r="V138" s="1"/>
      <c r="W138" s="1"/>
    </row>
    <row r="139" spans="15:23">
      <c r="O139" s="1"/>
      <c r="P139" s="7" t="s">
        <v>771</v>
      </c>
      <c r="Q139" s="1"/>
      <c r="R139" s="1"/>
      <c r="S139" s="1"/>
      <c r="T139" s="1"/>
      <c r="U139" s="1"/>
      <c r="V139" s="1"/>
      <c r="W139" s="1"/>
    </row>
    <row r="140" spans="15:23">
      <c r="O140" s="1"/>
      <c r="P140" s="7" t="s">
        <v>772</v>
      </c>
      <c r="Q140" s="1"/>
      <c r="R140" s="1"/>
      <c r="S140" s="1"/>
      <c r="T140" s="1"/>
      <c r="U140" s="1"/>
      <c r="V140" s="1"/>
      <c r="W140" s="1"/>
    </row>
    <row r="141" spans="15:23">
      <c r="O141" s="1"/>
      <c r="P141" s="7" t="s">
        <v>773</v>
      </c>
      <c r="Q141" s="1"/>
      <c r="R141" s="1"/>
      <c r="S141" s="1"/>
      <c r="T141" s="1"/>
      <c r="U141" s="1"/>
      <c r="V141" s="1"/>
      <c r="W141" s="1"/>
    </row>
    <row r="142" spans="15:23">
      <c r="O142" s="1"/>
      <c r="P142" s="7" t="s">
        <v>774</v>
      </c>
      <c r="Q142" s="1"/>
      <c r="R142" s="1"/>
      <c r="S142" s="1"/>
      <c r="T142" s="1"/>
      <c r="U142" s="1"/>
      <c r="V142" s="1"/>
      <c r="W142" s="1"/>
    </row>
    <row r="143" spans="15:23">
      <c r="O143" s="1"/>
      <c r="P143" s="7" t="s">
        <v>775</v>
      </c>
      <c r="Q143" s="1"/>
      <c r="R143" s="1"/>
      <c r="S143" s="1"/>
      <c r="T143" s="1"/>
      <c r="U143" s="1"/>
      <c r="V143" s="1"/>
      <c r="W143" s="1"/>
    </row>
    <row r="144" spans="15:23">
      <c r="O144" s="1"/>
      <c r="P144" s="1"/>
      <c r="Q144" s="1"/>
      <c r="R144" s="1"/>
      <c r="S144" s="1"/>
      <c r="T144" s="1"/>
      <c r="U144" s="1"/>
      <c r="V144" s="1"/>
      <c r="W144" s="1"/>
    </row>
  </sheetData>
  <pageMargins left="0.75" right="0.75" top="1" bottom="1" header="0.511805555555556" footer="0.511805555555556"/>
  <headerFooter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账单信息</vt:lpstr>
      <vt:lpstr>账单明细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CIT-karmen欧燕珍</cp:lastModifiedBy>
  <dcterms:created xsi:type="dcterms:W3CDTF">2018-11-16T06:38:00Z</dcterms:created>
  <dcterms:modified xsi:type="dcterms:W3CDTF">2018-11-16T09:26:30Z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2052-10.1.0.7521</vt:lpwstr>
  </property>
</Properties>
</file>