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50"/>
  </bookViews>
  <sheets>
    <sheet name="订单导出表" sheetId="1" r:id="rId1"/>
  </sheets>
  <externalReferences>
    <externalReference r:id="rId2"/>
  </externalReferences>
  <definedNames>
    <definedName name="_xlnm._FilterDatabase" localSheetId="0" hidden="1">订单导出表!$A$19:$W$137</definedName>
  </definedNames>
  <calcPr calcId="144525"/>
</workbook>
</file>

<file path=xl/sharedStrings.xml><?xml version="1.0" encoding="utf-8"?>
<sst xmlns="http://schemas.openxmlformats.org/spreadsheetml/2006/main" count="645">
  <si>
    <t>发送方</t>
  </si>
  <si>
    <t>北京纯粹旅行有限公司</t>
  </si>
  <si>
    <t>Email</t>
  </si>
  <si>
    <t>ydjsa@yundijie.com</t>
  </si>
  <si>
    <t>对账联系人</t>
  </si>
  <si>
    <t>云瑶：18515004785、云柔：18501201949</t>
  </si>
  <si>
    <t>账单说明</t>
  </si>
  <si>
    <t>账单生成日期</t>
  </si>
  <si>
    <t>2018-12-01</t>
  </si>
  <si>
    <t>结算说明</t>
  </si>
  <si>
    <t>账单编号</t>
  </si>
  <si>
    <t>Y16163-201812-0001</t>
  </si>
  <si>
    <t/>
  </si>
  <si>
    <t>账单最晚还款日期</t>
  </si>
  <si>
    <t>2018-12-14</t>
  </si>
  <si>
    <t>对公付款方式
开户名：北京纯粹旅行有限公司
开户行：招商银行股份有限公司北京北苑路支行
银行账号：110910312210201001189</t>
  </si>
  <si>
    <t>账单金额</t>
  </si>
  <si>
    <t>CNY282826.00</t>
  </si>
  <si>
    <t>当月已回款</t>
  </si>
  <si>
    <t>0.0</t>
  </si>
  <si>
    <t>应付金额</t>
  </si>
  <si>
    <t>282826.0</t>
  </si>
  <si>
    <t>结算方式</t>
  </si>
  <si>
    <t>免费取消日</t>
  </si>
  <si>
    <t>账单类型</t>
  </si>
  <si>
    <t>双周结</t>
  </si>
  <si>
    <t>系统订单号</t>
  </si>
  <si>
    <t>操作员</t>
  </si>
  <si>
    <t>团号</t>
  </si>
  <si>
    <t>国家</t>
  </si>
  <si>
    <t>城市</t>
  </si>
  <si>
    <t>预订酒店</t>
  </si>
  <si>
    <t>预订日期</t>
  </si>
  <si>
    <t>免费取消日期</t>
  </si>
  <si>
    <t>入住日期</t>
  </si>
  <si>
    <t>离店日期</t>
  </si>
  <si>
    <t>房间数</t>
  </si>
  <si>
    <t>晚数</t>
  </si>
  <si>
    <t>客人姓名</t>
  </si>
  <si>
    <t>订单状态</t>
  </si>
  <si>
    <t>币种</t>
  </si>
  <si>
    <t>订单金额</t>
  </si>
  <si>
    <t>取消费用</t>
  </si>
  <si>
    <t>订单赔付</t>
  </si>
  <si>
    <t>活动减免</t>
  </si>
  <si>
    <t>额外支付</t>
  </si>
  <si>
    <t>结算费用</t>
  </si>
  <si>
    <t>，</t>
  </si>
  <si>
    <t>181109182924813963</t>
  </si>
  <si>
    <t>13431816755</t>
  </si>
  <si>
    <t>日本</t>
  </si>
  <si>
    <t>札幌市区</t>
  </si>
  <si>
    <t>Hotel Emisia Sapporo/札幌艾米西亚酒店</t>
  </si>
  <si>
    <t>2018-11-09</t>
  </si>
  <si>
    <t>2018-11-27</t>
  </si>
  <si>
    <t>2018-11-30</t>
  </si>
  <si>
    <t>2018-12-02</t>
  </si>
  <si>
    <t>1</t>
  </si>
  <si>
    <t>2</t>
  </si>
  <si>
    <t>ZHOU YONG</t>
  </si>
  <si>
    <t>已确认</t>
  </si>
  <si>
    <t>CNY</t>
  </si>
  <si>
    <t>，1392024</t>
  </si>
  <si>
    <t>181123211942663963</t>
  </si>
  <si>
    <t>yejinling</t>
  </si>
  <si>
    <t>泰国</t>
  </si>
  <si>
    <t>卡马拉海滩</t>
  </si>
  <si>
    <t>Thavorn Beach Village Resort &amp; Spa Phuket/普吉岛塔夫海滩水疗度假村</t>
  </si>
  <si>
    <t>2018-11-23</t>
  </si>
  <si>
    <t>2018-12-17</t>
  </si>
  <si>
    <t>2018-12-20</t>
  </si>
  <si>
    <t>3</t>
  </si>
  <si>
    <t>LI XIAOWEN</t>
  </si>
  <si>
    <t>，1397453</t>
  </si>
  <si>
    <t>，1392024，1397453，1401667，1401692，1402395，1404064，1363154，1367254，1380295，1381995，1382502，1383610，1385266，1387844，1389284，1389492，1390912，1390919，1393141，1393150，1393231，1394270，1394289，1396209，1396233，1396292，1396656，1396973，1396995，1397000，1397073，1397084，1397089，1397092，1397096，1397100，1397118，1397121，1397122，1397128，1397136，1397144，1397145，1397382，1397396，1397403，1397404，1397405，1397407，1397409，1397416，1397422，1397427，1397439，1397448，1397452，1397457，1397462，1397989，1398086，1398193，1398274，1398338，1398361，1398372，1398446，1398472，1399214，1399234，1399450，1399469，1400096，1400122，1400305，1400806，1400896，1400903，1401574，1401614，1401680，1401706，1401730，1401768，1401778，1401802，1401806，1401832，1401896，1402010，1402011，1402148，1402190，1402272，1402485，1402493，1402523，1402957，1403048，1403091，1403159，1403242，1403762，1403782，1403783，1403825，1404058，1404067，1404071，1404120，1404156，1404240，1404243，1404263，1404265，1404276，1404313，1404344，1404422</t>
  </si>
  <si>
    <t>181126082309463963</t>
  </si>
  <si>
    <t>曼谷市区</t>
  </si>
  <si>
    <t>Bangkok Palace Hotel/曼谷皇宫酒店</t>
  </si>
  <si>
    <t>2018-11-26</t>
  </si>
  <si>
    <t>SHEN MINGMING</t>
  </si>
  <si>
    <t>，1401667</t>
  </si>
  <si>
    <t>181126082622353963</t>
  </si>
  <si>
    <t>YING LINYING</t>
  </si>
  <si>
    <t>，1401692</t>
  </si>
  <si>
    <t>181127144908193963</t>
  </si>
  <si>
    <t>俄罗斯</t>
  </si>
  <si>
    <t>莫斯科市区</t>
  </si>
  <si>
    <t>Intourist Kolomenskoye Hotel/科罗缅斯克国际旅行社酒店</t>
  </si>
  <si>
    <t>2018-11-28</t>
  </si>
  <si>
    <t>2018-11-29</t>
  </si>
  <si>
    <t>ZOU FAJUN</t>
  </si>
  <si>
    <t>，1402395</t>
  </si>
  <si>
    <t>181130102104173963</t>
  </si>
  <si>
    <t>越南</t>
  </si>
  <si>
    <t>芽庄</t>
  </si>
  <si>
    <t>InterContinental Nha Trang/芽庄洲际酒店</t>
  </si>
  <si>
    <t>2018-12-16</t>
  </si>
  <si>
    <t>ZHOU ZHEN</t>
  </si>
  <si>
    <t>，1404064</t>
  </si>
  <si>
    <t>180926174605553963</t>
  </si>
  <si>
    <t>新西兰</t>
  </si>
  <si>
    <t>基督城</t>
  </si>
  <si>
    <t>BreakFree on Cashel/布雷克福瑞卡瑟尔酒店</t>
  </si>
  <si>
    <t>2018-09-26</t>
  </si>
  <si>
    <t>2018-11-18</t>
  </si>
  <si>
    <t>2018-11-25</t>
  </si>
  <si>
    <t>WANG JIRONG</t>
  </si>
  <si>
    <t>，1363154</t>
  </si>
  <si>
    <t>180909131036963963</t>
  </si>
  <si>
    <t>那霸</t>
  </si>
  <si>
    <t>Hotel Gracery Naha/那霸格雷塞里酒店</t>
  </si>
  <si>
    <t>2018-09-09</t>
  </si>
  <si>
    <t>2018-11-17</t>
  </si>
  <si>
    <t>2018-11-20</t>
  </si>
  <si>
    <t>CHEN XIAOQING</t>
  </si>
  <si>
    <t>，1367254</t>
  </si>
  <si>
    <t>181012210120343963</t>
  </si>
  <si>
    <t>澳大利亚</t>
  </si>
  <si>
    <t>布里斯班市区</t>
  </si>
  <si>
    <t>ibis Brisbane/布里斯班宜必思酒店</t>
  </si>
  <si>
    <t>2018-10-12</t>
  </si>
  <si>
    <t>WANG ZHENG</t>
  </si>
  <si>
    <t>，1380295</t>
  </si>
  <si>
    <t>181017084024053963</t>
  </si>
  <si>
    <t>美国</t>
  </si>
  <si>
    <t>坎贝尔</t>
  </si>
  <si>
    <t>DoubleTree by Hilton Campbell - Pruneyard Plaza/希尔顿坎贝尔达伯翠 - 普鲁内雅德广场酒店</t>
  </si>
  <si>
    <t>2018-10-17</t>
  </si>
  <si>
    <t>2018-12-03</t>
  </si>
  <si>
    <t>WANG XIAOYU</t>
  </si>
  <si>
    <t>，1381995</t>
  </si>
  <si>
    <t>181018085639983963</t>
  </si>
  <si>
    <t>纽约市区</t>
  </si>
  <si>
    <t>Doubletree By Hilton New York Times Square West/纽约时代广场西希尔顿逸林酒店</t>
  </si>
  <si>
    <t>2018-10-18</t>
  </si>
  <si>
    <t>6</t>
  </si>
  <si>
    <t>WANG FANG</t>
  </si>
  <si>
    <t>，1382502</t>
  </si>
  <si>
    <t>181020164425833963</t>
  </si>
  <si>
    <t>liudan</t>
  </si>
  <si>
    <t>印度</t>
  </si>
  <si>
    <t>孟买</t>
  </si>
  <si>
    <t>Hilton Mumbai International Airport Hotel/希尔顿孟买国际机场酒店</t>
  </si>
  <si>
    <t>2018-10-20</t>
  </si>
  <si>
    <t>2018-12-04</t>
  </si>
  <si>
    <t>2018-12-06</t>
  </si>
  <si>
    <t>ZHU JIANTONG</t>
  </si>
  <si>
    <t>，1383610</t>
  </si>
  <si>
    <t>181024184109623963</t>
  </si>
  <si>
    <t>特卡波湖</t>
  </si>
  <si>
    <t>The Godley Hotel/戈德利酒店</t>
  </si>
  <si>
    <t>2018-10-24</t>
  </si>
  <si>
    <t>2018-12-08</t>
  </si>
  <si>
    <t>2018-12-10</t>
  </si>
  <si>
    <t>YI MINGFU</t>
  </si>
  <si>
    <t>，1385266</t>
  </si>
  <si>
    <t>181031154912583963</t>
  </si>
  <si>
    <t>名古屋市区</t>
  </si>
  <si>
    <t>HOTEL MYSTAYS Nagoya Sakae/名古屋Mystays酒店</t>
  </si>
  <si>
    <t>2018-10-31</t>
  </si>
  <si>
    <t>CHEN AIXIN</t>
  </si>
  <si>
    <t>，1387844</t>
  </si>
  <si>
    <t>181103162112423963</t>
  </si>
  <si>
    <t>加拿大</t>
  </si>
  <si>
    <t>多伦多市区</t>
  </si>
  <si>
    <t>The Novotel Toronto Centre/诺富特多伦多中心酒店</t>
  </si>
  <si>
    <t>2018-11-03</t>
  </si>
  <si>
    <t>2018-12-05</t>
  </si>
  <si>
    <t>NAN JUNXING</t>
  </si>
  <si>
    <t>，1389284</t>
  </si>
  <si>
    <t>181104085840313963</t>
  </si>
  <si>
    <t>柬埔寨</t>
  </si>
  <si>
    <t>暹粒</t>
  </si>
  <si>
    <t>Regency Angkor Hotel/吴哥丽晶酒店</t>
  </si>
  <si>
    <t>2018-11-04</t>
  </si>
  <si>
    <t>4</t>
  </si>
  <si>
    <t>LONG YANJU</t>
  </si>
  <si>
    <t>，1389492</t>
  </si>
  <si>
    <t>181107170351303963</t>
  </si>
  <si>
    <t>大阪市区</t>
  </si>
  <si>
    <t>Osaka Marriott Miyako Hotel/大阪万豪酒店</t>
  </si>
  <si>
    <t>2018-11-07</t>
  </si>
  <si>
    <t>ZHOU YAN</t>
  </si>
  <si>
    <t>，1390912</t>
  </si>
  <si>
    <t>181107164425573963</t>
  </si>
  <si>
    <t>德国</t>
  </si>
  <si>
    <t>慕尼黑市区</t>
  </si>
  <si>
    <t>Hotel Torbräu/图芭拉乌酒店</t>
  </si>
  <si>
    <t>YU QINGCHAN</t>
  </si>
  <si>
    <t>，1390919</t>
  </si>
  <si>
    <t>181121134823383963</t>
  </si>
  <si>
    <t>墨尔本市区</t>
  </si>
  <si>
    <t>Crown Towers/皇冠度假酒店</t>
  </si>
  <si>
    <t>2018-11-21</t>
  </si>
  <si>
    <t>CHEN XI</t>
  </si>
  <si>
    <t>，1393141</t>
  </si>
  <si>
    <t>181111133714423963</t>
  </si>
  <si>
    <t>True Siam Phayathai Hotel/特鲁暹罗帕亚泰路酒店</t>
  </si>
  <si>
    <t>2018-11-11</t>
  </si>
  <si>
    <t>SHENG YUKUN</t>
  </si>
  <si>
    <t>，1393150</t>
  </si>
  <si>
    <t>181111141324203963</t>
  </si>
  <si>
    <t>Sheraton Miyako Hotel Osaka/大阪都喜来登酒店</t>
  </si>
  <si>
    <t>2018-11-22</t>
  </si>
  <si>
    <t>DENG QIN</t>
  </si>
  <si>
    <t>，1393231</t>
  </si>
  <si>
    <t>181112153218463963</t>
  </si>
  <si>
    <t>波士顿市区</t>
  </si>
  <si>
    <t>The Godfrey Hotel Boston/戈弗雷波士顿酒店</t>
  </si>
  <si>
    <t>2018-11-12</t>
  </si>
  <si>
    <t>CHENG SHUJIE</t>
  </si>
  <si>
    <t>，1394270</t>
  </si>
  <si>
    <t>181112161147103963</t>
  </si>
  <si>
    <t>土耳其</t>
  </si>
  <si>
    <t>伊斯坦布尔</t>
  </si>
  <si>
    <t>Megara Palace - Old City/麦加拉宫酒店 - 老城</t>
  </si>
  <si>
    <t>2018-11-19</t>
  </si>
  <si>
    <t>HAN WEI</t>
  </si>
  <si>
    <t>，1394289</t>
  </si>
  <si>
    <t>181116105608623963</t>
  </si>
  <si>
    <t>印度尼西亚</t>
  </si>
  <si>
    <t>泗水</t>
  </si>
  <si>
    <t>Vasa Hotel Surabaya/泗水瓦萨酒店</t>
  </si>
  <si>
    <t>2018-11-16</t>
  </si>
  <si>
    <t>QIU YOUHONG</t>
  </si>
  <si>
    <t>，1396209</t>
  </si>
  <si>
    <t>181116113712663963</t>
  </si>
  <si>
    <t>荷兰</t>
  </si>
  <si>
    <t>鹿特丹</t>
  </si>
  <si>
    <t>Hampshire Hotel - Savoy Rotterdam/鹿特丹萨伏伊罕布什尔酒店</t>
  </si>
  <si>
    <t>LIU SHULAN</t>
  </si>
  <si>
    <t>，1396233</t>
  </si>
  <si>
    <t>181116135437503963</t>
  </si>
  <si>
    <t>东京市区</t>
  </si>
  <si>
    <t>Hotel Okura Tokyo/东京大仓饭店</t>
  </si>
  <si>
    <t>ZHAO YULONG</t>
  </si>
  <si>
    <t>，1396292</t>
  </si>
  <si>
    <t>181116204414343963</t>
  </si>
  <si>
    <t>Izmailovo Alpha Hotel/伊兹麦洛瓦阿尔法酒店</t>
  </si>
  <si>
    <t>WANG JIAQING</t>
  </si>
  <si>
    <t>，1396656</t>
  </si>
  <si>
    <t>181118081007143963</t>
  </si>
  <si>
    <t>The Watson Hotel/沃森酒店</t>
  </si>
  <si>
    <t>JI JIANLONG</t>
  </si>
  <si>
    <t>，1396973</t>
  </si>
  <si>
    <t>181117161757963963</t>
  </si>
  <si>
    <t>芭东海滩</t>
  </si>
  <si>
    <t>Nipa Resort/尼帕度假酒店</t>
  </si>
  <si>
    <t>JIANG DEWEI</t>
  </si>
  <si>
    <t>，1396995</t>
  </si>
  <si>
    <t>181117163018923963</t>
  </si>
  <si>
    <t>黄金海岸</t>
  </si>
  <si>
    <t>Crowne Plaza Surfers Paradise/冲浪者天堂皇冠假日酒店</t>
  </si>
  <si>
    <t>YU YI</t>
  </si>
  <si>
    <t>，1397000</t>
  </si>
  <si>
    <t>181123204809963963</t>
  </si>
  <si>
    <t>卡伦海滩</t>
  </si>
  <si>
    <t>Thavorn Palm Beach Resort Phuket/普吉岛塔夫棕榈海滩度假村</t>
  </si>
  <si>
    <t>2018-12-13</t>
  </si>
  <si>
    <t>HAN JIAO</t>
  </si>
  <si>
    <t>，1397073</t>
  </si>
  <si>
    <t>181124154227713963</t>
  </si>
  <si>
    <t>2018-11-24</t>
  </si>
  <si>
    <t>2018-12-09</t>
  </si>
  <si>
    <t>QIAN YINAN</t>
  </si>
  <si>
    <t>，1397084</t>
  </si>
  <si>
    <t>181123210124763963</t>
  </si>
  <si>
    <t>2018-12-15</t>
  </si>
  <si>
    <t>2018-12-18</t>
  </si>
  <si>
    <t>WANG XU</t>
  </si>
  <si>
    <t>，1397089</t>
  </si>
  <si>
    <t>181123211859253963</t>
  </si>
  <si>
    <t>SUN TING</t>
  </si>
  <si>
    <t>，1397092</t>
  </si>
  <si>
    <t>181123205904893963</t>
  </si>
  <si>
    <t>YANG XUELIAN</t>
  </si>
  <si>
    <t>，1397096</t>
  </si>
  <si>
    <t>181123210722603963</t>
  </si>
  <si>
    <t>2018-12-19</t>
  </si>
  <si>
    <t>HU CAICAO</t>
  </si>
  <si>
    <t>，1397100</t>
  </si>
  <si>
    <t>181124154758973963</t>
  </si>
  <si>
    <t>2018-12-11</t>
  </si>
  <si>
    <t>JIA YUCHEN</t>
  </si>
  <si>
    <t>，1397118</t>
  </si>
  <si>
    <t>181124154147443963</t>
  </si>
  <si>
    <t>SHAO GUOQIANG</t>
  </si>
  <si>
    <t>，1397121</t>
  </si>
  <si>
    <t>181126144528073963</t>
  </si>
  <si>
    <t>WANG SHAOLIN</t>
  </si>
  <si>
    <t>，1397122</t>
  </si>
  <si>
    <t>181124153447333963</t>
  </si>
  <si>
    <t>2018-12-12</t>
  </si>
  <si>
    <t>BO DONGXUE</t>
  </si>
  <si>
    <t>，1397128</t>
  </si>
  <si>
    <t>181124154448613963</t>
  </si>
  <si>
    <t>HOU ZEYU</t>
  </si>
  <si>
    <t>，1397136</t>
  </si>
  <si>
    <t>181123210520653963</t>
  </si>
  <si>
    <t>JIA WEI</t>
  </si>
  <si>
    <t>，1397144</t>
  </si>
  <si>
    <t>181124154515813963</t>
  </si>
  <si>
    <t>JIA KUNPENG</t>
  </si>
  <si>
    <t>取消已确认</t>
  </si>
  <si>
    <t>，1397145</t>
  </si>
  <si>
    <t>181123210628083963</t>
  </si>
  <si>
    <t>2018-12-07</t>
  </si>
  <si>
    <t>LIU CHUNXIN</t>
  </si>
  <si>
    <t>，1397382</t>
  </si>
  <si>
    <t>181123214148133963</t>
  </si>
  <si>
    <t>CAO HUIHUI</t>
  </si>
  <si>
    <t>，1397396</t>
  </si>
  <si>
    <t>181123203410393963</t>
  </si>
  <si>
    <t>LI YUANYUAN</t>
  </si>
  <si>
    <t>，1397403</t>
  </si>
  <si>
    <t>181123201353443963</t>
  </si>
  <si>
    <t>GU GUOSHAN</t>
  </si>
  <si>
    <t>，1397404</t>
  </si>
  <si>
    <t>181123213236183963</t>
  </si>
  <si>
    <t>TAO CHUNYAN</t>
  </si>
  <si>
    <t>，1397405</t>
  </si>
  <si>
    <t>181123202729693963</t>
  </si>
  <si>
    <t>YANG TIANYING</t>
  </si>
  <si>
    <t>，1397407</t>
  </si>
  <si>
    <t>181123202939143963</t>
  </si>
  <si>
    <t>SUN YU</t>
  </si>
  <si>
    <t>，1397409</t>
  </si>
  <si>
    <t>181123211400513963</t>
  </si>
  <si>
    <t>GAO MIN</t>
  </si>
  <si>
    <t>，1397416</t>
  </si>
  <si>
    <t>181123211738743963</t>
  </si>
  <si>
    <t>ZHONG YULING</t>
  </si>
  <si>
    <t>，1397422</t>
  </si>
  <si>
    <t>181124153140983963</t>
  </si>
  <si>
    <t>ZHANG LIFEN</t>
  </si>
  <si>
    <t>，1397427</t>
  </si>
  <si>
    <t>181124151539553963</t>
  </si>
  <si>
    <t>ZHAO PENGFEI</t>
  </si>
  <si>
    <t>，1397439</t>
  </si>
  <si>
    <t>181123211042713963</t>
  </si>
  <si>
    <t>SU QINGWEI</t>
  </si>
  <si>
    <t>，1397448</t>
  </si>
  <si>
    <t>181123213702633963</t>
  </si>
  <si>
    <t>HE LIJIA</t>
  </si>
  <si>
    <t>，1397452</t>
  </si>
  <si>
    <t>181123212323653963</t>
  </si>
  <si>
    <t>2018-12-21</t>
  </si>
  <si>
    <t>ZHOU SHENGYANG</t>
  </si>
  <si>
    <t>，1397457</t>
  </si>
  <si>
    <t>181123204610203963</t>
  </si>
  <si>
    <t>WU YUXI</t>
  </si>
  <si>
    <t>，1397462</t>
  </si>
  <si>
    <t>181118105040173963</t>
  </si>
  <si>
    <t>韩国</t>
  </si>
  <si>
    <t>首尔市区</t>
  </si>
  <si>
    <t>Glad Live Gangnam/江南舒心住宿酒店</t>
  </si>
  <si>
    <t>SUN LIN</t>
  </si>
  <si>
    <t>，1397989</t>
  </si>
  <si>
    <t>181121090524193963</t>
  </si>
  <si>
    <t>阿联酋</t>
  </si>
  <si>
    <t>迪拜</t>
  </si>
  <si>
    <t>Waldorf Astoria Dubai Palm Jumeirah/迪拜棕榈岛华尔道夫酒店</t>
  </si>
  <si>
    <t>ZHANG YIYING</t>
  </si>
  <si>
    <t>，1398086</t>
  </si>
  <si>
    <t>181118200850863963</t>
  </si>
  <si>
    <t>新加坡</t>
  </si>
  <si>
    <t>Holiday Inn Express Singapore Orchard Road/新加坡乌节路智选假日酒店</t>
  </si>
  <si>
    <t>2019-01-29</t>
  </si>
  <si>
    <t>2019-02-03</t>
  </si>
  <si>
    <t>5</t>
  </si>
  <si>
    <t>HUANG ZHE</t>
  </si>
  <si>
    <t>，1398193</t>
  </si>
  <si>
    <t>181119104023393963</t>
  </si>
  <si>
    <t>奥南海滩</t>
  </si>
  <si>
    <t>ibis Styles Krabi Ao Nang/甲米奥南宜必思尚品酒店</t>
  </si>
  <si>
    <t>LU TAO</t>
  </si>
  <si>
    <t>，1398274</t>
  </si>
  <si>
    <t>181119090428533963</t>
  </si>
  <si>
    <t>奥克兰</t>
  </si>
  <si>
    <t>VR Auckland City/VR奥克兰市度假酒店</t>
  </si>
  <si>
    <t>ZHANG GUOMING</t>
  </si>
  <si>
    <t>，1398338</t>
  </si>
  <si>
    <t>181119103752283963</t>
  </si>
  <si>
    <t>Asia Hotel Bangkok/曼谷亚洲酒店</t>
  </si>
  <si>
    <t>LI LI</t>
  </si>
  <si>
    <t>，1398361</t>
  </si>
  <si>
    <t>181119112148273963</t>
  </si>
  <si>
    <t>清迈市区</t>
  </si>
  <si>
    <t>Makka Hotel/马卡酒店</t>
  </si>
  <si>
    <t>WANG SIYUE</t>
  </si>
  <si>
    <t>，1398372</t>
  </si>
  <si>
    <t>181119133612203963</t>
  </si>
  <si>
    <t>Hotel Listel Shinjuku/里斯特新宿酒店</t>
  </si>
  <si>
    <t>FANG JINDE</t>
  </si>
  <si>
    <t>，1398446</t>
  </si>
  <si>
    <t>181119145340823963</t>
  </si>
  <si>
    <t>Aonang Buri Resort/拗喃布里度假村</t>
  </si>
  <si>
    <t>ZHONG FAN</t>
  </si>
  <si>
    <t>，1398472</t>
  </si>
  <si>
    <t>181120174119513963</t>
  </si>
  <si>
    <t>The Sukosol Hotel Bangkok/曼谷苏库索酒店</t>
  </si>
  <si>
    <t>GONG RUI</t>
  </si>
  <si>
    <t>，1399214</t>
  </si>
  <si>
    <t>181120180213113963</t>
  </si>
  <si>
    <t>马来西亚</t>
  </si>
  <si>
    <t>珍南海滩</t>
  </si>
  <si>
    <t>Resorts World Langkawi/兰卡威世界度假村</t>
  </si>
  <si>
    <t>2019-01-07</t>
  </si>
  <si>
    <t>2019-01-09</t>
  </si>
  <si>
    <t>XIE KAIYIN</t>
  </si>
  <si>
    <t>，1399234</t>
  </si>
  <si>
    <t>181121085428203963</t>
  </si>
  <si>
    <t>亨廷顿海滩</t>
  </si>
  <si>
    <t>Paséa Hotel &amp; Spa/帕瑟亚Spa度假酒店</t>
  </si>
  <si>
    <t>ZHANG JING</t>
  </si>
  <si>
    <t>，1399450</t>
  </si>
  <si>
    <t>181121101133823963</t>
  </si>
  <si>
    <t>Swissotel Nankai Osaka/大阪瑞士南海酒店</t>
  </si>
  <si>
    <t>LI HANYUN</t>
  </si>
  <si>
    <t>，1399469</t>
  </si>
  <si>
    <t>181122123714073963</t>
  </si>
  <si>
    <t>Aetas Lumpini/隆披尼艾塔斯酒店</t>
  </si>
  <si>
    <t>CAI JIANHUA</t>
  </si>
  <si>
    <t>，1400096</t>
  </si>
  <si>
    <t>181122140801243963</t>
  </si>
  <si>
    <t>Ma Hotel/马酒店</t>
  </si>
  <si>
    <t>ZOU DAIJIE</t>
  </si>
  <si>
    <t>，1400122</t>
  </si>
  <si>
    <t>181122182709873963</t>
  </si>
  <si>
    <t>奥地利</t>
  </si>
  <si>
    <t>萨尔茨堡</t>
  </si>
  <si>
    <t>Wyndham Grand Salzburg Conference Centre/萨尔茨堡会议中心温德姆大酒店</t>
  </si>
  <si>
    <t>MA MANLING</t>
  </si>
  <si>
    <t>，1400305</t>
  </si>
  <si>
    <t>181123170947993963</t>
  </si>
  <si>
    <t>雅加达市区</t>
  </si>
  <si>
    <t>The Westin Jakarta/雅加达威斯汀酒店</t>
  </si>
  <si>
    <t>KAI XIAO</t>
  </si>
  <si>
    <t>，1400806</t>
  </si>
  <si>
    <t>181123202252633963</t>
  </si>
  <si>
    <t>卡塔海滩</t>
  </si>
  <si>
    <t>Sawasdee Village/萨瓦斯德乡村酒店</t>
  </si>
  <si>
    <t>REN MEILING</t>
  </si>
  <si>
    <t>，1400896</t>
  </si>
  <si>
    <t>181123201000503963</t>
  </si>
  <si>
    <t>Duangtawan Hotel Chiang Mai/清迈东他挽酒店</t>
  </si>
  <si>
    <t>FENG XIAOJUN</t>
  </si>
  <si>
    <t>，1400903</t>
  </si>
  <si>
    <t>181125181208083963</t>
  </si>
  <si>
    <t>法国</t>
  </si>
  <si>
    <t>巴黎市区</t>
  </si>
  <si>
    <t>Best Western Premier Opéra Faubourg (Ex Hotel Jules)/贝斯特韦斯特精品歌剧院法布酒店（前朱尔斯酒店）</t>
  </si>
  <si>
    <t>CHEN YANDING</t>
  </si>
  <si>
    <t>，1401574</t>
  </si>
  <si>
    <t>181125200319553963</t>
  </si>
  <si>
    <t>Tokyo Bay Ariake Washington Hotel/东京湾有明华盛顿酒店</t>
  </si>
  <si>
    <t>2019-01-22</t>
  </si>
  <si>
    <t>2019-01-27</t>
  </si>
  <si>
    <t>MENG BEIQI</t>
  </si>
  <si>
    <t>，1401614</t>
  </si>
  <si>
    <t>181126083023493963</t>
  </si>
  <si>
    <t>Marriott Executive Apartments Mayfair Bangkok/曼谷梅费尔万豪行政公寓</t>
  </si>
  <si>
    <t>XU YAJUN</t>
  </si>
  <si>
    <t>，1401680</t>
  </si>
  <si>
    <t>181126084315423963</t>
  </si>
  <si>
    <t>清莱</t>
  </si>
  <si>
    <t>Le Meridien Chiang Rai Resort/清莱艾美度假酒店</t>
  </si>
  <si>
    <t>FANG SHIJIE</t>
  </si>
  <si>
    <t>，1401706</t>
  </si>
  <si>
    <t>181126083952273963</t>
  </si>
  <si>
    <t>意大利</t>
  </si>
  <si>
    <t>梅斯特</t>
  </si>
  <si>
    <t>Hotel Plaza/广场酒店</t>
  </si>
  <si>
    <t>ZOU HE</t>
  </si>
  <si>
    <t>，1401730</t>
  </si>
  <si>
    <t>181126110609763963</t>
  </si>
  <si>
    <t>Shangri-La Hotel Toronto/多伦多香格里拉大酒店</t>
  </si>
  <si>
    <t>LI WEN</t>
  </si>
  <si>
    <t>，1401768</t>
  </si>
  <si>
    <t>181126102454143963</t>
  </si>
  <si>
    <t>Mövenpick Hotel Sukhumvit 15 Bangkok/曼谷素坤逸15巷瑞享酒店</t>
  </si>
  <si>
    <t>CHEN YONG</t>
  </si>
  <si>
    <t>，1401778</t>
  </si>
  <si>
    <t>181126111525183963</t>
  </si>
  <si>
    <t>meirong</t>
  </si>
  <si>
    <t>Jasmine Resort Bangkok/茉莉花度假酒店</t>
  </si>
  <si>
    <t>LIU SHIYU</t>
  </si>
  <si>
    <t>，1401802</t>
  </si>
  <si>
    <t>181126110824203963</t>
  </si>
  <si>
    <t>Novotel Phuket Kata Avista Resort and Spa/普吉岛卡塔阿维斯塔诺富特酒店度假村</t>
  </si>
  <si>
    <t>SHI JINLI</t>
  </si>
  <si>
    <t>，1401806</t>
  </si>
  <si>
    <t>181126120031453963</t>
  </si>
  <si>
    <t>菲律宾</t>
  </si>
  <si>
    <t>马尼拉</t>
  </si>
  <si>
    <t>Berjaya Makati Hotel/贝尔亚阿马尼拉酒店</t>
  </si>
  <si>
    <t>DENG ZENGYUN</t>
  </si>
  <si>
    <t>，1401832</t>
  </si>
  <si>
    <t>181126144401083963</t>
  </si>
  <si>
    <t>Holiday Inn Express Jakarta Pluit Citygate/雅加达东荟城智选假日酒店</t>
  </si>
  <si>
    <t>LIU XIAOYONG</t>
  </si>
  <si>
    <t>，1401896</t>
  </si>
  <si>
    <t>181126173624903963</t>
  </si>
  <si>
    <t>巴林</t>
  </si>
  <si>
    <t>麦纳麦</t>
  </si>
  <si>
    <t>Golden Tulip Bahrain/巴林金色郁金香酒店</t>
  </si>
  <si>
    <t>TAN BIN</t>
  </si>
  <si>
    <t>，1402010</t>
  </si>
  <si>
    <t>181126173828573963</t>
  </si>
  <si>
    <t>LI HE</t>
  </si>
  <si>
    <t>，1402011</t>
  </si>
  <si>
    <t>181127083531073963</t>
  </si>
  <si>
    <t>ONE UN New York/纽约联合国酒店</t>
  </si>
  <si>
    <t>SUN YAN</t>
  </si>
  <si>
    <t>，1402148</t>
  </si>
  <si>
    <t>181127083825973963</t>
  </si>
  <si>
    <t>Centre Point Chidlom/奇德伦中心酒店</t>
  </si>
  <si>
    <t>YUAN DAN</t>
  </si>
  <si>
    <t>，1402190</t>
  </si>
  <si>
    <t>181127103736223963</t>
  </si>
  <si>
    <t>JW Marriott Hotel Jakarta/雅加达JW万豪酒店</t>
  </si>
  <si>
    <t>WU DAKUN</t>
  </si>
  <si>
    <t>，1402272</t>
  </si>
  <si>
    <t>181127162423333963</t>
  </si>
  <si>
    <t>塞浦路斯</t>
  </si>
  <si>
    <t>尼科西亚</t>
  </si>
  <si>
    <t>Hilton Park Nicosia/希尔顿尼科西亚公园酒店</t>
  </si>
  <si>
    <t>YANG QI</t>
  </si>
  <si>
    <t>，1402485</t>
  </si>
  <si>
    <t>181127160501723963</t>
  </si>
  <si>
    <t>dengweilong</t>
  </si>
  <si>
    <t>道因</t>
  </si>
  <si>
    <t>Pura Vida Beach &amp; Dive Resort/普拉维达海滩和潜水度假酒店</t>
  </si>
  <si>
    <t>2019-01-30</t>
  </si>
  <si>
    <t>2019-02-02</t>
  </si>
  <si>
    <t>YUAN JIJIE</t>
  </si>
  <si>
    <t>，1402493</t>
  </si>
  <si>
    <t>181127175606743963</t>
  </si>
  <si>
    <t>Kalima Resort and Spa/卡利马Spa度假酒店</t>
  </si>
  <si>
    <t>2019-02-14</t>
  </si>
  <si>
    <t>2019-02-18</t>
  </si>
  <si>
    <t>FANG WUSHOU</t>
  </si>
  <si>
    <t>，1402523</t>
  </si>
  <si>
    <t>181128135517743963</t>
  </si>
  <si>
    <t>京都</t>
  </si>
  <si>
    <t>Hotel Grand Bach Kyoto Select/京都格林巴奇酒店</t>
  </si>
  <si>
    <t>2018-12-27</t>
  </si>
  <si>
    <t>2018-12-28</t>
  </si>
  <si>
    <t>HUANG ZITONG</t>
  </si>
  <si>
    <t>，1402957</t>
  </si>
  <si>
    <t>181128143931233963</t>
  </si>
  <si>
    <t>Journey Hub Hotel Phuket/</t>
  </si>
  <si>
    <t>2019-01-24</t>
  </si>
  <si>
    <t>CHEN YINGJIA</t>
  </si>
  <si>
    <t>，1403048</t>
  </si>
  <si>
    <t>181128170936693963</t>
  </si>
  <si>
    <t>岘港</t>
  </si>
  <si>
    <t>Pullman Danang Beach Resort/岘港海滩铂尔曼度假酒店</t>
  </si>
  <si>
    <t>CHENG LU</t>
  </si>
  <si>
    <t>，1403091</t>
  </si>
  <si>
    <t>181128181542133963</t>
  </si>
  <si>
    <t>Ibis Styles Dragon Mart Dubai/迪拜龙城宜必思尚品酒店</t>
  </si>
  <si>
    <t>JIA XIANGQIAN</t>
  </si>
  <si>
    <t>，1403159</t>
  </si>
  <si>
    <t>181128193818983963</t>
  </si>
  <si>
    <t>罗马市区</t>
  </si>
  <si>
    <t>Baglioni Hotel Regina - The Leading Hotels of the World/巴廖尼女王饭店 –立鼎世酒店集团</t>
  </si>
  <si>
    <t>CHE YU</t>
  </si>
  <si>
    <t>，1403242</t>
  </si>
  <si>
    <t>181129171359793963</t>
  </si>
  <si>
    <t>济州市</t>
  </si>
  <si>
    <t>Best Western Jeju Hotel/济州贝斯特韦斯特酒店</t>
  </si>
  <si>
    <t>FANG WEI</t>
  </si>
  <si>
    <t>，1403762</t>
  </si>
  <si>
    <t>181129181910283963</t>
  </si>
  <si>
    <t>2019-01-23</t>
  </si>
  <si>
    <t>2019-01-28</t>
  </si>
  <si>
    <t>QI JIN</t>
  </si>
  <si>
    <t>，1403782</t>
  </si>
  <si>
    <t>181129183413493963</t>
  </si>
  <si>
    <t>，1403783</t>
  </si>
  <si>
    <t>181129185220923963</t>
  </si>
  <si>
    <t>葡萄牙</t>
  </si>
  <si>
    <t>里斯本市区</t>
  </si>
  <si>
    <t>V Dinastia Guesthouse/维迪纳斯蒂亚酒店</t>
  </si>
  <si>
    <t>WANG XIAODONG</t>
  </si>
  <si>
    <t>，1403825</t>
  </si>
  <si>
    <t>181130091239873963</t>
  </si>
  <si>
    <t>qiuxian</t>
  </si>
  <si>
    <t>北马里亚那群岛</t>
  </si>
  <si>
    <t>加拉班</t>
  </si>
  <si>
    <t>Fiesta Resort &amp; Spa Saipan/塞班悦泰度假村酒店</t>
  </si>
  <si>
    <t>HONG XI</t>
  </si>
  <si>
    <t>，1404058</t>
  </si>
  <si>
    <t>181130102522463963</t>
  </si>
  <si>
    <t>GUO ZHANGGANG</t>
  </si>
  <si>
    <t>，1404067</t>
  </si>
  <si>
    <t>181130104200533963</t>
  </si>
  <si>
    <t>ZHOU DONGJUAN</t>
  </si>
  <si>
    <t>，1404071</t>
  </si>
  <si>
    <t>181130105247613963</t>
  </si>
  <si>
    <t>西班牙</t>
  </si>
  <si>
    <t>赫塔费</t>
  </si>
  <si>
    <t>Exe Getafe/埃克赫塔菲酒店</t>
  </si>
  <si>
    <t>WANG YU</t>
  </si>
  <si>
    <t>，1404120</t>
  </si>
  <si>
    <t>181130113910183963</t>
  </si>
  <si>
    <t>悉尼市区</t>
  </si>
  <si>
    <t>Adina Apartment Hotel Sydney Airport/悉尼机场阿迪纳公寓式酒店</t>
  </si>
  <si>
    <t>2018-12-22</t>
  </si>
  <si>
    <t>2018-12-23</t>
  </si>
  <si>
    <t>WEI KAI</t>
  </si>
  <si>
    <t>，1404156</t>
  </si>
  <si>
    <t>181130141045533963</t>
  </si>
  <si>
    <t>Diamond City Hotel/钻石城酒店</t>
  </si>
  <si>
    <t>NANNAN YUAN</t>
  </si>
  <si>
    <t>，1404240</t>
  </si>
  <si>
    <t>181130142012063963</t>
  </si>
  <si>
    <t>Novotel Jakarta Gajah Mada/诺富特雅加达加查马达酒店</t>
  </si>
  <si>
    <t>TAN LIJIAN</t>
  </si>
  <si>
    <t>，1404243</t>
  </si>
  <si>
    <t>181130153336933963</t>
  </si>
  <si>
    <t>Le Méridien Angkor/吴哥艾美酒店</t>
  </si>
  <si>
    <t>YUE SHUYING</t>
  </si>
  <si>
    <t>，1404263</t>
  </si>
  <si>
    <t>181130154029163963</t>
  </si>
  <si>
    <t>IAN GIANI</t>
  </si>
  <si>
    <t>，1404265</t>
  </si>
  <si>
    <t>181130145335593963</t>
  </si>
  <si>
    <t>InterContinental Hotel Osaka/大阪洲际酒店</t>
  </si>
  <si>
    <t>DENG SIYAO</t>
  </si>
  <si>
    <t>，1404276</t>
  </si>
  <si>
    <t>181130160345183963</t>
  </si>
  <si>
    <t>Royal Orchid Sheraton Hotel and Towers/皇家兰花喜来登大酒店</t>
  </si>
  <si>
    <t>ZOU LI</t>
  </si>
  <si>
    <t>，1404313</t>
  </si>
  <si>
    <t>181130172150175963</t>
  </si>
  <si>
    <t>SUN JINGRAN</t>
  </si>
  <si>
    <t>，1404344</t>
  </si>
  <si>
    <t>181130192015923963</t>
  </si>
  <si>
    <t>2019-01-12</t>
  </si>
  <si>
    <t>2019-01-14</t>
  </si>
  <si>
    <t>WANG XINJUN</t>
  </si>
  <si>
    <t>，1404422</t>
  </si>
  <si>
    <t>确定应付：282826  付款编号：P181201141911322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</si>
</sst>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indexed="8"/>
      <name val="宋体"/>
      <charset val="134"/>
      <scheme val="minor"/>
    </font>
    <font>
      <sz val="16"/>
      <name val="黑体"/>
      <charset val="134"/>
    </font>
    <font>
      <b/>
      <sz val="12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3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7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3" fillId="12" borderId="3" applyNumberFormat="0" applyFon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9" fillId="3" borderId="6" applyNumberFormat="0" applyAlignment="0" applyProtection="0">
      <alignment vertical="center"/>
    </xf>
    <xf numFmtId="0" fontId="6" fillId="3" borderId="1" applyNumberFormat="0" applyAlignment="0" applyProtection="0">
      <alignment vertical="center"/>
    </xf>
    <xf numFmtId="0" fontId="11" fillId="10" borderId="2" applyNumberFormat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</cellStyleXfs>
  <cellXfs count="8"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1" fillId="0" borderId="0" xfId="0" applyFont="1" applyAlignment="1">
      <alignment horizontal="center"/>
    </xf>
    <xf numFmtId="0" fontId="0" fillId="0" borderId="0" xfId="0" applyFont="1" applyAlignment="1">
      <alignment wrapText="1"/>
    </xf>
    <xf numFmtId="0" fontId="0" fillId="0" borderId="0" xfId="0" applyNumberFormat="1" applyFont="1">
      <alignment vertical="center"/>
    </xf>
    <xf numFmtId="0" fontId="0" fillId="0" borderId="0" xfId="0" applyNumberFormat="1" applyFont="1" applyFill="1">
      <alignment vertical="center"/>
    </xf>
    <xf numFmtId="0" fontId="0" fillId="2" borderId="0" xfId="0" applyFont="1" applyFill="1">
      <alignment vertical="center"/>
    </xf>
    <xf numFmtId="0" fontId="2" fillId="2" borderId="0" xfId="0" applyFont="1" applyFill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KARMEN\Desktop\&#20379;&#24212;&#21830;-&#31995;&#32479;&#25968;&#25454;\&#20113;&#22320;&#25509;1201&#31995;&#3247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应付款管理"/>
    </sheetNames>
    <sheetDataSet>
      <sheetData sheetId="0">
        <row r="1">
          <cell r="A1" t="str">
            <v>单号</v>
          </cell>
          <cell r="B1" t="str">
            <v>酒店名</v>
          </cell>
          <cell r="C1" t="str">
            <v>采购单号</v>
          </cell>
          <cell r="D1" t="str">
            <v>酒店确认号</v>
          </cell>
          <cell r="E1" t="str">
            <v>出账银行</v>
          </cell>
          <cell r="F1" t="str">
            <v>出账金额</v>
          </cell>
          <cell r="G1" t="str">
            <v>出账币种</v>
          </cell>
          <cell r="H1" t="str">
            <v>出账汇率</v>
          </cell>
          <cell r="I1" t="str">
            <v>原币金额</v>
          </cell>
        </row>
        <row r="2">
          <cell r="A2">
            <v>1404071</v>
          </cell>
          <cell r="B2" t="str">
            <v>洲际芽庄酒店（芽庄洲际酒店）</v>
          </cell>
          <cell r="C2" t="str">
            <v>181130104200533963</v>
          </cell>
          <cell r="D2" t="str">
            <v/>
          </cell>
          <cell r="E2" t="str">
            <v/>
          </cell>
          <cell r="F2" t="str">
            <v>2141</v>
          </cell>
          <cell r="G2" t="str">
            <v>RMB</v>
          </cell>
          <cell r="H2" t="str">
            <v>1</v>
          </cell>
          <cell r="I2">
            <v>2141</v>
          </cell>
        </row>
        <row r="3">
          <cell r="A3">
            <v>1404344</v>
          </cell>
          <cell r="B3" t="str">
            <v>洲际芽庄酒店（芽庄洲际酒店）</v>
          </cell>
          <cell r="C3" t="str">
            <v>181130172150175963</v>
          </cell>
          <cell r="D3" t="str">
            <v/>
          </cell>
          <cell r="E3" t="str">
            <v/>
          </cell>
          <cell r="F3" t="str">
            <v>1855</v>
          </cell>
          <cell r="G3" t="str">
            <v>RMB</v>
          </cell>
          <cell r="H3" t="str">
            <v>1</v>
          </cell>
          <cell r="I3">
            <v>1855</v>
          </cell>
        </row>
        <row r="4">
          <cell r="A4">
            <v>1404064</v>
          </cell>
          <cell r="B4" t="str">
            <v>洲际芽庄酒店（芽庄洲际酒店）</v>
          </cell>
          <cell r="C4" t="str">
            <v>181130102104173963</v>
          </cell>
          <cell r="D4" t="str">
            <v/>
          </cell>
          <cell r="E4" t="str">
            <v/>
          </cell>
          <cell r="F4" t="str">
            <v>0.53</v>
          </cell>
          <cell r="G4" t="str">
            <v>RMB</v>
          </cell>
          <cell r="H4" t="str">
            <v>1</v>
          </cell>
          <cell r="I4">
            <v>1855</v>
          </cell>
        </row>
        <row r="5">
          <cell r="A5">
            <v>1404422</v>
          </cell>
          <cell r="B5" t="str">
            <v>洲际芽庄酒店（芽庄洲际酒店）</v>
          </cell>
          <cell r="C5" t="str">
            <v>181130192015923963</v>
          </cell>
          <cell r="D5" t="str">
            <v/>
          </cell>
          <cell r="E5" t="str">
            <v/>
          </cell>
          <cell r="F5" t="str">
            <v>1916</v>
          </cell>
          <cell r="G5" t="str">
            <v>RMB</v>
          </cell>
          <cell r="H5" t="str">
            <v>1</v>
          </cell>
          <cell r="I5">
            <v>1916</v>
          </cell>
        </row>
        <row r="6">
          <cell r="A6">
            <v>1404067</v>
          </cell>
          <cell r="B6" t="str">
            <v>洲际芽庄酒店（芽庄洲际酒店）</v>
          </cell>
          <cell r="C6" t="str">
            <v>181130102522463963</v>
          </cell>
          <cell r="D6" t="str">
            <v/>
          </cell>
          <cell r="E6" t="str">
            <v/>
          </cell>
          <cell r="F6" t="str">
            <v>2141</v>
          </cell>
          <cell r="G6" t="str">
            <v>RMB</v>
          </cell>
          <cell r="H6" t="str">
            <v>1</v>
          </cell>
          <cell r="I6">
            <v>2141</v>
          </cell>
        </row>
        <row r="7">
          <cell r="A7">
            <v>1395385</v>
          </cell>
          <cell r="B7" t="str">
            <v>曼谷文华东方酒店</v>
          </cell>
          <cell r="C7" t="str">
            <v>181114154939063963</v>
          </cell>
          <cell r="D7" t="str">
            <v/>
          </cell>
          <cell r="E7" t="str">
            <v/>
          </cell>
          <cell r="F7" t="str">
            <v>7701</v>
          </cell>
          <cell r="G7" t="str">
            <v>RMB</v>
          </cell>
          <cell r="H7" t="str">
            <v>1</v>
          </cell>
          <cell r="I7">
            <v>7701</v>
          </cell>
        </row>
        <row r="8">
          <cell r="A8">
            <v>1404313</v>
          </cell>
          <cell r="B8" t="str">
            <v>曼谷皇家兰花喜来登酒店</v>
          </cell>
          <cell r="C8" t="str">
            <v>181130160345183963</v>
          </cell>
          <cell r="D8" t="str">
            <v/>
          </cell>
          <cell r="E8" t="str">
            <v/>
          </cell>
          <cell r="F8" t="str">
            <v>697</v>
          </cell>
          <cell r="G8" t="str">
            <v>RMB</v>
          </cell>
          <cell r="H8" t="str">
            <v>1</v>
          </cell>
          <cell r="I8">
            <v>697</v>
          </cell>
        </row>
        <row r="9">
          <cell r="A9">
            <v>1401680</v>
          </cell>
          <cell r="B9" t="str">
            <v>曼谷梅费尔万豪行政公寓</v>
          </cell>
          <cell r="C9" t="str">
            <v>181126083023493963</v>
          </cell>
          <cell r="D9" t="str">
            <v>92293663</v>
          </cell>
          <cell r="E9" t="str">
            <v/>
          </cell>
          <cell r="F9" t="str">
            <v>1735</v>
          </cell>
          <cell r="G9" t="str">
            <v>RMB</v>
          </cell>
          <cell r="H9" t="str">
            <v>1</v>
          </cell>
          <cell r="I9">
            <v>1735</v>
          </cell>
        </row>
        <row r="10">
          <cell r="A10">
            <v>1398306</v>
          </cell>
          <cell r="B10" t="str">
            <v>曼谷沙通智选假日酒店</v>
          </cell>
          <cell r="C10" t="str">
            <v>181119081008213963</v>
          </cell>
          <cell r="D10" t="str">
            <v>SS343867</v>
          </cell>
          <cell r="E10" t="str">
            <v/>
          </cell>
          <cell r="F10" t="str">
            <v>1260</v>
          </cell>
          <cell r="G10" t="str">
            <v>RMB</v>
          </cell>
          <cell r="H10" t="str">
            <v>1</v>
          </cell>
          <cell r="I10">
            <v>1260</v>
          </cell>
        </row>
        <row r="11">
          <cell r="A11">
            <v>1396995</v>
          </cell>
          <cell r="B11" t="str">
            <v>尼帕度假酒店</v>
          </cell>
          <cell r="C11" t="str">
            <v>181117161757963963</v>
          </cell>
          <cell r="D11" t="str">
            <v>113185</v>
          </cell>
          <cell r="E11" t="str">
            <v/>
          </cell>
          <cell r="F11" t="str">
            <v>924</v>
          </cell>
          <cell r="G11" t="str">
            <v>RMB</v>
          </cell>
          <cell r="H11" t="str">
            <v>1</v>
          </cell>
          <cell r="I11">
            <v>924</v>
          </cell>
        </row>
        <row r="12">
          <cell r="A12">
            <v>1399214</v>
          </cell>
          <cell r="B12" t="str">
            <v>曼谷苏阁索酒店</v>
          </cell>
          <cell r="C12" t="str">
            <v>181120174119513963</v>
          </cell>
          <cell r="D12" t="str">
            <v>1151002134</v>
          </cell>
          <cell r="E12" t="str">
            <v/>
          </cell>
          <cell r="F12" t="str">
            <v>617</v>
          </cell>
          <cell r="G12" t="str">
            <v>RMB</v>
          </cell>
          <cell r="H12" t="str">
            <v>1</v>
          </cell>
          <cell r="I12">
            <v>617</v>
          </cell>
        </row>
        <row r="13">
          <cell r="A13">
            <v>1401706</v>
          </cell>
          <cell r="B13" t="str">
            <v>清莱艾美度假酒店</v>
          </cell>
          <cell r="C13" t="str">
            <v>181126084315423963</v>
          </cell>
          <cell r="D13" t="str">
            <v>792667507</v>
          </cell>
          <cell r="E13" t="str">
            <v/>
          </cell>
          <cell r="F13" t="str">
            <v>978</v>
          </cell>
          <cell r="G13" t="str">
            <v>RMB</v>
          </cell>
          <cell r="H13" t="str">
            <v>1</v>
          </cell>
          <cell r="I13">
            <v>978</v>
          </cell>
        </row>
        <row r="14">
          <cell r="A14">
            <v>1401806</v>
          </cell>
          <cell r="B14" t="str">
            <v>普吉岛诺富特卡塔爱维斯塔度假村</v>
          </cell>
          <cell r="C14" t="str">
            <v>181126110824203963</v>
          </cell>
          <cell r="D14" t="str">
            <v>89910</v>
          </cell>
          <cell r="E14" t="str">
            <v/>
          </cell>
          <cell r="F14" t="str">
            <v>358</v>
          </cell>
          <cell r="G14" t="str">
            <v>RMB</v>
          </cell>
          <cell r="H14" t="str">
            <v>1</v>
          </cell>
          <cell r="I14">
            <v>358</v>
          </cell>
        </row>
        <row r="15">
          <cell r="A15">
            <v>1382123</v>
          </cell>
          <cell r="B15" t="str">
            <v>心斋桥哈顿酒店</v>
          </cell>
          <cell r="C15" t="str">
            <v>181015171306263963</v>
          </cell>
          <cell r="D15" t="str">
            <v>W20181015504-1</v>
          </cell>
          <cell r="E15" t="str">
            <v/>
          </cell>
          <cell r="F15" t="str">
            <v>890</v>
          </cell>
          <cell r="G15" t="str">
            <v>RMB</v>
          </cell>
          <cell r="H15" t="str">
            <v>1</v>
          </cell>
          <cell r="I15">
            <v>890</v>
          </cell>
        </row>
        <row r="16">
          <cell r="A16">
            <v>1399469</v>
          </cell>
          <cell r="B16" t="str">
            <v>大阪南海瑞士酒店</v>
          </cell>
          <cell r="C16" t="str">
            <v>181121101133823963</v>
          </cell>
          <cell r="D16" t="str">
            <v/>
          </cell>
          <cell r="E16" t="str">
            <v/>
          </cell>
          <cell r="F16" t="str">
            <v>7190</v>
          </cell>
          <cell r="G16" t="str">
            <v>RMB</v>
          </cell>
          <cell r="H16" t="str">
            <v>1</v>
          </cell>
          <cell r="I16">
            <v>7190</v>
          </cell>
        </row>
        <row r="17">
          <cell r="A17">
            <v>1401768</v>
          </cell>
          <cell r="B17" t="str">
            <v>多伦多香格里拉大酒店</v>
          </cell>
          <cell r="C17" t="str">
            <v>181126110609763963</v>
          </cell>
          <cell r="D17" t="str">
            <v>11126157</v>
          </cell>
          <cell r="E17" t="str">
            <v/>
          </cell>
          <cell r="F17" t="str">
            <v>3033</v>
          </cell>
          <cell r="G17" t="str">
            <v>RMB</v>
          </cell>
          <cell r="H17" t="str">
            <v>1</v>
          </cell>
          <cell r="I17">
            <v>3033</v>
          </cell>
        </row>
        <row r="18">
          <cell r="A18">
            <v>1402190</v>
          </cell>
          <cell r="B18" t="str">
            <v>曼谷奇德伦中心酒店</v>
          </cell>
          <cell r="C18" t="str">
            <v>181127083825973963</v>
          </cell>
          <cell r="D18" t="str">
            <v>1104618</v>
          </cell>
          <cell r="E18" t="str">
            <v/>
          </cell>
          <cell r="F18" t="str">
            <v>1061</v>
          </cell>
          <cell r="G18" t="str">
            <v>RMB</v>
          </cell>
          <cell r="H18" t="str">
            <v>1</v>
          </cell>
          <cell r="I18">
            <v>1061</v>
          </cell>
        </row>
        <row r="19">
          <cell r="A19">
            <v>1395408</v>
          </cell>
          <cell r="B19" t="str">
            <v>新加坡滨海湾金沙酒店</v>
          </cell>
          <cell r="C19" t="str">
            <v>181114162644183963</v>
          </cell>
          <cell r="D19" t="str">
            <v/>
          </cell>
          <cell r="E19" t="str">
            <v/>
          </cell>
          <cell r="F19" t="str">
            <v>5909</v>
          </cell>
          <cell r="G19" t="str">
            <v>RMB</v>
          </cell>
          <cell r="H19" t="str">
            <v>1</v>
          </cell>
          <cell r="I19">
            <v>5909</v>
          </cell>
        </row>
        <row r="20">
          <cell r="A20">
            <v>1403782</v>
          </cell>
          <cell r="B20" t="str">
            <v>普吉岛卡利马度假村及水疗中心</v>
          </cell>
          <cell r="C20" t="str">
            <v>181129181910283963</v>
          </cell>
          <cell r="D20" t="str">
            <v/>
          </cell>
          <cell r="E20" t="str">
            <v/>
          </cell>
          <cell r="F20" t="str">
            <v>10484</v>
          </cell>
          <cell r="G20" t="str">
            <v>RMB</v>
          </cell>
          <cell r="H20" t="str">
            <v>1</v>
          </cell>
          <cell r="I20">
            <v>10484</v>
          </cell>
        </row>
        <row r="21">
          <cell r="A21">
            <v>1402523</v>
          </cell>
          <cell r="B21" t="str">
            <v>普吉岛卡利马度假村及水疗中心</v>
          </cell>
          <cell r="C21" t="str">
            <v>181127175606743963</v>
          </cell>
          <cell r="D21" t="str">
            <v>360729</v>
          </cell>
          <cell r="E21" t="str">
            <v/>
          </cell>
          <cell r="F21" t="str">
            <v>3310</v>
          </cell>
          <cell r="G21" t="str">
            <v>RMB</v>
          </cell>
          <cell r="H21" t="str">
            <v>1</v>
          </cell>
          <cell r="I21">
            <v>3310</v>
          </cell>
        </row>
        <row r="22">
          <cell r="A22">
            <v>1403783</v>
          </cell>
          <cell r="B22" t="str">
            <v>普吉岛卡利马度假村及水疗中心</v>
          </cell>
          <cell r="C22" t="str">
            <v>181129183413493963</v>
          </cell>
          <cell r="D22" t="str">
            <v/>
          </cell>
          <cell r="E22" t="str">
            <v/>
          </cell>
          <cell r="F22" t="str">
            <v>10484</v>
          </cell>
          <cell r="G22" t="str">
            <v>RMB</v>
          </cell>
          <cell r="H22" t="str">
            <v>1</v>
          </cell>
          <cell r="I22">
            <v>10484</v>
          </cell>
        </row>
        <row r="23">
          <cell r="A23">
            <v>1397989</v>
          </cell>
          <cell r="B23" t="str">
            <v>首尔欢住江南酒店</v>
          </cell>
          <cell r="C23" t="str">
            <v>181118105040173963</v>
          </cell>
          <cell r="D23" t="str">
            <v>120910</v>
          </cell>
          <cell r="E23" t="str">
            <v/>
          </cell>
          <cell r="F23" t="str">
            <v>612</v>
          </cell>
          <cell r="G23" t="str">
            <v>RMB</v>
          </cell>
          <cell r="H23" t="str">
            <v>1</v>
          </cell>
          <cell r="I23">
            <v>612</v>
          </cell>
        </row>
        <row r="24">
          <cell r="A24">
            <v>1397405</v>
          </cell>
          <cell r="B24" t="str">
            <v>普吉岛塔夫海滩水疗度假村</v>
          </cell>
          <cell r="C24" t="str">
            <v>181123213236183963</v>
          </cell>
          <cell r="D24" t="str">
            <v>140608</v>
          </cell>
          <cell r="E24" t="str">
            <v/>
          </cell>
          <cell r="F24" t="str">
            <v>2059.02</v>
          </cell>
          <cell r="G24" t="str">
            <v>RMB</v>
          </cell>
          <cell r="H24" t="str">
            <v>1</v>
          </cell>
          <cell r="I24">
            <v>2059.02</v>
          </cell>
        </row>
        <row r="25">
          <cell r="A25">
            <v>1397448</v>
          </cell>
          <cell r="B25" t="str">
            <v>普吉岛塔夫海滩水疗度假村</v>
          </cell>
          <cell r="C25" t="str">
            <v>181123211042713963</v>
          </cell>
          <cell r="D25" t="str">
            <v>140594</v>
          </cell>
          <cell r="E25" t="str">
            <v/>
          </cell>
          <cell r="F25" t="str">
            <v>2248.02</v>
          </cell>
          <cell r="G25" t="str">
            <v>RMB</v>
          </cell>
          <cell r="H25" t="str">
            <v>1</v>
          </cell>
          <cell r="I25">
            <v>2248.02</v>
          </cell>
        </row>
        <row r="26">
          <cell r="A26">
            <v>1397457</v>
          </cell>
          <cell r="B26" t="str">
            <v>普吉岛塔夫海滩水疗度假村</v>
          </cell>
          <cell r="C26" t="str">
            <v>181123212323653963</v>
          </cell>
          <cell r="D26" t="str">
            <v/>
          </cell>
          <cell r="E26" t="str">
            <v/>
          </cell>
          <cell r="F26" t="str">
            <v>1935</v>
          </cell>
          <cell r="G26" t="str">
            <v>RMB</v>
          </cell>
          <cell r="H26" t="str">
            <v>1</v>
          </cell>
          <cell r="I26">
            <v>1935</v>
          </cell>
        </row>
        <row r="27">
          <cell r="A27">
            <v>1397382</v>
          </cell>
          <cell r="B27" t="str">
            <v>普吉岛塔夫海滩水疗度假村</v>
          </cell>
          <cell r="C27" t="str">
            <v>181123210628083963</v>
          </cell>
          <cell r="D27" t="str">
            <v>140592</v>
          </cell>
          <cell r="E27" t="str">
            <v/>
          </cell>
          <cell r="F27" t="str">
            <v>2248.02</v>
          </cell>
          <cell r="G27" t="str">
            <v>RMB</v>
          </cell>
          <cell r="H27" t="str">
            <v>1</v>
          </cell>
          <cell r="I27">
            <v>2248.02</v>
          </cell>
        </row>
        <row r="28">
          <cell r="A28">
            <v>1397422</v>
          </cell>
          <cell r="B28" t="str">
            <v>普吉岛塔夫海滩水疗度假村</v>
          </cell>
          <cell r="C28" t="str">
            <v>181123211738743963</v>
          </cell>
          <cell r="D28" t="str">
            <v>140600</v>
          </cell>
          <cell r="E28" t="str">
            <v/>
          </cell>
          <cell r="F28" t="str">
            <v>1980</v>
          </cell>
          <cell r="G28" t="str">
            <v>RMB</v>
          </cell>
          <cell r="H28" t="str">
            <v>1</v>
          </cell>
          <cell r="I28">
            <v>1980</v>
          </cell>
        </row>
        <row r="29">
          <cell r="A29">
            <v>1397416</v>
          </cell>
          <cell r="B29" t="str">
            <v>普吉岛塔夫海滩水疗度假村</v>
          </cell>
          <cell r="C29" t="str">
            <v>181123211400513963</v>
          </cell>
          <cell r="D29" t="str">
            <v>140598</v>
          </cell>
          <cell r="E29" t="str">
            <v/>
          </cell>
          <cell r="F29" t="str">
            <v>1980</v>
          </cell>
          <cell r="G29" t="str">
            <v>RMB</v>
          </cell>
          <cell r="H29" t="str">
            <v>1</v>
          </cell>
          <cell r="I29">
            <v>1980</v>
          </cell>
        </row>
        <row r="30">
          <cell r="A30">
            <v>1397439</v>
          </cell>
          <cell r="B30" t="str">
            <v>普吉岛塔夫海滩水疗度假村</v>
          </cell>
          <cell r="C30" t="str">
            <v>181124151539553963</v>
          </cell>
          <cell r="D30" t="str">
            <v/>
          </cell>
          <cell r="E30" t="str">
            <v/>
          </cell>
          <cell r="F30" t="str">
            <v>2451</v>
          </cell>
          <cell r="G30" t="str">
            <v>RMB</v>
          </cell>
          <cell r="H30" t="str">
            <v>1</v>
          </cell>
          <cell r="I30">
            <v>2451</v>
          </cell>
        </row>
        <row r="31">
          <cell r="A31">
            <v>1397462</v>
          </cell>
          <cell r="B31" t="str">
            <v>普吉岛塔夫海滩水疗度假村</v>
          </cell>
          <cell r="C31" t="str">
            <v>181123204610203963</v>
          </cell>
          <cell r="D31" t="str">
            <v>140589</v>
          </cell>
          <cell r="E31" t="str">
            <v/>
          </cell>
          <cell r="F31" t="str">
            <v>2025</v>
          </cell>
          <cell r="G31" t="str">
            <v>RMB</v>
          </cell>
          <cell r="H31" t="str">
            <v>1</v>
          </cell>
          <cell r="I31">
            <v>2025</v>
          </cell>
        </row>
        <row r="32">
          <cell r="A32">
            <v>1397396</v>
          </cell>
          <cell r="B32" t="str">
            <v>普吉岛塔夫海滩水疗度假村</v>
          </cell>
          <cell r="C32" t="str">
            <v>181123214148133963</v>
          </cell>
          <cell r="D32" t="str">
            <v>140610</v>
          </cell>
          <cell r="E32" t="str">
            <v/>
          </cell>
          <cell r="F32" t="str">
            <v>2075.04</v>
          </cell>
          <cell r="G32" t="str">
            <v>RMB</v>
          </cell>
          <cell r="H32" t="str">
            <v>1</v>
          </cell>
          <cell r="I32">
            <v>9900</v>
          </cell>
        </row>
        <row r="33">
          <cell r="A33">
            <v>1397453</v>
          </cell>
          <cell r="B33" t="str">
            <v>普吉岛塔夫海滩水疗度假村</v>
          </cell>
          <cell r="C33" t="str">
            <v>181123211942663963</v>
          </cell>
          <cell r="D33" t="str">
            <v>140602</v>
          </cell>
          <cell r="E33" t="str">
            <v/>
          </cell>
          <cell r="F33" t="str">
            <v>1980</v>
          </cell>
          <cell r="G33" t="str">
            <v>RMB</v>
          </cell>
          <cell r="H33" t="str">
            <v>1</v>
          </cell>
          <cell r="I33">
            <v>1980</v>
          </cell>
        </row>
        <row r="34">
          <cell r="A34">
            <v>1397407</v>
          </cell>
          <cell r="B34" t="str">
            <v>普吉岛塔夫海滩水疗度假村</v>
          </cell>
          <cell r="C34" t="str">
            <v>181123202729693963</v>
          </cell>
          <cell r="D34" t="str">
            <v>140581</v>
          </cell>
          <cell r="E34" t="str">
            <v/>
          </cell>
          <cell r="F34" t="str">
            <v>2700</v>
          </cell>
          <cell r="G34" t="str">
            <v>RMB</v>
          </cell>
          <cell r="H34" t="str">
            <v>1</v>
          </cell>
          <cell r="I34">
            <v>2700</v>
          </cell>
        </row>
        <row r="35">
          <cell r="A35">
            <v>1397404</v>
          </cell>
          <cell r="B35" t="str">
            <v>普吉岛塔夫海滩水疗度假村</v>
          </cell>
          <cell r="C35" t="str">
            <v>181123201353443963</v>
          </cell>
          <cell r="D35" t="str">
            <v>140570</v>
          </cell>
          <cell r="E35" t="str">
            <v/>
          </cell>
          <cell r="F35" t="str">
            <v>565.92</v>
          </cell>
          <cell r="G35" t="str">
            <v>RMB</v>
          </cell>
          <cell r="H35" t="str">
            <v>1</v>
          </cell>
          <cell r="I35">
            <v>2700</v>
          </cell>
        </row>
        <row r="36">
          <cell r="A36">
            <v>1397427</v>
          </cell>
          <cell r="B36" t="str">
            <v>普吉岛塔夫海滩水疗度假村</v>
          </cell>
          <cell r="C36" t="str">
            <v>181124153140983963</v>
          </cell>
          <cell r="D36" t="str">
            <v/>
          </cell>
          <cell r="E36" t="str">
            <v/>
          </cell>
          <cell r="F36" t="str">
            <v>2451</v>
          </cell>
          <cell r="G36" t="str">
            <v>RMB</v>
          </cell>
          <cell r="H36" t="str">
            <v>1</v>
          </cell>
          <cell r="I36">
            <v>2451</v>
          </cell>
        </row>
        <row r="37">
          <cell r="A37">
            <v>1397409</v>
          </cell>
          <cell r="B37" t="str">
            <v>普吉岛塔夫海滩水疗度假村</v>
          </cell>
          <cell r="C37" t="str">
            <v>181123202939143963</v>
          </cell>
          <cell r="D37" t="str">
            <v>140582</v>
          </cell>
          <cell r="E37" t="str">
            <v/>
          </cell>
          <cell r="F37" t="str">
            <v>2361</v>
          </cell>
          <cell r="G37" t="str">
            <v>RMB</v>
          </cell>
          <cell r="H37" t="str">
            <v>1</v>
          </cell>
          <cell r="I37">
            <v>2361</v>
          </cell>
        </row>
        <row r="38">
          <cell r="A38">
            <v>1397403</v>
          </cell>
          <cell r="B38" t="str">
            <v>普吉岛塔夫海滩水疗度假村</v>
          </cell>
          <cell r="C38" t="str">
            <v>181123203410393963</v>
          </cell>
          <cell r="D38" t="str">
            <v>140587</v>
          </cell>
          <cell r="E38" t="str">
            <v/>
          </cell>
          <cell r="F38" t="str">
            <v>2361</v>
          </cell>
          <cell r="G38" t="str">
            <v>RMB</v>
          </cell>
          <cell r="H38" t="str">
            <v>1</v>
          </cell>
          <cell r="I38">
            <v>2361</v>
          </cell>
        </row>
        <row r="39">
          <cell r="A39">
            <v>1397452</v>
          </cell>
          <cell r="B39" t="str">
            <v>普吉岛塔夫海滩水疗度假村</v>
          </cell>
          <cell r="C39" t="str">
            <v>181123213702633963</v>
          </cell>
          <cell r="D39" t="str">
            <v>140609</v>
          </cell>
          <cell r="E39" t="str">
            <v/>
          </cell>
          <cell r="F39" t="str">
            <v>2059.02</v>
          </cell>
          <cell r="G39" t="str">
            <v>RMB</v>
          </cell>
          <cell r="H39" t="str">
            <v>1</v>
          </cell>
          <cell r="I39">
            <v>2059.02</v>
          </cell>
        </row>
        <row r="40">
          <cell r="A40">
            <v>1397128</v>
          </cell>
          <cell r="B40" t="str">
            <v>普吉岛塔夫棕榈海滩度假村</v>
          </cell>
          <cell r="C40" t="str">
            <v>181124153447333963</v>
          </cell>
          <cell r="D40" t="str">
            <v/>
          </cell>
          <cell r="E40" t="str">
            <v/>
          </cell>
          <cell r="F40" t="str">
            <v>2269.98</v>
          </cell>
          <cell r="G40" t="str">
            <v>RMB</v>
          </cell>
          <cell r="H40" t="str">
            <v>1</v>
          </cell>
          <cell r="I40">
            <v>2269.98</v>
          </cell>
        </row>
        <row r="41">
          <cell r="A41">
            <v>1397092</v>
          </cell>
          <cell r="B41" t="str">
            <v>普吉岛塔夫棕榈海滩度假村</v>
          </cell>
          <cell r="C41" t="str">
            <v>181123211859253963</v>
          </cell>
          <cell r="D41" t="str">
            <v>140700</v>
          </cell>
          <cell r="E41" t="str">
            <v/>
          </cell>
          <cell r="F41" t="str">
            <v>1980</v>
          </cell>
          <cell r="G41" t="str">
            <v>RMB</v>
          </cell>
          <cell r="H41" t="str">
            <v>1</v>
          </cell>
          <cell r="I41">
            <v>1980</v>
          </cell>
        </row>
        <row r="42">
          <cell r="A42">
            <v>1397100</v>
          </cell>
          <cell r="B42" t="str">
            <v>普吉岛塔夫棕榈海滩度假村</v>
          </cell>
          <cell r="C42" t="str">
            <v>181123210722603963</v>
          </cell>
          <cell r="D42" t="str">
            <v/>
          </cell>
          <cell r="E42" t="str">
            <v/>
          </cell>
          <cell r="F42" t="str">
            <v>2069.01</v>
          </cell>
          <cell r="G42" t="str">
            <v>RMB</v>
          </cell>
          <cell r="H42" t="str">
            <v>1</v>
          </cell>
          <cell r="I42">
            <v>2069.01</v>
          </cell>
        </row>
        <row r="43">
          <cell r="A43">
            <v>1397118</v>
          </cell>
          <cell r="B43" t="str">
            <v>普吉岛塔夫棕榈海滩度假村</v>
          </cell>
          <cell r="C43" t="str">
            <v>181124154758973963</v>
          </cell>
          <cell r="D43" t="str">
            <v/>
          </cell>
          <cell r="E43" t="str">
            <v/>
          </cell>
          <cell r="F43" t="str">
            <v>1971</v>
          </cell>
          <cell r="G43" t="str">
            <v>RMB</v>
          </cell>
          <cell r="H43" t="str">
            <v>1</v>
          </cell>
          <cell r="I43">
            <v>1971</v>
          </cell>
        </row>
        <row r="44">
          <cell r="A44">
            <v>1397089</v>
          </cell>
          <cell r="B44" t="str">
            <v>普吉岛塔夫棕榈海滩度假村</v>
          </cell>
          <cell r="C44" t="str">
            <v>181123210124763963</v>
          </cell>
          <cell r="D44" t="str">
            <v>140701</v>
          </cell>
          <cell r="E44" t="str">
            <v/>
          </cell>
          <cell r="F44" t="str">
            <v>2069.01</v>
          </cell>
          <cell r="G44" t="str">
            <v>RMB</v>
          </cell>
          <cell r="H44" t="str">
            <v>1</v>
          </cell>
          <cell r="I44">
            <v>2069.01</v>
          </cell>
        </row>
        <row r="45">
          <cell r="A45">
            <v>1397121</v>
          </cell>
          <cell r="B45" t="str">
            <v>普吉岛塔夫棕榈海滩度假村</v>
          </cell>
          <cell r="C45" t="str">
            <v>181124154147443963</v>
          </cell>
          <cell r="D45" t="str">
            <v>140730</v>
          </cell>
          <cell r="E45" t="str">
            <v/>
          </cell>
          <cell r="F45" t="str">
            <v>1962.99</v>
          </cell>
          <cell r="G45" t="str">
            <v>RMB</v>
          </cell>
          <cell r="H45" t="str">
            <v>1</v>
          </cell>
          <cell r="I45">
            <v>1962.99</v>
          </cell>
        </row>
        <row r="46">
          <cell r="A46">
            <v>1397084</v>
          </cell>
          <cell r="B46" t="str">
            <v>普吉岛塔夫棕榈海滩度假村</v>
          </cell>
          <cell r="C46" t="str">
            <v>181124154227713963</v>
          </cell>
          <cell r="D46" t="str">
            <v/>
          </cell>
          <cell r="E46" t="str">
            <v/>
          </cell>
          <cell r="F46" t="str">
            <v>2070.99</v>
          </cell>
          <cell r="G46" t="str">
            <v>RMB</v>
          </cell>
          <cell r="H46" t="str">
            <v>1</v>
          </cell>
          <cell r="I46">
            <v>2070.99</v>
          </cell>
        </row>
        <row r="47">
          <cell r="A47">
            <v>1397144</v>
          </cell>
          <cell r="B47" t="str">
            <v>普吉岛塔夫棕榈海滩度假村</v>
          </cell>
          <cell r="C47" t="str">
            <v>181123210520653963</v>
          </cell>
          <cell r="D47" t="str">
            <v/>
          </cell>
          <cell r="E47" t="str">
            <v/>
          </cell>
          <cell r="F47" t="str">
            <v>2069.01</v>
          </cell>
          <cell r="G47" t="str">
            <v>RMB</v>
          </cell>
          <cell r="H47" t="str">
            <v>1</v>
          </cell>
          <cell r="I47">
            <v>2069.01</v>
          </cell>
        </row>
        <row r="48">
          <cell r="A48">
            <v>1397073</v>
          </cell>
          <cell r="B48" t="str">
            <v>普吉岛塔夫棕榈海滩度假村</v>
          </cell>
          <cell r="C48" t="str">
            <v>181123204809963963</v>
          </cell>
          <cell r="D48" t="str">
            <v/>
          </cell>
          <cell r="E48" t="str">
            <v/>
          </cell>
          <cell r="F48" t="str">
            <v>2703.9</v>
          </cell>
          <cell r="G48" t="str">
            <v>RMB</v>
          </cell>
          <cell r="H48" t="str">
            <v>1</v>
          </cell>
          <cell r="I48">
            <v>2703.9</v>
          </cell>
        </row>
        <row r="49">
          <cell r="A49">
            <v>1397096</v>
          </cell>
          <cell r="B49" t="str">
            <v>普吉岛塔夫棕榈海滩度假村</v>
          </cell>
          <cell r="C49" t="str">
            <v>181123205904893963</v>
          </cell>
          <cell r="D49" t="str">
            <v/>
          </cell>
          <cell r="E49" t="str">
            <v/>
          </cell>
          <cell r="F49" t="str">
            <v>1980</v>
          </cell>
          <cell r="G49" t="str">
            <v>RMB</v>
          </cell>
          <cell r="H49" t="str">
            <v>1</v>
          </cell>
          <cell r="I49">
            <v>1980</v>
          </cell>
        </row>
        <row r="50">
          <cell r="A50">
            <v>1397136</v>
          </cell>
          <cell r="B50" t="str">
            <v>普吉岛塔夫棕榈海滩度假村</v>
          </cell>
          <cell r="C50" t="str">
            <v>181124154448613963</v>
          </cell>
          <cell r="D50" t="str">
            <v>140734</v>
          </cell>
          <cell r="E50" t="str">
            <v/>
          </cell>
          <cell r="F50" t="str">
            <v>2070.99</v>
          </cell>
          <cell r="G50" t="str">
            <v>RMB</v>
          </cell>
          <cell r="H50" t="str">
            <v>1</v>
          </cell>
          <cell r="I50">
            <v>2070.99</v>
          </cell>
        </row>
        <row r="51">
          <cell r="A51">
            <v>1397145</v>
          </cell>
          <cell r="B51" t="str">
            <v>普吉岛塔夫棕榈海滩度假村</v>
          </cell>
          <cell r="C51" t="str">
            <v>181124154515813963</v>
          </cell>
          <cell r="D51" t="str">
            <v/>
          </cell>
          <cell r="E51" t="str">
            <v/>
          </cell>
          <cell r="F51" t="str">
            <v>1962.99</v>
          </cell>
          <cell r="G51" t="str">
            <v>RMB</v>
          </cell>
          <cell r="H51" t="str">
            <v>1</v>
          </cell>
          <cell r="I51">
            <v>1962.99</v>
          </cell>
        </row>
        <row r="52">
          <cell r="A52">
            <v>1397122</v>
          </cell>
          <cell r="B52" t="str">
            <v>普吉岛塔夫棕榈海滩度假村</v>
          </cell>
          <cell r="C52" t="str">
            <v>181126144528073963</v>
          </cell>
          <cell r="D52" t="str">
            <v>141290</v>
          </cell>
          <cell r="E52" t="str">
            <v/>
          </cell>
          <cell r="F52" t="str">
            <v>3245.1</v>
          </cell>
          <cell r="G52" t="str">
            <v>RMB</v>
          </cell>
          <cell r="H52" t="str">
            <v>1</v>
          </cell>
          <cell r="I52">
            <v>3245.1</v>
          </cell>
        </row>
        <row r="53">
          <cell r="A53">
            <v>1389543</v>
          </cell>
          <cell r="B53" t="str">
            <v>贝吉优巴德假日酒店</v>
          </cell>
          <cell r="C53" t="str">
            <v>181104115148733963</v>
          </cell>
          <cell r="D53" t="str">
            <v>33207</v>
          </cell>
          <cell r="E53" t="str">
            <v/>
          </cell>
          <cell r="F53" t="str">
            <v>1638</v>
          </cell>
          <cell r="G53" t="str">
            <v>RMB</v>
          </cell>
          <cell r="H53" t="str">
            <v>1</v>
          </cell>
          <cell r="I53">
            <v>1638</v>
          </cell>
        </row>
        <row r="54">
          <cell r="A54">
            <v>1402779</v>
          </cell>
          <cell r="B54" t="str">
            <v>布里斯班希尔顿酒店</v>
          </cell>
          <cell r="C54" t="str">
            <v>181128090108283963</v>
          </cell>
          <cell r="D54" t="str">
            <v/>
          </cell>
          <cell r="E54" t="str">
            <v/>
          </cell>
          <cell r="F54" t="str">
            <v>3240</v>
          </cell>
          <cell r="G54" t="str">
            <v>RMB</v>
          </cell>
          <cell r="H54" t="str">
            <v>1</v>
          </cell>
          <cell r="I54">
            <v>3240</v>
          </cell>
        </row>
        <row r="55">
          <cell r="A55">
            <v>1387538</v>
          </cell>
          <cell r="B55" t="str">
            <v>东京新宿王子大饭店</v>
          </cell>
          <cell r="C55" t="str">
            <v>181030140828853963</v>
          </cell>
          <cell r="D55" t="str">
            <v>181730442</v>
          </cell>
          <cell r="E55" t="str">
            <v/>
          </cell>
          <cell r="F55" t="str">
            <v>3259</v>
          </cell>
          <cell r="G55" t="str">
            <v>RMB</v>
          </cell>
          <cell r="H55" t="str">
            <v>1</v>
          </cell>
          <cell r="I55">
            <v>3259</v>
          </cell>
        </row>
        <row r="56">
          <cell r="A56">
            <v>1400516</v>
          </cell>
          <cell r="B56" t="str">
            <v>大阪蒙特利格拉斯米尔酒店</v>
          </cell>
          <cell r="C56" t="str">
            <v>181122170432463963</v>
          </cell>
          <cell r="D56" t="str">
            <v>331738808</v>
          </cell>
          <cell r="E56" t="str">
            <v/>
          </cell>
          <cell r="F56" t="str">
            <v>5471</v>
          </cell>
          <cell r="G56" t="str">
            <v>RMB</v>
          </cell>
          <cell r="H56" t="str">
            <v>1</v>
          </cell>
          <cell r="I56">
            <v>5471</v>
          </cell>
        </row>
        <row r="57">
          <cell r="A57">
            <v>1402010</v>
          </cell>
          <cell r="B57" t="str">
            <v>巴林金色郁金香酒店</v>
          </cell>
          <cell r="C57" t="str">
            <v>181126173624903963</v>
          </cell>
          <cell r="D57" t="str">
            <v>443262</v>
          </cell>
          <cell r="E57" t="str">
            <v/>
          </cell>
          <cell r="F57" t="str">
            <v>1259</v>
          </cell>
          <cell r="G57" t="str">
            <v>RMB</v>
          </cell>
          <cell r="H57" t="str">
            <v>1</v>
          </cell>
          <cell r="I57">
            <v>1259</v>
          </cell>
        </row>
        <row r="58">
          <cell r="A58">
            <v>1402011</v>
          </cell>
          <cell r="B58" t="str">
            <v>巴林金色郁金香酒店</v>
          </cell>
          <cell r="C58" t="str">
            <v>181126173828573963</v>
          </cell>
          <cell r="D58" t="str">
            <v>427998</v>
          </cell>
          <cell r="E58" t="str">
            <v/>
          </cell>
          <cell r="F58" t="str">
            <v>1259</v>
          </cell>
          <cell r="G58" t="str">
            <v>RMB</v>
          </cell>
          <cell r="H58" t="str">
            <v>1</v>
          </cell>
          <cell r="I58">
            <v>1259</v>
          </cell>
        </row>
        <row r="59">
          <cell r="A59">
            <v>1398126</v>
          </cell>
          <cell r="B59" t="str">
            <v>费尔蒙露易丝湖城堡酒店 </v>
          </cell>
          <cell r="C59" t="str">
            <v>181118170243823963</v>
          </cell>
          <cell r="D59" t="str">
            <v>149083226</v>
          </cell>
          <cell r="E59" t="str">
            <v/>
          </cell>
          <cell r="F59" t="str">
            <v>1076</v>
          </cell>
          <cell r="G59" t="str">
            <v>RMB</v>
          </cell>
          <cell r="H59" t="str">
            <v>1</v>
          </cell>
          <cell r="I59">
            <v>1076</v>
          </cell>
        </row>
        <row r="60">
          <cell r="A60">
            <v>1388853</v>
          </cell>
          <cell r="B60" t="str">
            <v>中央广场酒店</v>
          </cell>
          <cell r="C60" t="str">
            <v>181102145349213963</v>
          </cell>
          <cell r="D60" t="str">
            <v>483840</v>
          </cell>
          <cell r="E60" t="str">
            <v/>
          </cell>
          <cell r="F60" t="str">
            <v>3822</v>
          </cell>
          <cell r="G60" t="str">
            <v>RMB</v>
          </cell>
          <cell r="H60" t="str">
            <v>1</v>
          </cell>
          <cell r="I60">
            <v>3822</v>
          </cell>
        </row>
        <row r="61">
          <cell r="A61">
            <v>1389284</v>
          </cell>
          <cell r="B61" t="str">
            <v>诺富特多伦多中心酒店</v>
          </cell>
          <cell r="C61" t="str">
            <v>181103162112423963</v>
          </cell>
          <cell r="D61" t="str">
            <v>32860495</v>
          </cell>
          <cell r="E61" t="str">
            <v/>
          </cell>
          <cell r="F61" t="str">
            <v>1584</v>
          </cell>
          <cell r="G61" t="str">
            <v>RMB</v>
          </cell>
          <cell r="H61" t="str">
            <v>1</v>
          </cell>
          <cell r="I61">
            <v>1584</v>
          </cell>
        </row>
        <row r="62">
          <cell r="A62">
            <v>1402485</v>
          </cell>
          <cell r="B62" t="str">
            <v>希尔顿尼克西亚公园酒店 </v>
          </cell>
          <cell r="C62" t="str">
            <v>181127162423333963</v>
          </cell>
          <cell r="D62" t="str">
            <v/>
          </cell>
          <cell r="E62" t="str">
            <v/>
          </cell>
          <cell r="F62" t="str">
            <v>4646</v>
          </cell>
          <cell r="G62" t="str">
            <v>RMB</v>
          </cell>
          <cell r="H62" t="str">
            <v>1</v>
          </cell>
          <cell r="I62">
            <v>4646</v>
          </cell>
        </row>
        <row r="63">
          <cell r="A63">
            <v>1384395</v>
          </cell>
          <cell r="B63" t="str">
            <v>斐济洲际高尔夫温泉度假村</v>
          </cell>
          <cell r="C63" t="str">
            <v>181022195903063963</v>
          </cell>
          <cell r="D63" t="str">
            <v/>
          </cell>
          <cell r="E63" t="str">
            <v/>
          </cell>
          <cell r="F63" t="str">
            <v>5088</v>
          </cell>
          <cell r="G63" t="str">
            <v>RMB</v>
          </cell>
          <cell r="H63" t="str">
            <v>1</v>
          </cell>
          <cell r="I63">
            <v>5088</v>
          </cell>
        </row>
        <row r="64">
          <cell r="A64">
            <v>1402272</v>
          </cell>
          <cell r="B64" t="str">
            <v>雅加达 JW 万豪酒店</v>
          </cell>
          <cell r="C64" t="str">
            <v>181127103736223963</v>
          </cell>
          <cell r="D64" t="str">
            <v>93969169</v>
          </cell>
          <cell r="E64" t="str">
            <v/>
          </cell>
          <cell r="F64" t="str">
            <v>2315</v>
          </cell>
          <cell r="G64" t="str">
            <v>RMB</v>
          </cell>
          <cell r="H64" t="str">
            <v>1</v>
          </cell>
          <cell r="I64">
            <v>2315</v>
          </cell>
        </row>
        <row r="65">
          <cell r="A65">
            <v>1400171</v>
          </cell>
          <cell r="B65" t="str">
            <v>龙目岛假日酒店</v>
          </cell>
          <cell r="C65" t="str">
            <v>181122152448383963</v>
          </cell>
          <cell r="D65" t="str">
            <v/>
          </cell>
          <cell r="E65" t="str">
            <v/>
          </cell>
          <cell r="F65" t="str">
            <v>494</v>
          </cell>
          <cell r="G65" t="str">
            <v>RMB</v>
          </cell>
          <cell r="H65" t="str">
            <v>1</v>
          </cell>
          <cell r="I65">
            <v>494</v>
          </cell>
        </row>
        <row r="66">
          <cell r="A66">
            <v>1403695</v>
          </cell>
          <cell r="B66" t="str">
            <v>巴厘岛伊娜雅普瑞酒店</v>
          </cell>
          <cell r="C66" t="str">
            <v>181129161313643963</v>
          </cell>
          <cell r="D66" t="str">
            <v/>
          </cell>
          <cell r="E66" t="str">
            <v/>
          </cell>
          <cell r="F66" t="str">
            <v>2407</v>
          </cell>
          <cell r="G66" t="str">
            <v>RMB</v>
          </cell>
          <cell r="H66" t="str">
            <v>1</v>
          </cell>
          <cell r="I66">
            <v>2407</v>
          </cell>
        </row>
        <row r="67">
          <cell r="A67">
            <v>1403694</v>
          </cell>
          <cell r="B67" t="str">
            <v>巴厘岛伊娜雅普瑞酒店</v>
          </cell>
          <cell r="C67" t="str">
            <v>181129161121133963</v>
          </cell>
          <cell r="D67" t="str">
            <v/>
          </cell>
          <cell r="E67" t="str">
            <v/>
          </cell>
          <cell r="F67" t="str">
            <v>2407</v>
          </cell>
          <cell r="G67" t="str">
            <v>RMB</v>
          </cell>
          <cell r="H67" t="str">
            <v>1</v>
          </cell>
          <cell r="I67">
            <v>2407</v>
          </cell>
        </row>
        <row r="68">
          <cell r="A68">
            <v>1395848</v>
          </cell>
          <cell r="B68" t="str">
            <v>巴厘岛伊娜雅普瑞酒店</v>
          </cell>
          <cell r="C68" t="str">
            <v>181115155902623963</v>
          </cell>
          <cell r="D68" t="str">
            <v>367019</v>
          </cell>
          <cell r="E68" t="str">
            <v/>
          </cell>
          <cell r="F68" t="str">
            <v>1412</v>
          </cell>
          <cell r="G68" t="str">
            <v>RMB</v>
          </cell>
          <cell r="H68" t="str">
            <v>1</v>
          </cell>
          <cell r="I68">
            <v>1412</v>
          </cell>
        </row>
        <row r="69">
          <cell r="A69">
            <v>1404243</v>
          </cell>
          <cell r="B69" t="str">
            <v>诺富特雅加达加查马达酒店</v>
          </cell>
          <cell r="C69" t="str">
            <v>181130142012063963</v>
          </cell>
          <cell r="D69" t="str">
            <v/>
          </cell>
          <cell r="E69" t="str">
            <v/>
          </cell>
          <cell r="F69" t="str">
            <v>1073</v>
          </cell>
          <cell r="G69" t="str">
            <v>RMB</v>
          </cell>
          <cell r="H69" t="str">
            <v>1</v>
          </cell>
          <cell r="I69">
            <v>1073</v>
          </cell>
        </row>
        <row r="70">
          <cell r="A70">
            <v>1401896</v>
          </cell>
          <cell r="B70" t="str">
            <v>雅加达珊瑚新村城门智选假日酒店</v>
          </cell>
          <cell r="C70" t="str">
            <v>181126144401083963</v>
          </cell>
          <cell r="D70" t="str">
            <v>180734</v>
          </cell>
          <cell r="E70" t="str">
            <v/>
          </cell>
          <cell r="F70" t="str">
            <v>325</v>
          </cell>
          <cell r="G70" t="str">
            <v>RMB</v>
          </cell>
          <cell r="H70" t="str">
            <v>1</v>
          </cell>
          <cell r="I70">
            <v>325</v>
          </cell>
        </row>
        <row r="71">
          <cell r="A71">
            <v>1383610</v>
          </cell>
          <cell r="B71" t="str">
            <v>孟买国际机场希尔顿酒店</v>
          </cell>
          <cell r="C71" t="str">
            <v>181020164425833963</v>
          </cell>
          <cell r="D71" t="str">
            <v>3481857789</v>
          </cell>
          <cell r="E71" t="str">
            <v/>
          </cell>
          <cell r="F71" t="str">
            <v>1873</v>
          </cell>
          <cell r="G71" t="str">
            <v>RMB</v>
          </cell>
          <cell r="H71" t="str">
            <v>1</v>
          </cell>
          <cell r="I71">
            <v>1873</v>
          </cell>
        </row>
        <row r="72">
          <cell r="A72">
            <v>1404265</v>
          </cell>
          <cell r="B72" t="str">
            <v>暹粒吴哥艾美酒店</v>
          </cell>
          <cell r="C72" t="str">
            <v>181130154029163963</v>
          </cell>
          <cell r="D72" t="str">
            <v/>
          </cell>
          <cell r="E72" t="str">
            <v/>
          </cell>
          <cell r="F72" t="str">
            <v>2639.01</v>
          </cell>
          <cell r="G72" t="str">
            <v>RMB</v>
          </cell>
          <cell r="H72" t="str">
            <v>1</v>
          </cell>
          <cell r="I72">
            <v>2639.01</v>
          </cell>
        </row>
        <row r="73">
          <cell r="A73">
            <v>1404263</v>
          </cell>
          <cell r="B73" t="str">
            <v>暹粒吴哥艾美酒店</v>
          </cell>
          <cell r="C73" t="str">
            <v>181130153336933963</v>
          </cell>
          <cell r="D73" t="str">
            <v>2028293</v>
          </cell>
          <cell r="E73" t="str">
            <v/>
          </cell>
          <cell r="F73" t="str">
            <v>6120</v>
          </cell>
          <cell r="G73" t="str">
            <v>RMB</v>
          </cell>
          <cell r="H73" t="str">
            <v>1</v>
          </cell>
          <cell r="I73">
            <v>6120</v>
          </cell>
        </row>
        <row r="74">
          <cell r="A74">
            <v>1378299</v>
          </cell>
          <cell r="B74" t="str">
            <v>暹粒吴哥皇家温泉度假酒店</v>
          </cell>
          <cell r="C74" t="str">
            <v>181008111143643963</v>
          </cell>
          <cell r="D74" t="str">
            <v>EXP-1127493799</v>
          </cell>
          <cell r="E74" t="str">
            <v/>
          </cell>
          <cell r="F74" t="str">
            <v>1834</v>
          </cell>
          <cell r="G74" t="str">
            <v>RMB</v>
          </cell>
          <cell r="H74" t="str">
            <v>1</v>
          </cell>
          <cell r="I74">
            <v>1834</v>
          </cell>
        </row>
        <row r="75">
          <cell r="A75">
            <v>1389492</v>
          </cell>
          <cell r="B75" t="str">
            <v>暹粒吴哥御苑酒店</v>
          </cell>
          <cell r="C75" t="str">
            <v>181104085840313963</v>
          </cell>
          <cell r="D75" t="str">
            <v>70970</v>
          </cell>
          <cell r="E75" t="str">
            <v/>
          </cell>
          <cell r="F75" t="str">
            <v>2205</v>
          </cell>
          <cell r="G75" t="str">
            <v>RMB</v>
          </cell>
          <cell r="H75" t="str">
            <v>1</v>
          </cell>
          <cell r="I75">
            <v>2205</v>
          </cell>
        </row>
        <row r="76">
          <cell r="A76">
            <v>1385964</v>
          </cell>
          <cell r="B76" t="str">
            <v>Mekong Angkor Palace Hotel</v>
          </cell>
          <cell r="C76" t="str">
            <v>181026111407543963</v>
          </cell>
          <cell r="D76" t="str">
            <v>62120181026</v>
          </cell>
          <cell r="E76" t="str">
            <v/>
          </cell>
          <cell r="F76" t="str">
            <v>893</v>
          </cell>
          <cell r="G76" t="str">
            <v>RMB</v>
          </cell>
          <cell r="H76" t="str">
            <v>1</v>
          </cell>
          <cell r="I76">
            <v>893</v>
          </cell>
        </row>
        <row r="77">
          <cell r="A77">
            <v>1392570</v>
          </cell>
          <cell r="B77" t="str">
            <v>东京湾喜来登大酒店</v>
          </cell>
          <cell r="C77" t="str">
            <v>181111101656823963</v>
          </cell>
          <cell r="D77" t="str">
            <v>1392570</v>
          </cell>
          <cell r="E77" t="str">
            <v/>
          </cell>
          <cell r="F77" t="str">
            <v>2986</v>
          </cell>
          <cell r="G77" t="str">
            <v>RMB</v>
          </cell>
          <cell r="H77" t="str">
            <v>1</v>
          </cell>
          <cell r="I77">
            <v>2986</v>
          </cell>
        </row>
        <row r="78">
          <cell r="A78">
            <v>1401730</v>
          </cell>
          <cell r="B78" t="str">
            <v>梅斯特广场酒店</v>
          </cell>
          <cell r="C78" t="str">
            <v>181126083952273963</v>
          </cell>
          <cell r="D78" t="str">
            <v>4438744</v>
          </cell>
          <cell r="E78" t="str">
            <v/>
          </cell>
          <cell r="F78" t="str">
            <v>422</v>
          </cell>
          <cell r="G78" t="str">
            <v>RMB</v>
          </cell>
          <cell r="H78" t="str">
            <v>1</v>
          </cell>
          <cell r="I78">
            <v>422</v>
          </cell>
        </row>
        <row r="79">
          <cell r="A79">
            <v>1400904</v>
          </cell>
          <cell r="B79" t="str">
            <v>奥克兰千禧大酒店</v>
          </cell>
          <cell r="C79" t="str">
            <v>181123201659253963</v>
          </cell>
          <cell r="D79" t="str">
            <v/>
          </cell>
          <cell r="E79" t="str">
            <v/>
          </cell>
          <cell r="F79" t="str">
            <v>2416</v>
          </cell>
          <cell r="G79" t="str">
            <v>RMB</v>
          </cell>
          <cell r="H79" t="str">
            <v>1</v>
          </cell>
          <cell r="I79">
            <v>2416</v>
          </cell>
        </row>
        <row r="80">
          <cell r="A80">
            <v>1401631</v>
          </cell>
          <cell r="B80" t="str">
            <v>公园酒庄基督城希尔顿逸林酒店</v>
          </cell>
          <cell r="C80" t="str">
            <v>181125205831973963</v>
          </cell>
          <cell r="D80" t="str">
            <v/>
          </cell>
          <cell r="E80" t="str">
            <v/>
          </cell>
          <cell r="F80" t="str">
            <v>1325</v>
          </cell>
          <cell r="G80" t="str">
            <v>RMB</v>
          </cell>
          <cell r="H80" t="str">
            <v>1</v>
          </cell>
          <cell r="I80">
            <v>1325</v>
          </cell>
        </row>
        <row r="81">
          <cell r="A81">
            <v>1363154</v>
          </cell>
          <cell r="B81" t="str">
            <v>基督城布雷克福瑞卡瑟尔酒店</v>
          </cell>
          <cell r="C81" t="str">
            <v>180926174605553963</v>
          </cell>
          <cell r="D81" t="str">
            <v>5144738</v>
          </cell>
          <cell r="E81" t="str">
            <v/>
          </cell>
          <cell r="F81" t="str">
            <v>289</v>
          </cell>
          <cell r="G81" t="str">
            <v>RMB</v>
          </cell>
          <cell r="H81" t="str">
            <v>1</v>
          </cell>
          <cell r="I81">
            <v>289</v>
          </cell>
        </row>
        <row r="82">
          <cell r="A82">
            <v>1398338</v>
          </cell>
          <cell r="B82" t="str">
            <v>奥克兰城市橡树公寓酒店</v>
          </cell>
          <cell r="C82" t="str">
            <v>181119090428533963</v>
          </cell>
          <cell r="D82" t="str">
            <v>240724</v>
          </cell>
          <cell r="E82" t="str">
            <v/>
          </cell>
          <cell r="F82" t="str">
            <v>1785</v>
          </cell>
          <cell r="G82" t="str">
            <v>RMB</v>
          </cell>
          <cell r="H82" t="str">
            <v>1</v>
          </cell>
          <cell r="I82">
            <v>1785</v>
          </cell>
        </row>
        <row r="83">
          <cell r="A83">
            <v>1399241</v>
          </cell>
          <cell r="B83" t="str">
            <v>罗托鲁瓦雷吉斯酒店</v>
          </cell>
          <cell r="C83" t="str">
            <v>181120182225713963</v>
          </cell>
          <cell r="D83" t="str">
            <v/>
          </cell>
          <cell r="E83" t="str">
            <v/>
          </cell>
          <cell r="F83" t="str">
            <v>1927</v>
          </cell>
          <cell r="G83" t="str">
            <v>RMB</v>
          </cell>
          <cell r="H83" t="str">
            <v>1</v>
          </cell>
          <cell r="I83">
            <v>1927</v>
          </cell>
        </row>
        <row r="84">
          <cell r="A84">
            <v>1396233</v>
          </cell>
          <cell r="B84" t="str">
            <v>鹿特丹萨伏伊罕布什尔酒店</v>
          </cell>
          <cell r="C84" t="str">
            <v>181116113712663963</v>
          </cell>
          <cell r="D84" t="str">
            <v/>
          </cell>
          <cell r="E84" t="str">
            <v/>
          </cell>
          <cell r="F84" t="str">
            <v>2168</v>
          </cell>
          <cell r="G84" t="str">
            <v>RMB</v>
          </cell>
          <cell r="H84" t="str">
            <v>1</v>
          </cell>
          <cell r="I84">
            <v>2168</v>
          </cell>
        </row>
        <row r="85">
          <cell r="A85">
            <v>1382735</v>
          </cell>
          <cell r="B85" t="str">
            <v>里斯酒店&amp;豪华公寓</v>
          </cell>
          <cell r="C85" t="str">
            <v>181025154455323963</v>
          </cell>
          <cell r="D85" t="str">
            <v>1183743</v>
          </cell>
          <cell r="E85" t="str">
            <v/>
          </cell>
          <cell r="F85" t="str">
            <v>7213</v>
          </cell>
          <cell r="G85" t="str">
            <v>RMB</v>
          </cell>
          <cell r="H85" t="str">
            <v>1</v>
          </cell>
          <cell r="I85">
            <v>7213</v>
          </cell>
        </row>
        <row r="86">
          <cell r="A86">
            <v>1383194</v>
          </cell>
          <cell r="B86" t="str">
            <v>里斯酒店&amp;豪华公寓</v>
          </cell>
          <cell r="C86" t="str">
            <v>181019160257843963</v>
          </cell>
          <cell r="D86" t="str">
            <v>1183458</v>
          </cell>
          <cell r="E86" t="str">
            <v/>
          </cell>
          <cell r="F86" t="str">
            <v>7219</v>
          </cell>
          <cell r="G86" t="str">
            <v>RMB</v>
          </cell>
          <cell r="H86" t="str">
            <v>1</v>
          </cell>
          <cell r="I86">
            <v>7219</v>
          </cell>
        </row>
        <row r="87">
          <cell r="A87">
            <v>1401397</v>
          </cell>
          <cell r="B87" t="str">
            <v>里斯酒店&amp;豪华公寓</v>
          </cell>
          <cell r="C87" t="str">
            <v>181125092419663963</v>
          </cell>
          <cell r="D87" t="str">
            <v/>
          </cell>
          <cell r="E87" t="str">
            <v/>
          </cell>
          <cell r="F87" t="str">
            <v>1930</v>
          </cell>
          <cell r="G87" t="str">
            <v>RMB</v>
          </cell>
          <cell r="H87" t="str">
            <v>1</v>
          </cell>
          <cell r="I87">
            <v>1930</v>
          </cell>
        </row>
        <row r="88">
          <cell r="A88">
            <v>1398361</v>
          </cell>
          <cell r="B88" t="str">
            <v>曼谷亚洲酒店</v>
          </cell>
          <cell r="C88" t="str">
            <v>181119103752283963</v>
          </cell>
          <cell r="D88" t="str">
            <v/>
          </cell>
          <cell r="E88" t="str">
            <v/>
          </cell>
          <cell r="F88" t="str">
            <v>682</v>
          </cell>
          <cell r="G88" t="str">
            <v>RMB</v>
          </cell>
          <cell r="H88" t="str">
            <v>1</v>
          </cell>
          <cell r="I88">
            <v>682</v>
          </cell>
        </row>
        <row r="89">
          <cell r="A89">
            <v>1401667</v>
          </cell>
          <cell r="B89" t="str">
            <v>曼谷圣殿酒店 </v>
          </cell>
          <cell r="C89" t="str">
            <v>181126082309463963</v>
          </cell>
          <cell r="D89" t="str">
            <v>505319</v>
          </cell>
          <cell r="E89" t="str">
            <v/>
          </cell>
          <cell r="F89" t="str">
            <v>297</v>
          </cell>
          <cell r="G89" t="str">
            <v>RMB</v>
          </cell>
          <cell r="H89" t="str">
            <v>1</v>
          </cell>
          <cell r="I89">
            <v>297</v>
          </cell>
        </row>
        <row r="90">
          <cell r="A90">
            <v>1401692</v>
          </cell>
          <cell r="B90" t="str">
            <v>曼谷圣殿酒店 </v>
          </cell>
          <cell r="C90" t="str">
            <v>181126082622353963</v>
          </cell>
          <cell r="D90" t="str">
            <v>505321</v>
          </cell>
          <cell r="E90" t="str">
            <v/>
          </cell>
          <cell r="F90" t="str">
            <v>359</v>
          </cell>
          <cell r="G90" t="str">
            <v>RMB</v>
          </cell>
          <cell r="H90" t="str">
            <v>1</v>
          </cell>
          <cell r="I90">
            <v>359</v>
          </cell>
        </row>
        <row r="91">
          <cell r="A91">
            <v>1400896</v>
          </cell>
          <cell r="B91" t="str">
            <v>普吉岛萨瓦斯德乡村酒店</v>
          </cell>
          <cell r="C91" t="str">
            <v>181123202252633963</v>
          </cell>
          <cell r="D91" t="str">
            <v>126824</v>
          </cell>
          <cell r="E91" t="str">
            <v/>
          </cell>
          <cell r="F91" t="str">
            <v>1997</v>
          </cell>
          <cell r="G91" t="str">
            <v>RMB</v>
          </cell>
          <cell r="H91" t="str">
            <v>1</v>
          </cell>
          <cell r="I91">
            <v>1997</v>
          </cell>
        </row>
        <row r="92">
          <cell r="A92">
            <v>1403948</v>
          </cell>
          <cell r="B92" t="str">
            <v>普吉岛盛泰乐芭东蓝色海洋度假村</v>
          </cell>
          <cell r="C92" t="str">
            <v>181130082252283963</v>
          </cell>
          <cell r="D92" t="str">
            <v/>
          </cell>
          <cell r="E92" t="str">
            <v/>
          </cell>
          <cell r="F92" t="str">
            <v>1058</v>
          </cell>
          <cell r="G92" t="str">
            <v>RMB</v>
          </cell>
          <cell r="H92" t="str">
            <v>1</v>
          </cell>
          <cell r="I92">
            <v>1058</v>
          </cell>
        </row>
        <row r="93">
          <cell r="A93">
            <v>1398086</v>
          </cell>
          <cell r="B93" t="str">
            <v>迪拜朱美拉棕榈岛华尔道夫酒店</v>
          </cell>
          <cell r="C93" t="str">
            <v>181121090524193963</v>
          </cell>
          <cell r="D93" t="str">
            <v/>
          </cell>
          <cell r="E93" t="str">
            <v/>
          </cell>
          <cell r="F93" t="str">
            <v>3329</v>
          </cell>
          <cell r="G93" t="str">
            <v>RMB</v>
          </cell>
          <cell r="H93" t="str">
            <v>1</v>
          </cell>
          <cell r="I93">
            <v>3329</v>
          </cell>
        </row>
        <row r="94">
          <cell r="A94">
            <v>1390919</v>
          </cell>
          <cell r="B94" t="str">
            <v>图芭拉乌酒店</v>
          </cell>
          <cell r="C94" t="str">
            <v>181107164425573963</v>
          </cell>
          <cell r="D94" t="str">
            <v/>
          </cell>
          <cell r="E94" t="str">
            <v/>
          </cell>
          <cell r="F94" t="str">
            <v>1151</v>
          </cell>
          <cell r="G94" t="str">
            <v>RMB</v>
          </cell>
          <cell r="H94" t="str">
            <v>1</v>
          </cell>
          <cell r="I94">
            <v>1151</v>
          </cell>
        </row>
        <row r="95">
          <cell r="A95">
            <v>1367254</v>
          </cell>
          <cell r="B95" t="str">
            <v>冲绳那霸格拉斯丽酒店</v>
          </cell>
          <cell r="C95" t="str">
            <v>180909131036963963</v>
          </cell>
          <cell r="D95" t="str">
            <v>2406183</v>
          </cell>
          <cell r="E95" t="str">
            <v/>
          </cell>
          <cell r="F95" t="str">
            <v>4552</v>
          </cell>
          <cell r="G95" t="str">
            <v>RMB</v>
          </cell>
          <cell r="H95" t="str">
            <v>1</v>
          </cell>
          <cell r="I95">
            <v>4552</v>
          </cell>
        </row>
        <row r="96">
          <cell r="A96">
            <v>1402957</v>
          </cell>
          <cell r="B96" t="str">
            <v>京都格兰巴哈酒店</v>
          </cell>
          <cell r="C96" t="str">
            <v>181128135517743963</v>
          </cell>
          <cell r="D96" t="str">
            <v/>
          </cell>
          <cell r="E96" t="str">
            <v/>
          </cell>
          <cell r="F96" t="str">
            <v>603</v>
          </cell>
          <cell r="G96" t="str">
            <v>RMB</v>
          </cell>
          <cell r="H96" t="str">
            <v>1</v>
          </cell>
          <cell r="I96">
            <v>603</v>
          </cell>
        </row>
        <row r="97">
          <cell r="A97">
            <v>1404276</v>
          </cell>
          <cell r="B97" t="str">
            <v>大阪洲际酒店</v>
          </cell>
          <cell r="C97" t="str">
            <v>181130145335593963</v>
          </cell>
          <cell r="D97" t="str">
            <v>45779232</v>
          </cell>
          <cell r="E97" t="str">
            <v/>
          </cell>
          <cell r="F97" t="str">
            <v>2705</v>
          </cell>
          <cell r="G97" t="str">
            <v>RMB</v>
          </cell>
          <cell r="H97" t="str">
            <v>1</v>
          </cell>
          <cell r="I97">
            <v>2705</v>
          </cell>
        </row>
        <row r="98">
          <cell r="A98">
            <v>1393231</v>
          </cell>
          <cell r="B98" t="str">
            <v>大阪喜来登都酒店</v>
          </cell>
          <cell r="C98" t="str">
            <v>181111141324203963</v>
          </cell>
          <cell r="D98" t="str">
            <v>AC181111237103</v>
          </cell>
          <cell r="E98" t="str">
            <v/>
          </cell>
          <cell r="F98" t="str">
            <v>999</v>
          </cell>
          <cell r="G98" t="str">
            <v>RMB</v>
          </cell>
          <cell r="H98" t="str">
            <v>1</v>
          </cell>
          <cell r="I98">
            <v>999</v>
          </cell>
        </row>
        <row r="99">
          <cell r="A99">
            <v>1402080</v>
          </cell>
          <cell r="B99" t="str">
            <v>东京东新宿E酒店</v>
          </cell>
          <cell r="C99" t="str">
            <v>181126201244863963</v>
          </cell>
          <cell r="D99" t="str">
            <v>45262020</v>
          </cell>
          <cell r="E99" t="str">
            <v/>
          </cell>
          <cell r="F99" t="str">
            <v>5062</v>
          </cell>
          <cell r="G99" t="str">
            <v>RMB</v>
          </cell>
          <cell r="H99" t="str">
            <v>1</v>
          </cell>
          <cell r="I99">
            <v>5062</v>
          </cell>
        </row>
        <row r="100">
          <cell r="A100">
            <v>1379927</v>
          </cell>
          <cell r="B100" t="str">
            <v>日本亚洲会馆酒店</v>
          </cell>
          <cell r="C100" t="str">
            <v>181012083101843963</v>
          </cell>
          <cell r="D100" t="str">
            <v>100011768</v>
          </cell>
          <cell r="E100" t="str">
            <v/>
          </cell>
          <cell r="F100" t="str">
            <v>522</v>
          </cell>
          <cell r="G100" t="str">
            <v>RMB</v>
          </cell>
          <cell r="H100" t="str">
            <v>1</v>
          </cell>
          <cell r="I100">
            <v>522</v>
          </cell>
        </row>
        <row r="101">
          <cell r="A101">
            <v>1395447</v>
          </cell>
          <cell r="B101" t="str">
            <v>东京银座首都酒店新馆</v>
          </cell>
          <cell r="C101" t="str">
            <v>181114173323593963</v>
          </cell>
          <cell r="D101" t="str">
            <v/>
          </cell>
          <cell r="E101" t="str">
            <v/>
          </cell>
          <cell r="F101" t="str">
            <v>623</v>
          </cell>
          <cell r="G101" t="str">
            <v>RMB</v>
          </cell>
          <cell r="H101" t="str">
            <v>1</v>
          </cell>
          <cell r="I101">
            <v>623</v>
          </cell>
        </row>
        <row r="102">
          <cell r="A102">
            <v>1395383</v>
          </cell>
          <cell r="B102" t="str">
            <v>东京半岛酒店</v>
          </cell>
          <cell r="C102" t="str">
            <v>181114154619313963</v>
          </cell>
          <cell r="D102" t="str">
            <v/>
          </cell>
          <cell r="E102" t="str">
            <v/>
          </cell>
          <cell r="F102" t="str">
            <v>14186</v>
          </cell>
          <cell r="G102" t="str">
            <v>RMB</v>
          </cell>
          <cell r="H102" t="str">
            <v>1</v>
          </cell>
          <cell r="I102">
            <v>14186</v>
          </cell>
        </row>
        <row r="103">
          <cell r="A103">
            <v>1404123</v>
          </cell>
          <cell r="B103" t="str">
            <v>东京新宿新丽饭店</v>
          </cell>
          <cell r="C103" t="str">
            <v>181130110652303963</v>
          </cell>
          <cell r="D103" t="str">
            <v/>
          </cell>
          <cell r="E103" t="str">
            <v/>
          </cell>
          <cell r="F103" t="str">
            <v>815</v>
          </cell>
          <cell r="G103" t="str">
            <v>RMB</v>
          </cell>
          <cell r="H103" t="str">
            <v>1</v>
          </cell>
          <cell r="I103">
            <v>815</v>
          </cell>
        </row>
        <row r="104">
          <cell r="A104">
            <v>1401614</v>
          </cell>
          <cell r="B104" t="str">
            <v>东京湾有明华盛顿酒店</v>
          </cell>
          <cell r="C104" t="str">
            <v>181125200319553963</v>
          </cell>
          <cell r="D104" t="str">
            <v/>
          </cell>
          <cell r="E104" t="str">
            <v/>
          </cell>
          <cell r="F104" t="str">
            <v>6596</v>
          </cell>
          <cell r="G104" t="str">
            <v>RMB</v>
          </cell>
          <cell r="H104" t="str">
            <v>1</v>
          </cell>
          <cell r="I104">
            <v>6596</v>
          </cell>
        </row>
        <row r="105">
          <cell r="A105">
            <v>1393265</v>
          </cell>
          <cell r="B105" t="str">
            <v>曼谷安曼纳酒店</v>
          </cell>
          <cell r="C105" t="str">
            <v>181111143630823963</v>
          </cell>
          <cell r="D105" t="str">
            <v>52741664-1</v>
          </cell>
          <cell r="E105" t="str">
            <v/>
          </cell>
          <cell r="F105" t="str">
            <v>735</v>
          </cell>
          <cell r="G105" t="str">
            <v>RMB</v>
          </cell>
          <cell r="H105" t="str">
            <v>1</v>
          </cell>
          <cell r="I105">
            <v>735</v>
          </cell>
        </row>
        <row r="106">
          <cell r="A106">
            <v>1396096</v>
          </cell>
          <cell r="B106" t="str">
            <v>曼谷正宗暹逻帕雅泰酒店</v>
          </cell>
          <cell r="C106" t="str">
            <v>181116082732653963</v>
          </cell>
          <cell r="D106" t="str">
            <v/>
          </cell>
          <cell r="E106" t="str">
            <v/>
          </cell>
          <cell r="F106" t="str">
            <v>1248</v>
          </cell>
          <cell r="G106" t="str">
            <v>RMB</v>
          </cell>
          <cell r="H106" t="str">
            <v>1</v>
          </cell>
          <cell r="I106">
            <v>1248</v>
          </cell>
        </row>
        <row r="107">
          <cell r="A107">
            <v>1393150</v>
          </cell>
          <cell r="B107" t="str">
            <v>曼谷正宗暹逻帕雅泰酒店</v>
          </cell>
          <cell r="C107" t="str">
            <v>181111133714423963</v>
          </cell>
          <cell r="D107" t="str">
            <v>181111133714423963</v>
          </cell>
          <cell r="E107" t="str">
            <v/>
          </cell>
          <cell r="F107" t="str">
            <v>558</v>
          </cell>
          <cell r="G107" t="str">
            <v>RMB</v>
          </cell>
          <cell r="H107" t="str">
            <v>1</v>
          </cell>
          <cell r="I107">
            <v>558</v>
          </cell>
        </row>
        <row r="108">
          <cell r="A108">
            <v>1388876</v>
          </cell>
          <cell r="B108" t="str">
            <v>伦敦温布利国际酒店</v>
          </cell>
          <cell r="C108" t="str">
            <v>181102155419403963</v>
          </cell>
          <cell r="D108" t="str">
            <v>552365</v>
          </cell>
          <cell r="E108" t="str">
            <v/>
          </cell>
          <cell r="F108" t="str">
            <v>1399</v>
          </cell>
          <cell r="G108" t="str">
            <v>RMB</v>
          </cell>
          <cell r="H108" t="str">
            <v>1</v>
          </cell>
          <cell r="I108">
            <v>1399</v>
          </cell>
        </row>
        <row r="109">
          <cell r="A109">
            <v>1398774</v>
          </cell>
          <cell r="B109" t="str">
            <v>伦敦英国皇家酒店</v>
          </cell>
          <cell r="C109" t="str">
            <v>181120085311633963</v>
          </cell>
          <cell r="D109" t="str">
            <v/>
          </cell>
          <cell r="E109" t="str">
            <v/>
          </cell>
          <cell r="F109" t="str">
            <v>2156</v>
          </cell>
          <cell r="G109" t="str">
            <v>RMB</v>
          </cell>
          <cell r="H109" t="str">
            <v>1</v>
          </cell>
          <cell r="I109">
            <v>2156</v>
          </cell>
        </row>
        <row r="110">
          <cell r="A110">
            <v>1395005</v>
          </cell>
          <cell r="B110" t="str">
            <v>伦敦英国皇家酒店</v>
          </cell>
          <cell r="C110" t="str">
            <v>181113213248893963</v>
          </cell>
          <cell r="D110" t="str">
            <v/>
          </cell>
          <cell r="E110" t="str">
            <v/>
          </cell>
          <cell r="F110" t="str">
            <v>2088</v>
          </cell>
          <cell r="G110" t="str">
            <v>RMB</v>
          </cell>
          <cell r="H110" t="str">
            <v>1</v>
          </cell>
          <cell r="I110">
            <v>2088</v>
          </cell>
        </row>
        <row r="111">
          <cell r="A111">
            <v>1382218</v>
          </cell>
          <cell r="B111" t="str">
            <v>伦敦英国皇家酒店</v>
          </cell>
          <cell r="C111" t="str">
            <v>181017151406493963</v>
          </cell>
          <cell r="D111" t="str">
            <v/>
          </cell>
          <cell r="E111" t="str">
            <v/>
          </cell>
          <cell r="F111" t="str">
            <v>4024</v>
          </cell>
          <cell r="G111" t="str">
            <v>RMB</v>
          </cell>
          <cell r="H111" t="str">
            <v>1</v>
          </cell>
          <cell r="I111">
            <v>4024</v>
          </cell>
        </row>
        <row r="112">
          <cell r="A112">
            <v>1396800</v>
          </cell>
          <cell r="B112" t="str">
            <v>伦敦英国皇家酒店</v>
          </cell>
          <cell r="C112" t="str">
            <v>181117092057943963</v>
          </cell>
          <cell r="D112" t="str">
            <v/>
          </cell>
          <cell r="E112" t="str">
            <v/>
          </cell>
          <cell r="F112" t="str">
            <v>1118</v>
          </cell>
          <cell r="G112" t="str">
            <v>RMB</v>
          </cell>
          <cell r="H112" t="str">
            <v>1</v>
          </cell>
          <cell r="I112">
            <v>1118</v>
          </cell>
        </row>
        <row r="113">
          <cell r="A113">
            <v>1393358</v>
          </cell>
          <cell r="B113" t="str">
            <v>伦敦英国皇家酒店</v>
          </cell>
          <cell r="C113" t="str">
            <v>181111154321283963</v>
          </cell>
          <cell r="D113" t="str">
            <v/>
          </cell>
          <cell r="E113" t="str">
            <v/>
          </cell>
          <cell r="F113" t="str">
            <v>2630</v>
          </cell>
          <cell r="G113" t="str">
            <v>RMB</v>
          </cell>
          <cell r="H113" t="str">
            <v>1</v>
          </cell>
          <cell r="I113">
            <v>2630</v>
          </cell>
        </row>
        <row r="114">
          <cell r="A114">
            <v>1398446</v>
          </cell>
          <cell r="B114" t="str">
            <v>东京利时达新宿酒店</v>
          </cell>
          <cell r="C114" t="str">
            <v>181119133612203963</v>
          </cell>
          <cell r="D114" t="str">
            <v/>
          </cell>
          <cell r="E114" t="str">
            <v/>
          </cell>
          <cell r="F114" t="str">
            <v>1448</v>
          </cell>
          <cell r="G114" t="str">
            <v>RMB</v>
          </cell>
          <cell r="H114" t="str">
            <v>1</v>
          </cell>
          <cell r="I114">
            <v>1448</v>
          </cell>
        </row>
        <row r="115">
          <cell r="A115">
            <v>1397014</v>
          </cell>
          <cell r="B115" t="str">
            <v>半藏门蒙特利酒店</v>
          </cell>
          <cell r="C115" t="str">
            <v>181117164553443963</v>
          </cell>
          <cell r="D115" t="str">
            <v/>
          </cell>
          <cell r="E115" t="str">
            <v/>
          </cell>
          <cell r="F115" t="str">
            <v>1791</v>
          </cell>
          <cell r="G115" t="str">
            <v>RMB</v>
          </cell>
          <cell r="H115" t="str">
            <v>1</v>
          </cell>
          <cell r="I115">
            <v>1791</v>
          </cell>
        </row>
        <row r="116">
          <cell r="A116">
            <v>1396292</v>
          </cell>
          <cell r="B116" t="str">
            <v>东京大仓饭店</v>
          </cell>
          <cell r="C116" t="str">
            <v>181116135437503963</v>
          </cell>
          <cell r="D116" t="str">
            <v>1396292</v>
          </cell>
          <cell r="E116" t="str">
            <v/>
          </cell>
          <cell r="F116" t="str">
            <v>2584</v>
          </cell>
          <cell r="G116" t="str">
            <v>RMB</v>
          </cell>
          <cell r="H116" t="str">
            <v>1</v>
          </cell>
          <cell r="I116">
            <v>2584</v>
          </cell>
        </row>
        <row r="117">
          <cell r="A117">
            <v>1395412</v>
          </cell>
          <cell r="B117" t="str">
            <v>九龙香格里拉大酒店</v>
          </cell>
          <cell r="C117" t="str">
            <v>181114163815443963</v>
          </cell>
          <cell r="D117" t="str">
            <v/>
          </cell>
          <cell r="E117" t="str">
            <v/>
          </cell>
          <cell r="F117" t="str">
            <v>5226</v>
          </cell>
          <cell r="G117" t="str">
            <v>RMB</v>
          </cell>
          <cell r="H117" t="str">
            <v>1</v>
          </cell>
          <cell r="I117">
            <v>5226</v>
          </cell>
        </row>
        <row r="118">
          <cell r="A118">
            <v>1404624</v>
          </cell>
          <cell r="B118" t="str">
            <v>东京诗颖洲际酒店</v>
          </cell>
          <cell r="C118" t="str">
            <v>181201083505643963</v>
          </cell>
          <cell r="D118" t="str">
            <v/>
          </cell>
          <cell r="E118" t="str">
            <v/>
          </cell>
          <cell r="F118" t="str">
            <v>3875</v>
          </cell>
          <cell r="G118" t="str">
            <v>RMB</v>
          </cell>
          <cell r="H118" t="str">
            <v>1</v>
          </cell>
          <cell r="I118">
            <v>3875</v>
          </cell>
        </row>
        <row r="119">
          <cell r="A119">
            <v>1392856</v>
          </cell>
          <cell r="B119" t="str">
            <v>MYSTAYS 龟户酒店</v>
          </cell>
          <cell r="C119" t="str">
            <v>181111091413453963</v>
          </cell>
          <cell r="D119" t="str">
            <v>328349856</v>
          </cell>
          <cell r="E119" t="str">
            <v/>
          </cell>
          <cell r="F119" t="str">
            <v>4516</v>
          </cell>
          <cell r="G119" t="str">
            <v>RMB</v>
          </cell>
          <cell r="H119" t="str">
            <v>1</v>
          </cell>
          <cell r="I119">
            <v>4516</v>
          </cell>
        </row>
        <row r="120">
          <cell r="A120">
            <v>1398274</v>
          </cell>
          <cell r="B120" t="str">
            <v>宜必思尚品甲米奥南酒店</v>
          </cell>
          <cell r="C120" t="str">
            <v>181119104023393963</v>
          </cell>
          <cell r="D120" t="str">
            <v>6133058</v>
          </cell>
          <cell r="E120" t="str">
            <v/>
          </cell>
          <cell r="F120" t="str">
            <v>1245</v>
          </cell>
          <cell r="G120" t="str">
            <v>RMB</v>
          </cell>
          <cell r="H120" t="str">
            <v>1</v>
          </cell>
          <cell r="I120">
            <v>1245</v>
          </cell>
        </row>
        <row r="121">
          <cell r="A121">
            <v>1404577</v>
          </cell>
          <cell r="B121" t="str">
            <v>甲米斯瑞苏克桑度假酒店</v>
          </cell>
          <cell r="C121" t="str">
            <v>181130174433733963</v>
          </cell>
          <cell r="D121" t="str">
            <v/>
          </cell>
          <cell r="E121" t="str">
            <v/>
          </cell>
          <cell r="F121" t="str">
            <v>5310</v>
          </cell>
          <cell r="G121" t="str">
            <v>RMB</v>
          </cell>
          <cell r="H121" t="str">
            <v>1</v>
          </cell>
          <cell r="I121">
            <v>5310</v>
          </cell>
        </row>
        <row r="122">
          <cell r="A122">
            <v>1401574</v>
          </cell>
          <cell r="B122" t="str">
            <v>贝斯特韦斯特精品歌剧院法布酒店(前朱尔斯酒店)</v>
          </cell>
          <cell r="C122" t="str">
            <v>181125181208083963</v>
          </cell>
          <cell r="D122" t="str">
            <v>1401574</v>
          </cell>
          <cell r="E122" t="str">
            <v/>
          </cell>
          <cell r="F122" t="str">
            <v>1974</v>
          </cell>
          <cell r="G122" t="str">
            <v>RMB</v>
          </cell>
          <cell r="H122" t="str">
            <v>1</v>
          </cell>
          <cell r="I122">
            <v>1974</v>
          </cell>
        </row>
        <row r="123">
          <cell r="A123">
            <v>1401165</v>
          </cell>
          <cell r="B123" t="str">
            <v>巴厘岛华美达槟宕度假村</v>
          </cell>
          <cell r="C123" t="str">
            <v>181124145017633963</v>
          </cell>
          <cell r="D123" t="str">
            <v/>
          </cell>
          <cell r="E123" t="str">
            <v/>
          </cell>
          <cell r="F123" t="str">
            <v>2258</v>
          </cell>
          <cell r="G123" t="str">
            <v>RMB</v>
          </cell>
          <cell r="H123" t="str">
            <v>1</v>
          </cell>
          <cell r="I123">
            <v>2258</v>
          </cell>
        </row>
        <row r="124">
          <cell r="A124">
            <v>1403940</v>
          </cell>
          <cell r="B124" t="str">
            <v>Nord小樽 酒店</v>
          </cell>
          <cell r="C124" t="str">
            <v>181130081208263963</v>
          </cell>
          <cell r="D124" t="str">
            <v/>
          </cell>
          <cell r="E124" t="str">
            <v/>
          </cell>
          <cell r="F124" t="str">
            <v>831</v>
          </cell>
          <cell r="G124" t="str">
            <v>RMB</v>
          </cell>
          <cell r="H124" t="str">
            <v>1</v>
          </cell>
          <cell r="I124">
            <v>831</v>
          </cell>
        </row>
        <row r="125">
          <cell r="A125">
            <v>1396209</v>
          </cell>
          <cell r="B125" t="str">
            <v>泗水瓦萨酒店</v>
          </cell>
          <cell r="C125" t="str">
            <v>181116105608623963</v>
          </cell>
          <cell r="D125" t="str">
            <v>149160</v>
          </cell>
          <cell r="E125" t="str">
            <v/>
          </cell>
          <cell r="F125" t="str">
            <v>1032</v>
          </cell>
          <cell r="G125" t="str">
            <v>RMB</v>
          </cell>
          <cell r="H125" t="str">
            <v>1</v>
          </cell>
          <cell r="I125">
            <v>1032</v>
          </cell>
        </row>
        <row r="126">
          <cell r="A126">
            <v>1401038</v>
          </cell>
          <cell r="B126" t="str">
            <v>京都格兰比亚酒店</v>
          </cell>
          <cell r="C126" t="str">
            <v>181124090430613963</v>
          </cell>
          <cell r="D126" t="str">
            <v/>
          </cell>
          <cell r="E126" t="str">
            <v/>
          </cell>
          <cell r="F126" t="str">
            <v>1575</v>
          </cell>
          <cell r="G126" t="str">
            <v>RMB</v>
          </cell>
          <cell r="H126" t="str">
            <v>1</v>
          </cell>
          <cell r="I126">
            <v>1575</v>
          </cell>
        </row>
        <row r="127">
          <cell r="A127">
            <v>1392920</v>
          </cell>
          <cell r="B127" t="str">
            <v>三井花园饭店京都新町别邸</v>
          </cell>
          <cell r="C127" t="str">
            <v>181111084100393963</v>
          </cell>
          <cell r="D127" t="str">
            <v/>
          </cell>
          <cell r="E127" t="str">
            <v/>
          </cell>
          <cell r="F127" t="str">
            <v>2575</v>
          </cell>
          <cell r="G127" t="str">
            <v>RMB</v>
          </cell>
          <cell r="H127" t="str">
            <v>1</v>
          </cell>
          <cell r="I127">
            <v>2575</v>
          </cell>
        </row>
        <row r="128">
          <cell r="A128">
            <v>1392919</v>
          </cell>
          <cell r="B128" t="str">
            <v>三井花园饭店京都新町别邸</v>
          </cell>
          <cell r="C128" t="str">
            <v>181111083935513963</v>
          </cell>
          <cell r="D128" t="str">
            <v/>
          </cell>
          <cell r="E128" t="str">
            <v/>
          </cell>
          <cell r="F128" t="str">
            <v>2575</v>
          </cell>
          <cell r="G128" t="str">
            <v>RMB</v>
          </cell>
          <cell r="H128" t="str">
            <v>1</v>
          </cell>
          <cell r="I128">
            <v>2575</v>
          </cell>
        </row>
        <row r="129">
          <cell r="A129">
            <v>1379559</v>
          </cell>
          <cell r="B129" t="str">
            <v>京都丽思卡尔顿酒店</v>
          </cell>
          <cell r="C129" t="str">
            <v>181011132107243963</v>
          </cell>
          <cell r="D129" t="str">
            <v/>
          </cell>
          <cell r="E129" t="str">
            <v/>
          </cell>
          <cell r="F129" t="str">
            <v>139695</v>
          </cell>
          <cell r="G129" t="str">
            <v>RMB</v>
          </cell>
          <cell r="H129" t="str">
            <v>1</v>
          </cell>
          <cell r="I129">
            <v>139695</v>
          </cell>
        </row>
        <row r="130">
          <cell r="A130">
            <v>1387844</v>
          </cell>
          <cell r="B130" t="str">
            <v>MYSTAYS 名古屋榮酒店</v>
          </cell>
          <cell r="C130" t="str">
            <v>181031154912583963</v>
          </cell>
          <cell r="D130" t="str">
            <v>027268565</v>
          </cell>
          <cell r="E130" t="str">
            <v/>
          </cell>
          <cell r="F130" t="str">
            <v>1094</v>
          </cell>
          <cell r="G130" t="str">
            <v>RMB</v>
          </cell>
          <cell r="H130" t="str">
            <v>1</v>
          </cell>
          <cell r="I130">
            <v>1094</v>
          </cell>
        </row>
        <row r="131">
          <cell r="A131">
            <v>1404587</v>
          </cell>
          <cell r="B131" t="str">
            <v>MYSTAYS 大手前酒店</v>
          </cell>
          <cell r="C131" t="str">
            <v>181129172443783963</v>
          </cell>
          <cell r="D131" t="str">
            <v/>
          </cell>
          <cell r="E131" t="str">
            <v/>
          </cell>
          <cell r="F131" t="str">
            <v>1890</v>
          </cell>
          <cell r="G131" t="str">
            <v>RMB</v>
          </cell>
          <cell r="H131" t="str">
            <v>1</v>
          </cell>
          <cell r="I131">
            <v>1890</v>
          </cell>
        </row>
        <row r="132">
          <cell r="A132">
            <v>1404584</v>
          </cell>
          <cell r="B132" t="str">
            <v>MYSTAYS 大手前酒店</v>
          </cell>
          <cell r="C132" t="str">
            <v>181129172116593963</v>
          </cell>
          <cell r="D132" t="str">
            <v/>
          </cell>
          <cell r="E132" t="str">
            <v/>
          </cell>
          <cell r="F132" t="str">
            <v>1214</v>
          </cell>
          <cell r="G132" t="str">
            <v>RMB</v>
          </cell>
          <cell r="H132" t="str">
            <v>1</v>
          </cell>
          <cell r="I132">
            <v>1214</v>
          </cell>
        </row>
        <row r="133">
          <cell r="A133">
            <v>1392024</v>
          </cell>
          <cell r="B133" t="str">
            <v>札幌艾米西亚酒店</v>
          </cell>
          <cell r="C133" t="str">
            <v>181109182924813963</v>
          </cell>
          <cell r="D133" t="str">
            <v>321292</v>
          </cell>
          <cell r="E133" t="str">
            <v/>
          </cell>
          <cell r="F133" t="str">
            <v>1708</v>
          </cell>
          <cell r="G133" t="str">
            <v>RMB</v>
          </cell>
          <cell r="H133" t="str">
            <v>1</v>
          </cell>
          <cell r="I133">
            <v>1708</v>
          </cell>
        </row>
        <row r="134">
          <cell r="A134">
            <v>1403825</v>
          </cell>
          <cell r="B134" t="str">
            <v>维迪纳斯蒂亚酒店</v>
          </cell>
          <cell r="C134" t="str">
            <v>181129185220923963</v>
          </cell>
          <cell r="D134" t="str">
            <v>041/2609583</v>
          </cell>
          <cell r="E134" t="str">
            <v/>
          </cell>
          <cell r="F134" t="str">
            <v>373</v>
          </cell>
          <cell r="G134" t="str">
            <v>RMB</v>
          </cell>
          <cell r="H134" t="str">
            <v>1</v>
          </cell>
          <cell r="I134">
            <v>373</v>
          </cell>
        </row>
        <row r="135">
          <cell r="A135">
            <v>1393167</v>
          </cell>
          <cell r="B135" t="str">
            <v>迪拜侯爵万豪酒店</v>
          </cell>
          <cell r="C135" t="str">
            <v>181111134609663963</v>
          </cell>
          <cell r="D135" t="str">
            <v>1393167</v>
          </cell>
          <cell r="E135" t="str">
            <v/>
          </cell>
          <cell r="F135" t="str">
            <v>1426</v>
          </cell>
          <cell r="G135" t="str">
            <v>RMB</v>
          </cell>
          <cell r="H135" t="str">
            <v>1</v>
          </cell>
          <cell r="I135">
            <v>1426</v>
          </cell>
        </row>
        <row r="136">
          <cell r="A136">
            <v>1403159</v>
          </cell>
          <cell r="B136" t="str">
            <v>迪拜龙城宜必思尚品酒店</v>
          </cell>
          <cell r="C136" t="str">
            <v>181128181542133963</v>
          </cell>
          <cell r="D136" t="str">
            <v>6605662</v>
          </cell>
          <cell r="E136" t="str">
            <v/>
          </cell>
          <cell r="F136" t="str">
            <v>481</v>
          </cell>
          <cell r="G136" t="str">
            <v>RMB</v>
          </cell>
          <cell r="H136" t="str">
            <v>1</v>
          </cell>
          <cell r="I136">
            <v>481</v>
          </cell>
        </row>
        <row r="137">
          <cell r="A137">
            <v>1393447</v>
          </cell>
          <cell r="B137" t="str">
            <v>卡萨卡尔玛酒店</v>
          </cell>
          <cell r="C137" t="str">
            <v>181111172135103963</v>
          </cell>
          <cell r="D137" t="str">
            <v/>
          </cell>
          <cell r="E137" t="str">
            <v/>
          </cell>
          <cell r="F137" t="str">
            <v>880</v>
          </cell>
          <cell r="G137" t="str">
            <v>RMB</v>
          </cell>
          <cell r="H137" t="str">
            <v>1</v>
          </cell>
          <cell r="I137">
            <v>880</v>
          </cell>
        </row>
        <row r="138">
          <cell r="A138">
            <v>1398372</v>
          </cell>
          <cell r="B138" t="str">
            <v>马卡酒店</v>
          </cell>
          <cell r="C138" t="str">
            <v>181119112148273963</v>
          </cell>
          <cell r="D138" t="str">
            <v>330695860</v>
          </cell>
          <cell r="E138" t="str">
            <v/>
          </cell>
          <cell r="F138" t="str">
            <v>1661</v>
          </cell>
          <cell r="G138" t="str">
            <v>RMB</v>
          </cell>
          <cell r="H138" t="str">
            <v>1</v>
          </cell>
          <cell r="I138">
            <v>1661</v>
          </cell>
        </row>
        <row r="139">
          <cell r="A139">
            <v>1399234</v>
          </cell>
          <cell r="B139" t="str">
            <v>兰卡威名胜世界酒店</v>
          </cell>
          <cell r="C139" t="str">
            <v>181120180213113963</v>
          </cell>
          <cell r="D139" t="str">
            <v/>
          </cell>
          <cell r="E139" t="str">
            <v/>
          </cell>
          <cell r="F139" t="str">
            <v>2312</v>
          </cell>
          <cell r="G139" t="str">
            <v>RMB</v>
          </cell>
          <cell r="H139" t="str">
            <v>1</v>
          </cell>
          <cell r="I139">
            <v>2312</v>
          </cell>
        </row>
        <row r="140">
          <cell r="A140">
            <v>1397000</v>
          </cell>
          <cell r="B140" t="str">
            <v>冲浪者天堂皇冠假日酒店</v>
          </cell>
          <cell r="C140" t="str">
            <v>181117163018923963</v>
          </cell>
          <cell r="D140" t="str">
            <v>21161206</v>
          </cell>
          <cell r="E140" t="str">
            <v/>
          </cell>
          <cell r="F140" t="str">
            <v>652</v>
          </cell>
          <cell r="G140" t="str">
            <v>RMB</v>
          </cell>
          <cell r="H140" t="str">
            <v>1</v>
          </cell>
          <cell r="I140">
            <v>652</v>
          </cell>
        </row>
        <row r="141">
          <cell r="A141">
            <v>1380295</v>
          </cell>
          <cell r="B141" t="str">
            <v>布里斯班宜必思酒店</v>
          </cell>
          <cell r="C141" t="str">
            <v>181012210120343963</v>
          </cell>
          <cell r="D141" t="str">
            <v>442036</v>
          </cell>
          <cell r="E141" t="str">
            <v/>
          </cell>
          <cell r="F141" t="str">
            <v>1247</v>
          </cell>
          <cell r="G141" t="str">
            <v>RMB</v>
          </cell>
          <cell r="H141" t="str">
            <v>1</v>
          </cell>
          <cell r="I141">
            <v>1247</v>
          </cell>
        </row>
        <row r="142">
          <cell r="A142">
            <v>1404643</v>
          </cell>
          <cell r="B142" t="str">
            <v>墨尔本斯旺斯顿街宜必思酒店</v>
          </cell>
          <cell r="C142" t="str">
            <v>11812011842562</v>
          </cell>
          <cell r="D142" t="str">
            <v/>
          </cell>
          <cell r="E142" t="str">
            <v/>
          </cell>
          <cell r="F142" t="str">
            <v>1033.92</v>
          </cell>
          <cell r="G142" t="str">
            <v>RMB</v>
          </cell>
          <cell r="H142" t="str">
            <v>1</v>
          </cell>
          <cell r="I142">
            <v>1033.92</v>
          </cell>
        </row>
        <row r="143">
          <cell r="A143">
            <v>1401832</v>
          </cell>
          <cell r="B143" t="str">
            <v>马尼拉马卡迪成功酒店</v>
          </cell>
          <cell r="C143" t="str">
            <v>181126120031453963</v>
          </cell>
          <cell r="D143" t="str">
            <v>29378905</v>
          </cell>
          <cell r="E143" t="str">
            <v/>
          </cell>
          <cell r="F143" t="str">
            <v>1062</v>
          </cell>
          <cell r="G143" t="str">
            <v>RMB</v>
          </cell>
          <cell r="H143" t="str">
            <v>1</v>
          </cell>
          <cell r="I143">
            <v>1062</v>
          </cell>
        </row>
        <row r="144">
          <cell r="A144">
            <v>1398193</v>
          </cell>
          <cell r="B144" t="str">
            <v>新加坡乌节路智选假日酒店</v>
          </cell>
          <cell r="C144" t="str">
            <v>181118200850863963</v>
          </cell>
          <cell r="D144" t="str">
            <v/>
          </cell>
          <cell r="E144" t="str">
            <v/>
          </cell>
          <cell r="F144" t="str">
            <v>5677</v>
          </cell>
          <cell r="G144" t="str">
            <v>RMB</v>
          </cell>
          <cell r="H144" t="str">
            <v>1</v>
          </cell>
          <cell r="I144">
            <v>5677</v>
          </cell>
        </row>
        <row r="145">
          <cell r="A145">
            <v>1402152</v>
          </cell>
          <cell r="B145" t="str">
            <v>吉隆坡希尔顿逸林酒店</v>
          </cell>
          <cell r="C145" t="str">
            <v>181127082051853963</v>
          </cell>
          <cell r="D145" t="str">
            <v/>
          </cell>
          <cell r="E145" t="str">
            <v/>
          </cell>
          <cell r="F145" t="str">
            <v>890</v>
          </cell>
          <cell r="G145" t="str">
            <v>RMB</v>
          </cell>
          <cell r="H145" t="str">
            <v>1</v>
          </cell>
          <cell r="I145">
            <v>890</v>
          </cell>
        </row>
        <row r="146">
          <cell r="A146">
            <v>1404156</v>
          </cell>
          <cell r="B146" t="str">
            <v>悉尼机场阿迪娜公寓酒店</v>
          </cell>
          <cell r="C146" t="str">
            <v>181130113910183963</v>
          </cell>
          <cell r="D146" t="str">
            <v/>
          </cell>
          <cell r="E146" t="str">
            <v/>
          </cell>
          <cell r="F146" t="str">
            <v>1616.01</v>
          </cell>
          <cell r="G146" t="str">
            <v>RMB</v>
          </cell>
          <cell r="H146" t="str">
            <v>1</v>
          </cell>
          <cell r="I146">
            <v>1616.01</v>
          </cell>
        </row>
        <row r="147">
          <cell r="A147">
            <v>1393141</v>
          </cell>
          <cell r="B147" t="str">
            <v>墨尔本皇冠度假酒店</v>
          </cell>
          <cell r="C147" t="str">
            <v>181121134823383963</v>
          </cell>
          <cell r="D147" t="str">
            <v>9468183</v>
          </cell>
          <cell r="E147" t="str">
            <v/>
          </cell>
          <cell r="F147" t="str">
            <v>3211</v>
          </cell>
          <cell r="G147" t="str">
            <v>RMB</v>
          </cell>
          <cell r="H147" t="str">
            <v>1</v>
          </cell>
          <cell r="I147">
            <v>3211</v>
          </cell>
        </row>
        <row r="148">
          <cell r="A148">
            <v>1393630</v>
          </cell>
          <cell r="B148" t="str">
            <v>纽约沃森酒店（原纽约曼哈顿第57街假日酒店）</v>
          </cell>
          <cell r="C148" t="str">
            <v>181118085440253963</v>
          </cell>
          <cell r="D148" t="str">
            <v/>
          </cell>
          <cell r="E148" t="str">
            <v/>
          </cell>
          <cell r="F148" t="str">
            <v>2671</v>
          </cell>
          <cell r="G148" t="str">
            <v>RMB</v>
          </cell>
          <cell r="H148" t="str">
            <v>1</v>
          </cell>
          <cell r="I148">
            <v>2671</v>
          </cell>
        </row>
        <row r="149">
          <cell r="A149">
            <v>1396973</v>
          </cell>
          <cell r="B149" t="str">
            <v>纽约沃森酒店（原纽约曼哈顿第57街假日酒店）</v>
          </cell>
          <cell r="C149" t="str">
            <v>181118081007143963</v>
          </cell>
          <cell r="D149" t="str">
            <v>5066329</v>
          </cell>
          <cell r="E149" t="str">
            <v/>
          </cell>
          <cell r="F149" t="str">
            <v>3183</v>
          </cell>
          <cell r="G149" t="str">
            <v>RMB</v>
          </cell>
          <cell r="H149" t="str">
            <v>1</v>
          </cell>
          <cell r="I149">
            <v>3183</v>
          </cell>
        </row>
        <row r="150">
          <cell r="A150">
            <v>1400122</v>
          </cell>
          <cell r="B150" t="str">
            <v>马酒店</v>
          </cell>
          <cell r="C150" t="str">
            <v>181122140801243963</v>
          </cell>
          <cell r="D150" t="str">
            <v>319499</v>
          </cell>
          <cell r="E150" t="str">
            <v/>
          </cell>
          <cell r="F150" t="str">
            <v>219</v>
          </cell>
          <cell r="G150" t="str">
            <v>RMB</v>
          </cell>
          <cell r="H150" t="str">
            <v>1</v>
          </cell>
          <cell r="I150">
            <v>219</v>
          </cell>
        </row>
        <row r="151">
          <cell r="A151">
            <v>1404240</v>
          </cell>
          <cell r="B151" t="str">
            <v>曼谷钻石之城酒店</v>
          </cell>
          <cell r="C151" t="str">
            <v>181130141045533963</v>
          </cell>
          <cell r="D151" t="str">
            <v/>
          </cell>
          <cell r="E151" t="str">
            <v/>
          </cell>
          <cell r="F151" t="str">
            <v>230</v>
          </cell>
          <cell r="G151" t="str">
            <v>RMB</v>
          </cell>
          <cell r="H151" t="str">
            <v>1</v>
          </cell>
          <cell r="I151">
            <v>230</v>
          </cell>
        </row>
        <row r="152">
          <cell r="A152">
            <v>1401778</v>
          </cell>
          <cell r="B152" t="str">
            <v>曼谷素坤逸瑞享酒店</v>
          </cell>
          <cell r="C152" t="str">
            <v>181126102454143963</v>
          </cell>
          <cell r="D152" t="str">
            <v>435049</v>
          </cell>
          <cell r="E152" t="str">
            <v/>
          </cell>
          <cell r="F152" t="str">
            <v>562</v>
          </cell>
          <cell r="G152" t="str">
            <v>RMB</v>
          </cell>
          <cell r="H152" t="str">
            <v>1</v>
          </cell>
          <cell r="I152">
            <v>562</v>
          </cell>
        </row>
        <row r="153">
          <cell r="A153">
            <v>1401687</v>
          </cell>
          <cell r="B153" t="str">
            <v>曼谷野餐酒店曼谷</v>
          </cell>
          <cell r="C153" t="str">
            <v>181126083658383963</v>
          </cell>
          <cell r="D153" t="str">
            <v/>
          </cell>
          <cell r="E153" t="str">
            <v/>
          </cell>
          <cell r="F153" t="str">
            <v>285</v>
          </cell>
          <cell r="G153" t="str">
            <v>RMB</v>
          </cell>
          <cell r="H153" t="str">
            <v>1</v>
          </cell>
          <cell r="I153">
            <v>285</v>
          </cell>
        </row>
        <row r="154">
          <cell r="A154">
            <v>1400096</v>
          </cell>
          <cell r="B154" t="str">
            <v>曼谷艾塔斯隆披尼酒店</v>
          </cell>
          <cell r="C154" t="str">
            <v>181122123714073963</v>
          </cell>
          <cell r="D154" t="str">
            <v>30463957</v>
          </cell>
          <cell r="E154" t="str">
            <v/>
          </cell>
          <cell r="F154" t="str">
            <v>1523</v>
          </cell>
          <cell r="G154" t="str">
            <v>RMB</v>
          </cell>
          <cell r="H154" t="str">
            <v>1</v>
          </cell>
          <cell r="I154">
            <v>1523</v>
          </cell>
        </row>
        <row r="155">
          <cell r="A155">
            <v>1401802</v>
          </cell>
          <cell r="B155" t="str">
            <v>曼谷茉莉花度假酒店</v>
          </cell>
          <cell r="C155" t="str">
            <v>181126111525183963</v>
          </cell>
          <cell r="D155" t="str">
            <v>1401802</v>
          </cell>
          <cell r="E155" t="str">
            <v/>
          </cell>
          <cell r="F155" t="str">
            <v>1797</v>
          </cell>
          <cell r="G155" t="str">
            <v>RMB</v>
          </cell>
          <cell r="H155" t="str">
            <v>1</v>
          </cell>
          <cell r="I155">
            <v>1797</v>
          </cell>
        </row>
        <row r="156">
          <cell r="A156">
            <v>1391787</v>
          </cell>
          <cell r="B156" t="str">
            <v>曼谷曼哈顿酒店</v>
          </cell>
          <cell r="C156" t="str">
            <v>181109115025583963</v>
          </cell>
          <cell r="D156" t="str">
            <v>18027336</v>
          </cell>
          <cell r="E156" t="str">
            <v/>
          </cell>
          <cell r="F156" t="str">
            <v>607</v>
          </cell>
          <cell r="G156" t="str">
            <v>RMB</v>
          </cell>
          <cell r="H156" t="str">
            <v>1</v>
          </cell>
          <cell r="I156">
            <v>607</v>
          </cell>
        </row>
        <row r="157">
          <cell r="A157">
            <v>1382912</v>
          </cell>
          <cell r="B157" t="str">
            <v>曼谷暹罗名家设计酒店</v>
          </cell>
          <cell r="C157" t="str">
            <v>181019162949703963</v>
          </cell>
          <cell r="D157" t="str">
            <v/>
          </cell>
          <cell r="E157" t="str">
            <v/>
          </cell>
          <cell r="F157" t="str">
            <v>2760</v>
          </cell>
          <cell r="G157" t="str">
            <v>RMB</v>
          </cell>
          <cell r="H157" t="str">
            <v>1</v>
          </cell>
          <cell r="I157">
            <v>2760</v>
          </cell>
        </row>
        <row r="158">
          <cell r="A158">
            <v>1400903</v>
          </cell>
          <cell r="B158" t="str">
            <v>清迈东他挽酒店</v>
          </cell>
          <cell r="C158" t="str">
            <v>181123201000503963</v>
          </cell>
          <cell r="D158" t="str">
            <v>146457</v>
          </cell>
          <cell r="E158" t="str">
            <v/>
          </cell>
          <cell r="F158" t="str">
            <v>3424</v>
          </cell>
          <cell r="G158" t="str">
            <v>RMB</v>
          </cell>
          <cell r="H158" t="str">
            <v>1</v>
          </cell>
          <cell r="I158">
            <v>3424</v>
          </cell>
        </row>
        <row r="159">
          <cell r="A159">
            <v>1390912</v>
          </cell>
          <cell r="B159" t="str">
            <v>大阪万豪都酒店</v>
          </cell>
          <cell r="C159" t="str">
            <v>181107170351303963</v>
          </cell>
          <cell r="D159" t="str">
            <v>332502876</v>
          </cell>
          <cell r="E159" t="str">
            <v/>
          </cell>
          <cell r="F159" t="str">
            <v>4394</v>
          </cell>
          <cell r="G159" t="str">
            <v>RMB</v>
          </cell>
          <cell r="H159" t="str">
            <v>1</v>
          </cell>
          <cell r="I159">
            <v>4394</v>
          </cell>
        </row>
        <row r="160">
          <cell r="A160">
            <v>1381635</v>
          </cell>
          <cell r="B160" t="str">
            <v>东京京王广场酒店</v>
          </cell>
          <cell r="C160" t="str">
            <v>181016114715823963</v>
          </cell>
          <cell r="D160" t="str">
            <v/>
          </cell>
          <cell r="E160" t="str">
            <v/>
          </cell>
          <cell r="F160" t="str">
            <v>12000</v>
          </cell>
          <cell r="G160" t="str">
            <v>RMB</v>
          </cell>
          <cell r="H160" t="str">
            <v>1</v>
          </cell>
          <cell r="I160">
            <v>12000</v>
          </cell>
        </row>
        <row r="161">
          <cell r="A161">
            <v>1403242</v>
          </cell>
          <cell r="B161" t="str">
            <v>雷吉纳巴格里奥尼酒店 - 世界顶级酒店</v>
          </cell>
          <cell r="C161" t="str">
            <v>181128193818983963</v>
          </cell>
          <cell r="D161" t="str">
            <v/>
          </cell>
          <cell r="E161" t="str">
            <v/>
          </cell>
          <cell r="F161" t="str">
            <v>10885</v>
          </cell>
          <cell r="G161" t="str">
            <v>RMB</v>
          </cell>
          <cell r="H161" t="str">
            <v>1</v>
          </cell>
          <cell r="I161">
            <v>10885</v>
          </cell>
        </row>
        <row r="162">
          <cell r="A162">
            <v>1390999</v>
          </cell>
          <cell r="B162" t="str">
            <v>罗马米开朗基罗星际酒店</v>
          </cell>
          <cell r="C162" t="str">
            <v>181107192708483963</v>
          </cell>
          <cell r="D162" t="str">
            <v/>
          </cell>
          <cell r="E162" t="str">
            <v/>
          </cell>
          <cell r="F162" t="str">
            <v>1663</v>
          </cell>
          <cell r="G162" t="str">
            <v>RMB</v>
          </cell>
          <cell r="H162" t="str">
            <v>1</v>
          </cell>
          <cell r="I162">
            <v>1663</v>
          </cell>
        </row>
        <row r="163">
          <cell r="A163">
            <v>1390996</v>
          </cell>
          <cell r="B163" t="str">
            <v>罗马米开朗基罗星际酒店</v>
          </cell>
          <cell r="C163" t="str">
            <v>181107191954453963</v>
          </cell>
          <cell r="D163" t="str">
            <v/>
          </cell>
          <cell r="E163" t="str">
            <v/>
          </cell>
          <cell r="F163" t="str">
            <v>1663</v>
          </cell>
          <cell r="G163" t="str">
            <v>RMB</v>
          </cell>
          <cell r="H163" t="str">
            <v>1</v>
          </cell>
          <cell r="I163">
            <v>1663</v>
          </cell>
        </row>
        <row r="164">
          <cell r="A164">
            <v>1390998</v>
          </cell>
          <cell r="B164" t="str">
            <v>罗马米开朗基罗星际酒店</v>
          </cell>
          <cell r="C164" t="str">
            <v>181107192512933963</v>
          </cell>
          <cell r="D164" t="str">
            <v/>
          </cell>
          <cell r="E164" t="str">
            <v/>
          </cell>
          <cell r="F164" t="str">
            <v>1663</v>
          </cell>
          <cell r="G164" t="str">
            <v>RMB</v>
          </cell>
          <cell r="H164" t="str">
            <v>1</v>
          </cell>
          <cell r="I164">
            <v>1663</v>
          </cell>
        </row>
        <row r="165">
          <cell r="A165">
            <v>1393399</v>
          </cell>
          <cell r="B165" t="str">
            <v>阿布扎比市区万豪酒店</v>
          </cell>
          <cell r="C165" t="str">
            <v>181111162938613963</v>
          </cell>
          <cell r="D165" t="str">
            <v>73635529</v>
          </cell>
          <cell r="E165" t="str">
            <v/>
          </cell>
          <cell r="F165" t="str">
            <v>640</v>
          </cell>
          <cell r="G165" t="str">
            <v>RMB</v>
          </cell>
          <cell r="H165" t="str">
            <v>1</v>
          </cell>
          <cell r="I165">
            <v>640</v>
          </cell>
        </row>
        <row r="166">
          <cell r="A166">
            <v>1392722</v>
          </cell>
          <cell r="B166" t="str">
            <v>阿布扎比市区万豪酒店</v>
          </cell>
          <cell r="C166" t="str">
            <v>181111100805853963</v>
          </cell>
          <cell r="D166" t="str">
            <v>W20181111115-1</v>
          </cell>
          <cell r="E166" t="str">
            <v/>
          </cell>
          <cell r="F166" t="str">
            <v>1608.99</v>
          </cell>
          <cell r="G166" t="str">
            <v>RMB</v>
          </cell>
          <cell r="H166" t="str">
            <v>1</v>
          </cell>
          <cell r="I166">
            <v>1608.99</v>
          </cell>
        </row>
        <row r="167">
          <cell r="A167">
            <v>1392955</v>
          </cell>
          <cell r="B167" t="str">
            <v>纽约巴克莱洲际大酒店</v>
          </cell>
          <cell r="C167" t="str">
            <v>181114080849213963</v>
          </cell>
          <cell r="D167" t="str">
            <v/>
          </cell>
          <cell r="E167" t="str">
            <v/>
          </cell>
          <cell r="F167" t="str">
            <v>14007</v>
          </cell>
          <cell r="G167" t="str">
            <v>RMB</v>
          </cell>
          <cell r="H167" t="str">
            <v>1</v>
          </cell>
          <cell r="I167">
            <v>14007</v>
          </cell>
        </row>
        <row r="168">
          <cell r="A168">
            <v>1382502</v>
          </cell>
          <cell r="B168" t="str">
            <v>纽约时代广场西侧希尔顿逸林酒店</v>
          </cell>
          <cell r="C168" t="str">
            <v>181018085639983963</v>
          </cell>
          <cell r="D168" t="str">
            <v>90271222</v>
          </cell>
          <cell r="E168" t="str">
            <v/>
          </cell>
          <cell r="F168" t="str">
            <v>22204</v>
          </cell>
          <cell r="G168" t="str">
            <v>RMB</v>
          </cell>
          <cell r="H168" t="str">
            <v>1</v>
          </cell>
          <cell r="I168">
            <v>22204</v>
          </cell>
        </row>
        <row r="169">
          <cell r="A169">
            <v>1403048</v>
          </cell>
          <cell r="B169" t="str">
            <v>普吉岛旅程中心酒店</v>
          </cell>
          <cell r="C169" t="str">
            <v>181128143931233963</v>
          </cell>
          <cell r="D169" t="str">
            <v/>
          </cell>
          <cell r="E169" t="str">
            <v/>
          </cell>
          <cell r="F169" t="str">
            <v>1874</v>
          </cell>
          <cell r="G169" t="str">
            <v>RMB</v>
          </cell>
          <cell r="H169" t="str">
            <v>1</v>
          </cell>
          <cell r="I169">
            <v>1874</v>
          </cell>
        </row>
        <row r="170">
          <cell r="A170">
            <v>1398751</v>
          </cell>
          <cell r="B170" t="str">
            <v>北海道东横鄂霍次克网走站前旅馆</v>
          </cell>
          <cell r="C170" t="str">
            <v>181120081951593963</v>
          </cell>
          <cell r="D170" t="str">
            <v>1150805619</v>
          </cell>
          <cell r="E170" t="str">
            <v/>
          </cell>
          <cell r="F170" t="str">
            <v>1039</v>
          </cell>
          <cell r="G170" t="str">
            <v>RMB</v>
          </cell>
          <cell r="H170" t="str">
            <v>1</v>
          </cell>
          <cell r="I170">
            <v>1039</v>
          </cell>
        </row>
        <row r="171">
          <cell r="A171">
            <v>1399450</v>
          </cell>
          <cell r="B171" t="str">
            <v>帕瑟亚Spa度假酒店</v>
          </cell>
          <cell r="C171" t="str">
            <v>181121085428203963</v>
          </cell>
          <cell r="D171" t="str">
            <v>64852sb126255</v>
          </cell>
          <cell r="E171" t="str">
            <v/>
          </cell>
          <cell r="F171" t="str">
            <v>4021</v>
          </cell>
          <cell r="G171" t="str">
            <v>RMB</v>
          </cell>
          <cell r="H171" t="str">
            <v>1</v>
          </cell>
          <cell r="I171">
            <v>4021</v>
          </cell>
        </row>
        <row r="172">
          <cell r="A172">
            <v>1403762</v>
          </cell>
          <cell r="B172" t="str">
            <v>济州岛贝斯特韦斯特酒店</v>
          </cell>
          <cell r="C172" t="str">
            <v>181129171359793963</v>
          </cell>
          <cell r="D172" t="str">
            <v>18330834</v>
          </cell>
          <cell r="E172" t="str">
            <v/>
          </cell>
          <cell r="F172" t="str">
            <v>512</v>
          </cell>
          <cell r="G172" t="str">
            <v>RMB</v>
          </cell>
          <cell r="H172" t="str">
            <v>1</v>
          </cell>
          <cell r="I172">
            <v>512</v>
          </cell>
        </row>
        <row r="173">
          <cell r="A173">
            <v>1392953</v>
          </cell>
          <cell r="B173" t="str">
            <v>波士顿科普利广场万豪酒店</v>
          </cell>
          <cell r="C173" t="str">
            <v>181111103216743963</v>
          </cell>
          <cell r="D173" t="str">
            <v>1392953</v>
          </cell>
          <cell r="E173" t="str">
            <v/>
          </cell>
          <cell r="F173" t="str">
            <v>1519</v>
          </cell>
          <cell r="G173" t="str">
            <v>RMB</v>
          </cell>
          <cell r="H173" t="str">
            <v>1</v>
          </cell>
          <cell r="I173">
            <v>1519</v>
          </cell>
        </row>
        <row r="174">
          <cell r="A174">
            <v>1394270</v>
          </cell>
          <cell r="B174" t="str">
            <v>戈弗雷波士顿酒店</v>
          </cell>
          <cell r="C174" t="str">
            <v>181112153218463963</v>
          </cell>
          <cell r="D174" t="str">
            <v>418945527</v>
          </cell>
          <cell r="E174" t="str">
            <v/>
          </cell>
          <cell r="F174" t="str">
            <v>3206</v>
          </cell>
          <cell r="G174" t="str">
            <v>RMB</v>
          </cell>
          <cell r="H174" t="str">
            <v>1</v>
          </cell>
          <cell r="I174">
            <v>3206</v>
          </cell>
        </row>
        <row r="175">
          <cell r="A175">
            <v>1381995</v>
          </cell>
          <cell r="B175" t="str">
            <v>希尔顿坎贝尔达伯翠 - 普鲁内雅德广场酒店</v>
          </cell>
          <cell r="C175" t="str">
            <v>181017084024053963</v>
          </cell>
          <cell r="D175" t="str">
            <v/>
          </cell>
          <cell r="E175" t="str">
            <v/>
          </cell>
          <cell r="F175" t="str">
            <v>1826</v>
          </cell>
          <cell r="G175" t="str">
            <v>RMB</v>
          </cell>
          <cell r="H175" t="str">
            <v>1</v>
          </cell>
          <cell r="I175">
            <v>1826</v>
          </cell>
        </row>
        <row r="176">
          <cell r="A176">
            <v>1398472</v>
          </cell>
          <cell r="B176" t="str">
            <v>甲米奥南布里度假村</v>
          </cell>
          <cell r="C176" t="str">
            <v>181119145340823963</v>
          </cell>
          <cell r="D176" t="str">
            <v>1806384</v>
          </cell>
          <cell r="E176" t="str">
            <v/>
          </cell>
          <cell r="F176" t="str">
            <v>1965</v>
          </cell>
          <cell r="G176" t="str">
            <v>RMB</v>
          </cell>
          <cell r="H176" t="str">
            <v>1</v>
          </cell>
          <cell r="I176">
            <v>1965</v>
          </cell>
        </row>
        <row r="177">
          <cell r="A177">
            <v>1396656</v>
          </cell>
          <cell r="B177" t="str">
            <v>莫斯科伊兹麦洛瓦阿尔法酒店</v>
          </cell>
          <cell r="C177" t="str">
            <v>181116204414343963</v>
          </cell>
          <cell r="D177" t="str">
            <v>W20181116493-1</v>
          </cell>
          <cell r="E177" t="str">
            <v/>
          </cell>
          <cell r="F177" t="str">
            <v>259</v>
          </cell>
          <cell r="G177" t="str">
            <v>RMB</v>
          </cell>
          <cell r="H177" t="str">
            <v>1</v>
          </cell>
          <cell r="I177">
            <v>259</v>
          </cell>
        </row>
        <row r="178">
          <cell r="A178">
            <v>1374510</v>
          </cell>
          <cell r="B178" t="str">
            <v>阿布扎比亚斯总督酒店</v>
          </cell>
          <cell r="C178" t="str">
            <v>181122212443823963</v>
          </cell>
          <cell r="D178" t="str">
            <v>15721537</v>
          </cell>
          <cell r="E178" t="str">
            <v/>
          </cell>
          <cell r="F178" t="str">
            <v>1049</v>
          </cell>
          <cell r="G178" t="str">
            <v>RMB</v>
          </cell>
          <cell r="H178" t="str">
            <v>1</v>
          </cell>
          <cell r="I178">
            <v>1049</v>
          </cell>
        </row>
        <row r="179">
          <cell r="A179">
            <v>1383235</v>
          </cell>
          <cell r="B179" t="str">
            <v>哥本哈根岛酒店</v>
          </cell>
          <cell r="C179" t="str">
            <v>181019174428913963</v>
          </cell>
          <cell r="D179" t="str">
            <v>CANCELLED</v>
          </cell>
          <cell r="E179" t="str">
            <v/>
          </cell>
          <cell r="F179" t="str">
            <v>6822</v>
          </cell>
          <cell r="G179" t="str">
            <v>RMB</v>
          </cell>
          <cell r="H179" t="str">
            <v>1</v>
          </cell>
          <cell r="I179">
            <v>6822</v>
          </cell>
        </row>
        <row r="180">
          <cell r="A180">
            <v>1386057</v>
          </cell>
          <cell r="B180" t="str">
            <v>伊斯坦布尔博斯普鲁斯海峡四季酒店</v>
          </cell>
          <cell r="C180" t="str">
            <v>181026140856473963</v>
          </cell>
          <cell r="D180" t="str">
            <v>14891785</v>
          </cell>
          <cell r="E180" t="str">
            <v/>
          </cell>
          <cell r="F180" t="str">
            <v>4777</v>
          </cell>
          <cell r="G180" t="str">
            <v>RMB</v>
          </cell>
          <cell r="H180" t="str">
            <v>1</v>
          </cell>
          <cell r="I180">
            <v>4777</v>
          </cell>
        </row>
        <row r="181">
          <cell r="A181">
            <v>1394289</v>
          </cell>
          <cell r="B181" t="str">
            <v>麦加拉宫酒店 - 老城</v>
          </cell>
          <cell r="C181" t="str">
            <v>181112161147103963</v>
          </cell>
          <cell r="D181" t="str">
            <v>8152</v>
          </cell>
          <cell r="E181" t="str">
            <v/>
          </cell>
          <cell r="F181" t="str">
            <v>217</v>
          </cell>
          <cell r="G181" t="str">
            <v>RMB</v>
          </cell>
          <cell r="H181" t="str">
            <v>1</v>
          </cell>
          <cell r="I181">
            <v>217</v>
          </cell>
        </row>
        <row r="182">
          <cell r="A182">
            <v>1402148</v>
          </cell>
          <cell r="B182" t="str">
            <v>纽约联合国广场千禧希尔顿酒店</v>
          </cell>
          <cell r="C182" t="str">
            <v>181127083531073963</v>
          </cell>
          <cell r="D182" t="str">
            <v>3510833701</v>
          </cell>
          <cell r="E182" t="str">
            <v/>
          </cell>
          <cell r="F182" t="str">
            <v>2293</v>
          </cell>
          <cell r="G182" t="str">
            <v>RMB</v>
          </cell>
          <cell r="H182" t="str">
            <v>1</v>
          </cell>
          <cell r="I182">
            <v>2293</v>
          </cell>
        </row>
        <row r="183">
          <cell r="A183">
            <v>1360798</v>
          </cell>
          <cell r="B183" t="str">
            <v>奥罗拉之星机场酒店</v>
          </cell>
          <cell r="C183" t="str">
            <v>180827212619843963</v>
          </cell>
          <cell r="D183" t="str">
            <v>56536</v>
          </cell>
          <cell r="E183" t="str">
            <v/>
          </cell>
          <cell r="F183" t="str">
            <v>1347</v>
          </cell>
          <cell r="G183" t="str">
            <v>RMB</v>
          </cell>
          <cell r="H183" t="str">
            <v>1</v>
          </cell>
          <cell r="I183">
            <v>1347</v>
          </cell>
        </row>
        <row r="184">
          <cell r="A184">
            <v>1383082</v>
          </cell>
          <cell r="B184" t="str">
            <v>坎普广场泰姬酒店</v>
          </cell>
          <cell r="C184" t="str">
            <v>181019123734083963</v>
          </cell>
          <cell r="D184" t="str">
            <v>152753</v>
          </cell>
          <cell r="E184" t="str">
            <v/>
          </cell>
          <cell r="F184" t="str">
            <v>7270</v>
          </cell>
          <cell r="G184" t="str">
            <v>RMB</v>
          </cell>
          <cell r="H184" t="str">
            <v>1</v>
          </cell>
          <cell r="I184">
            <v>7270</v>
          </cell>
        </row>
        <row r="185">
          <cell r="A185">
            <v>1394649</v>
          </cell>
          <cell r="B185" t="str">
            <v>温哥华瑰丽酒店</v>
          </cell>
          <cell r="C185" t="str">
            <v>181113104851583963</v>
          </cell>
          <cell r="D185" t="str">
            <v/>
          </cell>
          <cell r="E185" t="str">
            <v/>
          </cell>
          <cell r="F185" t="str">
            <v>9959</v>
          </cell>
          <cell r="G185" t="str">
            <v>RMB</v>
          </cell>
          <cell r="H185" t="str">
            <v>1</v>
          </cell>
          <cell r="I185">
            <v>9959</v>
          </cell>
        </row>
        <row r="186">
          <cell r="A186">
            <v>1400305</v>
          </cell>
          <cell r="B186" t="str">
            <v>萨尔茨堡会议中心温德姆大酒店</v>
          </cell>
          <cell r="C186" t="str">
            <v>181122182709873963</v>
          </cell>
          <cell r="D186" t="str">
            <v>121854116</v>
          </cell>
          <cell r="E186" t="str">
            <v/>
          </cell>
          <cell r="F186" t="str">
            <v>6364</v>
          </cell>
          <cell r="G186" t="str">
            <v>RMB</v>
          </cell>
          <cell r="H186" t="str">
            <v>1</v>
          </cell>
          <cell r="I186">
            <v>6364</v>
          </cell>
        </row>
        <row r="187">
          <cell r="A187">
            <v>1402395</v>
          </cell>
          <cell r="B187" t="str">
            <v>莫斯科科罗缅斯克耶国际旅行酒店</v>
          </cell>
          <cell r="C187" t="str">
            <v>181127144908193963</v>
          </cell>
          <cell r="D187" t="str">
            <v>332579</v>
          </cell>
          <cell r="E187" t="str">
            <v/>
          </cell>
          <cell r="F187" t="str">
            <v>377</v>
          </cell>
          <cell r="G187" t="str">
            <v>RMB</v>
          </cell>
          <cell r="H187" t="str">
            <v>1</v>
          </cell>
          <cell r="I187">
            <v>377</v>
          </cell>
        </row>
        <row r="188">
          <cell r="A188">
            <v>1404108</v>
          </cell>
          <cell r="B188" t="str">
            <v>约克威尔89号酒店</v>
          </cell>
          <cell r="C188" t="str">
            <v>181130101733993963</v>
          </cell>
          <cell r="D188" t="str">
            <v/>
          </cell>
          <cell r="E188" t="str">
            <v/>
          </cell>
          <cell r="F188" t="str">
            <v>10462</v>
          </cell>
          <cell r="G188" t="str">
            <v>RMB</v>
          </cell>
          <cell r="H188" t="str">
            <v>1</v>
          </cell>
          <cell r="I188">
            <v>10462</v>
          </cell>
        </row>
        <row r="189">
          <cell r="A189">
            <v>1404120</v>
          </cell>
          <cell r="B189" t="str">
            <v>埃克赫塔费酒店</v>
          </cell>
          <cell r="C189" t="str">
            <v>181130105247613963</v>
          </cell>
          <cell r="D189" t="str">
            <v/>
          </cell>
          <cell r="E189" t="str">
            <v/>
          </cell>
          <cell r="F189" t="str">
            <v>540</v>
          </cell>
          <cell r="G189" t="str">
            <v>RMB</v>
          </cell>
          <cell r="H189" t="str">
            <v>1</v>
          </cell>
          <cell r="I189">
            <v>540</v>
          </cell>
        </row>
        <row r="190">
          <cell r="A190">
            <v>1403424</v>
          </cell>
          <cell r="B190" t="str">
            <v>马卡尼豪华套房公寓式酒店</v>
          </cell>
          <cell r="C190" t="str">
            <v>181129085220493963</v>
          </cell>
          <cell r="D190" t="str">
            <v>1403424</v>
          </cell>
          <cell r="E190" t="str">
            <v/>
          </cell>
          <cell r="F190" t="str">
            <v>380</v>
          </cell>
          <cell r="G190" t="str">
            <v>RMB</v>
          </cell>
          <cell r="H190" t="str">
            <v>1</v>
          </cell>
          <cell r="I190">
            <v>380</v>
          </cell>
        </row>
        <row r="191">
          <cell r="A191">
            <v>1404058</v>
          </cell>
          <cell r="B191" t="str">
            <v>塞班悦泰度假村酒店</v>
          </cell>
          <cell r="C191" t="str">
            <v>181130091239873963</v>
          </cell>
          <cell r="D191" t="str">
            <v/>
          </cell>
          <cell r="E191" t="str">
            <v/>
          </cell>
          <cell r="F191" t="str">
            <v>1310</v>
          </cell>
          <cell r="G191" t="str">
            <v>RMB</v>
          </cell>
          <cell r="H191" t="str">
            <v>1</v>
          </cell>
          <cell r="I191">
            <v>1310</v>
          </cell>
        </row>
        <row r="192">
          <cell r="A192">
            <v>1402493</v>
          </cell>
          <cell r="B192" t="str">
            <v>普拉维达海滩和潜水度假酒店</v>
          </cell>
          <cell r="C192" t="str">
            <v>181127160501723963</v>
          </cell>
          <cell r="D192" t="str">
            <v/>
          </cell>
          <cell r="E192" t="str">
            <v/>
          </cell>
          <cell r="F192" t="str">
            <v>2132</v>
          </cell>
          <cell r="G192" t="str">
            <v>RMB</v>
          </cell>
          <cell r="H192" t="str">
            <v>1</v>
          </cell>
          <cell r="I192">
            <v>2132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Z145"/>
  <sheetViews>
    <sheetView tabSelected="1" topLeftCell="A115" workbookViewId="0">
      <selection activeCell="R151" sqref="R151"/>
    </sheetView>
  </sheetViews>
  <sheetFormatPr defaultColWidth="9" defaultRowHeight="13.5"/>
  <cols>
    <col min="11" max="11" width="3.125" customWidth="1"/>
    <col min="12" max="12" width="3.25" customWidth="1"/>
    <col min="15" max="15" width="5" customWidth="1"/>
    <col min="22" max="22" width="10.375"/>
  </cols>
  <sheetData>
    <row r="2" spans="1:3">
      <c r="A2" t="s">
        <v>0</v>
      </c>
      <c r="C2" t="s">
        <v>1</v>
      </c>
    </row>
    <row r="3" spans="1:3">
      <c r="A3" t="s">
        <v>2</v>
      </c>
      <c r="C3" t="s">
        <v>3</v>
      </c>
    </row>
    <row r="4" spans="1:3">
      <c r="A4" t="s">
        <v>4</v>
      </c>
      <c r="C4" t="s">
        <v>5</v>
      </c>
    </row>
    <row r="5" ht="20.25" spans="1:1">
      <c r="A5" s="2" t="s">
        <v>6</v>
      </c>
    </row>
    <row r="6" spans="1:5">
      <c r="A6" t="s">
        <v>7</v>
      </c>
      <c r="C6" t="s">
        <v>8</v>
      </c>
      <c r="E6" t="s">
        <v>9</v>
      </c>
    </row>
    <row r="7" spans="1:5">
      <c r="A7" t="s">
        <v>10</v>
      </c>
      <c r="C7" t="s">
        <v>11</v>
      </c>
      <c r="E7" t="s">
        <v>12</v>
      </c>
    </row>
    <row r="8" spans="1:5">
      <c r="A8" t="s">
        <v>13</v>
      </c>
      <c r="C8" t="s">
        <v>14</v>
      </c>
      <c r="E8" s="3" t="s">
        <v>15</v>
      </c>
    </row>
    <row r="9" spans="1:3">
      <c r="A9" t="s">
        <v>16</v>
      </c>
      <c r="C9" t="s">
        <v>17</v>
      </c>
    </row>
    <row r="10" spans="1:3">
      <c r="A10" t="s">
        <v>18</v>
      </c>
      <c r="C10" t="s">
        <v>19</v>
      </c>
    </row>
    <row r="11" spans="1:3">
      <c r="A11" t="s">
        <v>20</v>
      </c>
      <c r="C11" t="s">
        <v>21</v>
      </c>
    </row>
    <row r="12" spans="1:3">
      <c r="A12" t="s">
        <v>22</v>
      </c>
      <c r="C12" t="s">
        <v>23</v>
      </c>
    </row>
    <row r="13" spans="1:3">
      <c r="A13" t="s">
        <v>24</v>
      </c>
      <c r="C13" t="s">
        <v>25</v>
      </c>
    </row>
    <row r="19" spans="1:24">
      <c r="A19" t="s">
        <v>26</v>
      </c>
      <c r="B19" t="s">
        <v>27</v>
      </c>
      <c r="C19" t="s">
        <v>28</v>
      </c>
      <c r="D19" t="s">
        <v>29</v>
      </c>
      <c r="E19" t="s">
        <v>30</v>
      </c>
      <c r="F19" t="s">
        <v>31</v>
      </c>
      <c r="G19" t="s">
        <v>32</v>
      </c>
      <c r="H19" t="s">
        <v>33</v>
      </c>
      <c r="I19" t="s">
        <v>34</v>
      </c>
      <c r="J19" t="s">
        <v>35</v>
      </c>
      <c r="K19" t="s">
        <v>36</v>
      </c>
      <c r="L19" t="s">
        <v>37</v>
      </c>
      <c r="M19" t="s">
        <v>38</v>
      </c>
      <c r="N19" t="s">
        <v>39</v>
      </c>
      <c r="O19" t="s">
        <v>40</v>
      </c>
      <c r="P19" t="s">
        <v>41</v>
      </c>
      <c r="Q19" t="s">
        <v>42</v>
      </c>
      <c r="R19" t="s">
        <v>43</v>
      </c>
      <c r="S19" t="s">
        <v>44</v>
      </c>
      <c r="T19" t="s">
        <v>45</v>
      </c>
      <c r="U19" t="s">
        <v>46</v>
      </c>
      <c r="X19" t="s">
        <v>47</v>
      </c>
    </row>
    <row r="20" spans="1:26">
      <c r="A20" t="s">
        <v>48</v>
      </c>
      <c r="B20" t="s">
        <v>49</v>
      </c>
      <c r="C20" s="4">
        <v>1392024</v>
      </c>
      <c r="D20" t="s">
        <v>50</v>
      </c>
      <c r="E20" t="s">
        <v>51</v>
      </c>
      <c r="F20" t="s">
        <v>52</v>
      </c>
      <c r="G20" t="s">
        <v>53</v>
      </c>
      <c r="H20" t="s">
        <v>54</v>
      </c>
      <c r="I20" t="s">
        <v>55</v>
      </c>
      <c r="J20" t="s">
        <v>56</v>
      </c>
      <c r="K20" t="s">
        <v>57</v>
      </c>
      <c r="L20" t="s">
        <v>58</v>
      </c>
      <c r="M20" t="s">
        <v>59</v>
      </c>
      <c r="N20" t="s">
        <v>60</v>
      </c>
      <c r="O20" t="s">
        <v>61</v>
      </c>
      <c r="P20">
        <v>1708</v>
      </c>
      <c r="Q20" t="s">
        <v>12</v>
      </c>
      <c r="R20" t="s">
        <v>12</v>
      </c>
      <c r="S20" t="s">
        <v>12</v>
      </c>
      <c r="T20" t="s">
        <v>12</v>
      </c>
      <c r="U20">
        <v>1708</v>
      </c>
      <c r="V20">
        <f>VLOOKUP(C20,[1]应付款管理!$A$1:$I$65536,9,0)</f>
        <v>1708</v>
      </c>
      <c r="W20">
        <f>U20-V20</f>
        <v>0</v>
      </c>
      <c r="X20" t="str">
        <f>$X$19&amp;C20</f>
        <v>，1392024</v>
      </c>
      <c r="Y20" t="s">
        <v>62</v>
      </c>
      <c r="Z20" t="str">
        <f ca="1">PHONETIC(Y20:Y137)</f>
        <v>，1392024，1397453，1401667，1401692，1402395，1404064，1363154，1367254，1380295，1381995，1382502，1383610，1385266，1387844，1389284，1389492，1390912，1390919，1393141，1393150，1393231，1394270，1394289，1396209，1396233，1396292，1396656，1396973，1396995，1397000，1397073，1397084，1397089，1397092，1397096，1397100，1397118，1397121，1397122，1397128，1397136，1397144，1397145，1397382，1397396，1397403，1397404，1397405，1397407，1397409，1397416，1397422，1397427，1397439，1397448，1397452，1397457，1397462，1397989，1398086，1398193，1398274，1398338，1398361，1398372，1398446，1398472，1399214，1399234，1399450，1399469，1400096，1400122，1400305，1400806，1400896，1400903，1401574，1401614，1401680，1401706，1401730，1401768，1401778，1401802，1401806，1401832，1401896，1402010，1402011，1402148，1402190，1402272，1402485，1402493，1402523，1402957，1403048，1403091，1403159，1403242，1403762，1403782，1403783，1403825，1404058，1404067，1404071，1404120，1404156，1404240，1404243，1404263，1404265，1404276，1404313，1404344，1404422</v>
      </c>
    </row>
    <row r="21" spans="1:26">
      <c r="A21" t="s">
        <v>63</v>
      </c>
      <c r="B21" t="s">
        <v>64</v>
      </c>
      <c r="C21" s="4">
        <v>1397453</v>
      </c>
      <c r="D21" t="s">
        <v>65</v>
      </c>
      <c r="E21" t="s">
        <v>66</v>
      </c>
      <c r="F21" t="s">
        <v>67</v>
      </c>
      <c r="G21" t="s">
        <v>68</v>
      </c>
      <c r="H21" t="s">
        <v>68</v>
      </c>
      <c r="I21" t="s">
        <v>69</v>
      </c>
      <c r="J21" t="s">
        <v>70</v>
      </c>
      <c r="K21" t="s">
        <v>57</v>
      </c>
      <c r="L21" t="s">
        <v>71</v>
      </c>
      <c r="M21" t="s">
        <v>72</v>
      </c>
      <c r="N21" t="s">
        <v>60</v>
      </c>
      <c r="O21" t="s">
        <v>61</v>
      </c>
      <c r="P21">
        <v>1980</v>
      </c>
      <c r="Q21" t="s">
        <v>12</v>
      </c>
      <c r="R21" t="s">
        <v>12</v>
      </c>
      <c r="S21" t="s">
        <v>12</v>
      </c>
      <c r="T21" t="s">
        <v>12</v>
      </c>
      <c r="U21">
        <v>1980</v>
      </c>
      <c r="V21">
        <f>VLOOKUP(C21,[1]应付款管理!$A$1:$I$65536,9,0)</f>
        <v>1980</v>
      </c>
      <c r="W21">
        <f t="shared" ref="W21:W52" si="0">U21-V21</f>
        <v>0</v>
      </c>
      <c r="X21" t="str">
        <f t="shared" ref="X21:X52" si="1">$X$19&amp;C21</f>
        <v>，1397453</v>
      </c>
      <c r="Y21" t="s">
        <v>73</v>
      </c>
      <c r="Z21" t="s">
        <v>74</v>
      </c>
    </row>
    <row r="22" spans="1:25">
      <c r="A22" t="s">
        <v>75</v>
      </c>
      <c r="B22" t="s">
        <v>49</v>
      </c>
      <c r="C22" s="4">
        <v>1401667</v>
      </c>
      <c r="D22" t="s">
        <v>65</v>
      </c>
      <c r="E22" t="s">
        <v>76</v>
      </c>
      <c r="F22" t="s">
        <v>77</v>
      </c>
      <c r="G22" t="s">
        <v>78</v>
      </c>
      <c r="H22" t="s">
        <v>78</v>
      </c>
      <c r="I22" t="s">
        <v>78</v>
      </c>
      <c r="J22" t="s">
        <v>54</v>
      </c>
      <c r="K22" t="s">
        <v>57</v>
      </c>
      <c r="L22" t="s">
        <v>57</v>
      </c>
      <c r="M22" t="s">
        <v>79</v>
      </c>
      <c r="N22" t="s">
        <v>60</v>
      </c>
      <c r="O22" t="s">
        <v>61</v>
      </c>
      <c r="P22">
        <v>297</v>
      </c>
      <c r="Q22" t="s">
        <v>12</v>
      </c>
      <c r="R22" t="s">
        <v>12</v>
      </c>
      <c r="S22" t="s">
        <v>12</v>
      </c>
      <c r="T22" t="s">
        <v>12</v>
      </c>
      <c r="U22">
        <v>297</v>
      </c>
      <c r="V22">
        <f>VLOOKUP(C22,[1]应付款管理!$A$1:$I$65536,9,0)</f>
        <v>297</v>
      </c>
      <c r="W22">
        <f t="shared" si="0"/>
        <v>0</v>
      </c>
      <c r="X22" t="str">
        <f t="shared" si="1"/>
        <v>，1401667</v>
      </c>
      <c r="Y22" t="s">
        <v>80</v>
      </c>
    </row>
    <row r="23" spans="1:25">
      <c r="A23" t="s">
        <v>81</v>
      </c>
      <c r="B23" t="s">
        <v>49</v>
      </c>
      <c r="C23" s="4">
        <v>1401692</v>
      </c>
      <c r="D23" t="s">
        <v>65</v>
      </c>
      <c r="E23" t="s">
        <v>76</v>
      </c>
      <c r="F23" t="s">
        <v>77</v>
      </c>
      <c r="G23" t="s">
        <v>78</v>
      </c>
      <c r="H23" t="s">
        <v>78</v>
      </c>
      <c r="I23" t="s">
        <v>78</v>
      </c>
      <c r="J23" t="s">
        <v>54</v>
      </c>
      <c r="K23" t="s">
        <v>57</v>
      </c>
      <c r="L23" t="s">
        <v>57</v>
      </c>
      <c r="M23" t="s">
        <v>82</v>
      </c>
      <c r="N23" t="s">
        <v>60</v>
      </c>
      <c r="O23" t="s">
        <v>61</v>
      </c>
      <c r="P23">
        <v>359</v>
      </c>
      <c r="Q23" t="s">
        <v>12</v>
      </c>
      <c r="R23" t="s">
        <v>12</v>
      </c>
      <c r="S23" t="s">
        <v>12</v>
      </c>
      <c r="T23" t="s">
        <v>12</v>
      </c>
      <c r="U23">
        <v>359</v>
      </c>
      <c r="V23">
        <f>VLOOKUP(C23,[1]应付款管理!$A$1:$I$65536,9,0)</f>
        <v>359</v>
      </c>
      <c r="W23">
        <f t="shared" si="0"/>
        <v>0</v>
      </c>
      <c r="X23" t="str">
        <f t="shared" si="1"/>
        <v>，1401692</v>
      </c>
      <c r="Y23" t="s">
        <v>83</v>
      </c>
    </row>
    <row r="24" spans="1:25">
      <c r="A24" t="s">
        <v>84</v>
      </c>
      <c r="B24" t="s">
        <v>49</v>
      </c>
      <c r="C24" s="4">
        <v>1402395</v>
      </c>
      <c r="D24" t="s">
        <v>85</v>
      </c>
      <c r="E24" t="s">
        <v>86</v>
      </c>
      <c r="F24" t="s">
        <v>87</v>
      </c>
      <c r="G24" t="s">
        <v>54</v>
      </c>
      <c r="H24" t="s">
        <v>54</v>
      </c>
      <c r="I24" t="s">
        <v>88</v>
      </c>
      <c r="J24" t="s">
        <v>89</v>
      </c>
      <c r="K24" t="s">
        <v>57</v>
      </c>
      <c r="L24" t="s">
        <v>57</v>
      </c>
      <c r="M24" t="s">
        <v>90</v>
      </c>
      <c r="N24" t="s">
        <v>60</v>
      </c>
      <c r="O24" t="s">
        <v>61</v>
      </c>
      <c r="P24">
        <v>377</v>
      </c>
      <c r="Q24" t="s">
        <v>12</v>
      </c>
      <c r="R24" t="s">
        <v>12</v>
      </c>
      <c r="S24" t="s">
        <v>12</v>
      </c>
      <c r="T24" t="s">
        <v>12</v>
      </c>
      <c r="U24">
        <v>377</v>
      </c>
      <c r="V24">
        <f>VLOOKUP(C24,[1]应付款管理!$A$1:$I$65536,9,0)</f>
        <v>377</v>
      </c>
      <c r="W24">
        <f t="shared" si="0"/>
        <v>0</v>
      </c>
      <c r="X24" t="str">
        <f t="shared" si="1"/>
        <v>，1402395</v>
      </c>
      <c r="Y24" t="s">
        <v>91</v>
      </c>
    </row>
    <row r="25" spans="1:25">
      <c r="A25" t="s">
        <v>92</v>
      </c>
      <c r="B25" t="s">
        <v>64</v>
      </c>
      <c r="C25" s="4">
        <v>1404064</v>
      </c>
      <c r="D25" t="s">
        <v>93</v>
      </c>
      <c r="E25" t="s">
        <v>94</v>
      </c>
      <c r="F25" t="s">
        <v>95</v>
      </c>
      <c r="G25" t="s">
        <v>55</v>
      </c>
      <c r="H25" t="s">
        <v>55</v>
      </c>
      <c r="I25" t="s">
        <v>14</v>
      </c>
      <c r="J25" t="s">
        <v>96</v>
      </c>
      <c r="K25" t="s">
        <v>57</v>
      </c>
      <c r="L25" t="s">
        <v>58</v>
      </c>
      <c r="M25" t="s">
        <v>97</v>
      </c>
      <c r="N25" t="s">
        <v>60</v>
      </c>
      <c r="O25" t="s">
        <v>61</v>
      </c>
      <c r="P25">
        <v>1855</v>
      </c>
      <c r="Q25" t="s">
        <v>12</v>
      </c>
      <c r="R25" t="s">
        <v>12</v>
      </c>
      <c r="S25" t="s">
        <v>12</v>
      </c>
      <c r="T25" t="s">
        <v>12</v>
      </c>
      <c r="U25">
        <v>1855</v>
      </c>
      <c r="V25">
        <f>VLOOKUP(C25,[1]应付款管理!$A$1:$I$65536,9,0)</f>
        <v>1855</v>
      </c>
      <c r="W25">
        <f t="shared" si="0"/>
        <v>0</v>
      </c>
      <c r="X25" t="str">
        <f t="shared" si="1"/>
        <v>，1404064</v>
      </c>
      <c r="Y25" t="s">
        <v>98</v>
      </c>
    </row>
    <row r="26" spans="1:25">
      <c r="A26" t="s">
        <v>99</v>
      </c>
      <c r="B26" t="s">
        <v>49</v>
      </c>
      <c r="C26" s="4">
        <v>1363154</v>
      </c>
      <c r="D26" t="s">
        <v>100</v>
      </c>
      <c r="E26" t="s">
        <v>101</v>
      </c>
      <c r="F26" t="s">
        <v>102</v>
      </c>
      <c r="G26" t="s">
        <v>103</v>
      </c>
      <c r="H26" t="s">
        <v>104</v>
      </c>
      <c r="I26" t="s">
        <v>105</v>
      </c>
      <c r="J26" t="s">
        <v>78</v>
      </c>
      <c r="K26" t="s">
        <v>57</v>
      </c>
      <c r="L26" t="s">
        <v>57</v>
      </c>
      <c r="M26" t="s">
        <v>106</v>
      </c>
      <c r="N26" t="s">
        <v>60</v>
      </c>
      <c r="O26" t="s">
        <v>61</v>
      </c>
      <c r="P26">
        <v>289</v>
      </c>
      <c r="Q26" t="s">
        <v>12</v>
      </c>
      <c r="R26" t="s">
        <v>12</v>
      </c>
      <c r="S26" t="s">
        <v>12</v>
      </c>
      <c r="T26" t="s">
        <v>12</v>
      </c>
      <c r="U26">
        <v>289</v>
      </c>
      <c r="V26">
        <f>VLOOKUP(C26,[1]应付款管理!$A$1:$I$65536,9,0)</f>
        <v>289</v>
      </c>
      <c r="W26">
        <f t="shared" si="0"/>
        <v>0</v>
      </c>
      <c r="X26" t="str">
        <f t="shared" si="1"/>
        <v>，1363154</v>
      </c>
      <c r="Y26" t="s">
        <v>107</v>
      </c>
    </row>
    <row r="27" spans="1:25">
      <c r="A27" t="s">
        <v>108</v>
      </c>
      <c r="B27" t="s">
        <v>49</v>
      </c>
      <c r="C27" s="4">
        <v>1367254</v>
      </c>
      <c r="D27" t="s">
        <v>50</v>
      </c>
      <c r="E27" t="s">
        <v>109</v>
      </c>
      <c r="F27" t="s">
        <v>110</v>
      </c>
      <c r="G27" t="s">
        <v>111</v>
      </c>
      <c r="H27" t="s">
        <v>112</v>
      </c>
      <c r="I27" t="s">
        <v>113</v>
      </c>
      <c r="J27" t="s">
        <v>68</v>
      </c>
      <c r="K27" t="s">
        <v>58</v>
      </c>
      <c r="L27" t="s">
        <v>71</v>
      </c>
      <c r="M27" t="s">
        <v>114</v>
      </c>
      <c r="N27" t="s">
        <v>60</v>
      </c>
      <c r="O27" t="s">
        <v>61</v>
      </c>
      <c r="P27">
        <v>4552</v>
      </c>
      <c r="Q27" t="s">
        <v>12</v>
      </c>
      <c r="R27" t="s">
        <v>12</v>
      </c>
      <c r="S27" t="s">
        <v>12</v>
      </c>
      <c r="T27" t="s">
        <v>12</v>
      </c>
      <c r="U27">
        <v>4552</v>
      </c>
      <c r="V27">
        <f>VLOOKUP(C27,[1]应付款管理!$A$1:$I$65536,9,0)</f>
        <v>4552</v>
      </c>
      <c r="W27">
        <f t="shared" si="0"/>
        <v>0</v>
      </c>
      <c r="X27" t="str">
        <f t="shared" si="1"/>
        <v>，1367254</v>
      </c>
      <c r="Y27" t="s">
        <v>115</v>
      </c>
    </row>
    <row r="28" spans="1:25">
      <c r="A28" t="s">
        <v>116</v>
      </c>
      <c r="B28" t="s">
        <v>49</v>
      </c>
      <c r="C28" s="4">
        <v>1380295</v>
      </c>
      <c r="D28" t="s">
        <v>117</v>
      </c>
      <c r="E28" t="s">
        <v>118</v>
      </c>
      <c r="F28" t="s">
        <v>119</v>
      </c>
      <c r="G28" t="s">
        <v>120</v>
      </c>
      <c r="H28" t="s">
        <v>68</v>
      </c>
      <c r="I28" t="s">
        <v>78</v>
      </c>
      <c r="J28" t="s">
        <v>89</v>
      </c>
      <c r="K28" t="s">
        <v>57</v>
      </c>
      <c r="L28" t="s">
        <v>71</v>
      </c>
      <c r="M28" t="s">
        <v>121</v>
      </c>
      <c r="N28" t="s">
        <v>60</v>
      </c>
      <c r="O28" t="s">
        <v>61</v>
      </c>
      <c r="P28">
        <v>1247</v>
      </c>
      <c r="Q28" t="s">
        <v>12</v>
      </c>
      <c r="R28" t="s">
        <v>12</v>
      </c>
      <c r="S28" t="s">
        <v>12</v>
      </c>
      <c r="T28" t="s">
        <v>12</v>
      </c>
      <c r="U28">
        <v>1247</v>
      </c>
      <c r="V28">
        <f>VLOOKUP(C28,[1]应付款管理!$A$1:$I$65536,9,0)</f>
        <v>1247</v>
      </c>
      <c r="W28">
        <f t="shared" si="0"/>
        <v>0</v>
      </c>
      <c r="X28" t="str">
        <f t="shared" si="1"/>
        <v>，1380295</v>
      </c>
      <c r="Y28" t="s">
        <v>122</v>
      </c>
    </row>
    <row r="29" spans="1:25">
      <c r="A29" t="s">
        <v>123</v>
      </c>
      <c r="B29" t="s">
        <v>49</v>
      </c>
      <c r="C29" s="4">
        <v>1381995</v>
      </c>
      <c r="D29" t="s">
        <v>124</v>
      </c>
      <c r="E29" t="s">
        <v>125</v>
      </c>
      <c r="F29" t="s">
        <v>126</v>
      </c>
      <c r="G29" t="s">
        <v>127</v>
      </c>
      <c r="H29" t="s">
        <v>54</v>
      </c>
      <c r="I29" t="s">
        <v>8</v>
      </c>
      <c r="J29" t="s">
        <v>128</v>
      </c>
      <c r="K29" t="s">
        <v>57</v>
      </c>
      <c r="L29" t="s">
        <v>58</v>
      </c>
      <c r="M29" t="s">
        <v>129</v>
      </c>
      <c r="N29" t="s">
        <v>60</v>
      </c>
      <c r="O29" t="s">
        <v>61</v>
      </c>
      <c r="P29">
        <v>1826</v>
      </c>
      <c r="Q29" t="s">
        <v>12</v>
      </c>
      <c r="R29" t="s">
        <v>12</v>
      </c>
      <c r="S29" t="s">
        <v>12</v>
      </c>
      <c r="T29" t="s">
        <v>12</v>
      </c>
      <c r="U29">
        <v>1826</v>
      </c>
      <c r="V29">
        <f>VLOOKUP(C29,[1]应付款管理!$A$1:$I$65536,9,0)</f>
        <v>1826</v>
      </c>
      <c r="W29">
        <f t="shared" si="0"/>
        <v>0</v>
      </c>
      <c r="X29" t="str">
        <f t="shared" si="1"/>
        <v>，1381995</v>
      </c>
      <c r="Y29" t="s">
        <v>130</v>
      </c>
    </row>
    <row r="30" spans="1:25">
      <c r="A30" t="s">
        <v>131</v>
      </c>
      <c r="B30" t="s">
        <v>49</v>
      </c>
      <c r="C30" s="4">
        <v>1382502</v>
      </c>
      <c r="D30" t="s">
        <v>124</v>
      </c>
      <c r="E30" t="s">
        <v>132</v>
      </c>
      <c r="F30" t="s">
        <v>133</v>
      </c>
      <c r="G30" t="s">
        <v>134</v>
      </c>
      <c r="H30" t="s">
        <v>113</v>
      </c>
      <c r="I30" t="s">
        <v>105</v>
      </c>
      <c r="J30" t="s">
        <v>8</v>
      </c>
      <c r="K30" t="s">
        <v>58</v>
      </c>
      <c r="L30" t="s">
        <v>135</v>
      </c>
      <c r="M30" t="s">
        <v>136</v>
      </c>
      <c r="N30" t="s">
        <v>60</v>
      </c>
      <c r="O30" t="s">
        <v>61</v>
      </c>
      <c r="P30">
        <v>22204</v>
      </c>
      <c r="Q30" t="s">
        <v>12</v>
      </c>
      <c r="R30" t="s">
        <v>12</v>
      </c>
      <c r="S30" t="s">
        <v>12</v>
      </c>
      <c r="T30" t="s">
        <v>12</v>
      </c>
      <c r="U30">
        <v>22204</v>
      </c>
      <c r="V30">
        <f>VLOOKUP(C30,[1]应付款管理!$A$1:$I$65536,9,0)</f>
        <v>22204</v>
      </c>
      <c r="W30">
        <f t="shared" si="0"/>
        <v>0</v>
      </c>
      <c r="X30" t="str">
        <f t="shared" si="1"/>
        <v>，1382502</v>
      </c>
      <c r="Y30" t="s">
        <v>137</v>
      </c>
    </row>
    <row r="31" spans="1:25">
      <c r="A31" t="s">
        <v>138</v>
      </c>
      <c r="B31" t="s">
        <v>139</v>
      </c>
      <c r="C31" s="4">
        <v>1383610</v>
      </c>
      <c r="D31" t="s">
        <v>140</v>
      </c>
      <c r="E31" t="s">
        <v>141</v>
      </c>
      <c r="F31" t="s">
        <v>142</v>
      </c>
      <c r="G31" t="s">
        <v>143</v>
      </c>
      <c r="H31" t="s">
        <v>89</v>
      </c>
      <c r="I31" t="s">
        <v>144</v>
      </c>
      <c r="J31" t="s">
        <v>145</v>
      </c>
      <c r="K31" t="s">
        <v>57</v>
      </c>
      <c r="L31" t="s">
        <v>58</v>
      </c>
      <c r="M31" t="s">
        <v>146</v>
      </c>
      <c r="N31" t="s">
        <v>60</v>
      </c>
      <c r="O31" t="s">
        <v>61</v>
      </c>
      <c r="P31">
        <v>1873</v>
      </c>
      <c r="Q31" t="s">
        <v>12</v>
      </c>
      <c r="R31" t="s">
        <v>12</v>
      </c>
      <c r="S31" t="s">
        <v>12</v>
      </c>
      <c r="T31" t="s">
        <v>12</v>
      </c>
      <c r="U31">
        <v>1873</v>
      </c>
      <c r="V31">
        <f>VLOOKUP(C31,[1]应付款管理!$A$1:$I$65536,9,0)</f>
        <v>1873</v>
      </c>
      <c r="W31">
        <f t="shared" si="0"/>
        <v>0</v>
      </c>
      <c r="X31" t="str">
        <f t="shared" si="1"/>
        <v>，1383610</v>
      </c>
      <c r="Y31" t="s">
        <v>147</v>
      </c>
    </row>
    <row r="32" spans="1:25">
      <c r="A32" t="s">
        <v>148</v>
      </c>
      <c r="B32" t="s">
        <v>139</v>
      </c>
      <c r="C32" s="4">
        <v>1385266</v>
      </c>
      <c r="D32" t="s">
        <v>100</v>
      </c>
      <c r="E32" t="s">
        <v>149</v>
      </c>
      <c r="F32" t="s">
        <v>150</v>
      </c>
      <c r="G32" t="s">
        <v>151</v>
      </c>
      <c r="H32" t="s">
        <v>113</v>
      </c>
      <c r="I32" t="s">
        <v>152</v>
      </c>
      <c r="J32" t="s">
        <v>153</v>
      </c>
      <c r="K32" t="s">
        <v>57</v>
      </c>
      <c r="L32" t="s">
        <v>58</v>
      </c>
      <c r="M32" t="s">
        <v>154</v>
      </c>
      <c r="N32" t="s">
        <v>60</v>
      </c>
      <c r="O32" t="s">
        <v>61</v>
      </c>
      <c r="P32">
        <v>1709</v>
      </c>
      <c r="Q32" t="s">
        <v>12</v>
      </c>
      <c r="R32" t="s">
        <v>12</v>
      </c>
      <c r="S32" t="s">
        <v>12</v>
      </c>
      <c r="T32" t="s">
        <v>12</v>
      </c>
      <c r="U32">
        <v>1709</v>
      </c>
      <c r="V32">
        <v>1709</v>
      </c>
      <c r="W32">
        <f t="shared" si="0"/>
        <v>0</v>
      </c>
      <c r="X32" t="str">
        <f t="shared" si="1"/>
        <v>，1385266</v>
      </c>
      <c r="Y32" t="s">
        <v>155</v>
      </c>
    </row>
    <row r="33" spans="1:25">
      <c r="A33" t="s">
        <v>156</v>
      </c>
      <c r="B33" t="s">
        <v>49</v>
      </c>
      <c r="C33" s="4">
        <v>1387844</v>
      </c>
      <c r="D33" t="s">
        <v>50</v>
      </c>
      <c r="E33" t="s">
        <v>157</v>
      </c>
      <c r="F33" t="s">
        <v>158</v>
      </c>
      <c r="G33" t="s">
        <v>159</v>
      </c>
      <c r="H33" t="s">
        <v>68</v>
      </c>
      <c r="I33" t="s">
        <v>78</v>
      </c>
      <c r="J33" t="s">
        <v>89</v>
      </c>
      <c r="K33" t="s">
        <v>57</v>
      </c>
      <c r="L33" t="s">
        <v>71</v>
      </c>
      <c r="M33" t="s">
        <v>160</v>
      </c>
      <c r="N33" t="s">
        <v>60</v>
      </c>
      <c r="O33" t="s">
        <v>61</v>
      </c>
      <c r="P33">
        <v>1094</v>
      </c>
      <c r="Q33" t="s">
        <v>12</v>
      </c>
      <c r="R33" t="s">
        <v>12</v>
      </c>
      <c r="S33" t="s">
        <v>12</v>
      </c>
      <c r="T33" t="s">
        <v>12</v>
      </c>
      <c r="U33">
        <v>1094</v>
      </c>
      <c r="V33">
        <f>VLOOKUP(C33,[1]应付款管理!$A$1:$I$65536,9,0)</f>
        <v>1094</v>
      </c>
      <c r="W33">
        <f t="shared" si="0"/>
        <v>0</v>
      </c>
      <c r="X33" t="str">
        <f t="shared" si="1"/>
        <v>，1387844</v>
      </c>
      <c r="Y33" t="s">
        <v>161</v>
      </c>
    </row>
    <row r="34" spans="1:25">
      <c r="A34" t="s">
        <v>162</v>
      </c>
      <c r="B34" t="s">
        <v>49</v>
      </c>
      <c r="C34" s="4">
        <v>1389284</v>
      </c>
      <c r="D34" t="s">
        <v>163</v>
      </c>
      <c r="E34" t="s">
        <v>164</v>
      </c>
      <c r="F34" t="s">
        <v>165</v>
      </c>
      <c r="G34" t="s">
        <v>166</v>
      </c>
      <c r="H34" t="s">
        <v>54</v>
      </c>
      <c r="I34" t="s">
        <v>128</v>
      </c>
      <c r="J34" t="s">
        <v>167</v>
      </c>
      <c r="K34" t="s">
        <v>57</v>
      </c>
      <c r="L34" t="s">
        <v>58</v>
      </c>
      <c r="M34" t="s">
        <v>168</v>
      </c>
      <c r="N34" t="s">
        <v>60</v>
      </c>
      <c r="O34" t="s">
        <v>61</v>
      </c>
      <c r="P34">
        <v>1584</v>
      </c>
      <c r="Q34" t="s">
        <v>12</v>
      </c>
      <c r="R34" t="s">
        <v>12</v>
      </c>
      <c r="S34" t="s">
        <v>12</v>
      </c>
      <c r="T34" t="s">
        <v>12</v>
      </c>
      <c r="U34">
        <v>1584</v>
      </c>
      <c r="V34">
        <f>VLOOKUP(C34,[1]应付款管理!$A$1:$I$65536,9,0)</f>
        <v>1584</v>
      </c>
      <c r="W34">
        <f t="shared" si="0"/>
        <v>0</v>
      </c>
      <c r="X34" t="str">
        <f t="shared" si="1"/>
        <v>，1389284</v>
      </c>
      <c r="Y34" t="s">
        <v>169</v>
      </c>
    </row>
    <row r="35" spans="1:25">
      <c r="A35" t="s">
        <v>170</v>
      </c>
      <c r="B35" t="s">
        <v>49</v>
      </c>
      <c r="C35" s="4">
        <v>1389492</v>
      </c>
      <c r="D35" t="s">
        <v>171</v>
      </c>
      <c r="E35" t="s">
        <v>172</v>
      </c>
      <c r="F35" t="s">
        <v>173</v>
      </c>
      <c r="G35" t="s">
        <v>174</v>
      </c>
      <c r="H35" t="s">
        <v>89</v>
      </c>
      <c r="I35" t="s">
        <v>56</v>
      </c>
      <c r="J35" t="s">
        <v>145</v>
      </c>
      <c r="K35" t="s">
        <v>57</v>
      </c>
      <c r="L35" t="s">
        <v>175</v>
      </c>
      <c r="M35" t="s">
        <v>176</v>
      </c>
      <c r="N35" t="s">
        <v>60</v>
      </c>
      <c r="O35" t="s">
        <v>61</v>
      </c>
      <c r="P35">
        <v>2205</v>
      </c>
      <c r="Q35" t="s">
        <v>12</v>
      </c>
      <c r="R35" t="s">
        <v>12</v>
      </c>
      <c r="S35" t="s">
        <v>12</v>
      </c>
      <c r="T35" t="s">
        <v>12</v>
      </c>
      <c r="U35">
        <v>2205</v>
      </c>
      <c r="V35">
        <f>VLOOKUP(C35,[1]应付款管理!$A$1:$I$65536,9,0)</f>
        <v>2205</v>
      </c>
      <c r="W35">
        <f t="shared" si="0"/>
        <v>0</v>
      </c>
      <c r="X35" t="str">
        <f t="shared" si="1"/>
        <v>，1389492</v>
      </c>
      <c r="Y35" t="s">
        <v>177</v>
      </c>
    </row>
    <row r="36" spans="1:25">
      <c r="A36" t="s">
        <v>178</v>
      </c>
      <c r="B36" t="s">
        <v>64</v>
      </c>
      <c r="C36" s="4">
        <v>1390912</v>
      </c>
      <c r="D36" t="s">
        <v>50</v>
      </c>
      <c r="E36" t="s">
        <v>179</v>
      </c>
      <c r="F36" t="s">
        <v>180</v>
      </c>
      <c r="G36" t="s">
        <v>181</v>
      </c>
      <c r="H36" t="s">
        <v>55</v>
      </c>
      <c r="I36" t="s">
        <v>144</v>
      </c>
      <c r="J36" t="s">
        <v>145</v>
      </c>
      <c r="K36" t="s">
        <v>57</v>
      </c>
      <c r="L36" t="s">
        <v>58</v>
      </c>
      <c r="M36" t="s">
        <v>182</v>
      </c>
      <c r="N36" t="s">
        <v>60</v>
      </c>
      <c r="O36" t="s">
        <v>61</v>
      </c>
      <c r="P36">
        <v>4394</v>
      </c>
      <c r="Q36" t="s">
        <v>12</v>
      </c>
      <c r="R36" t="s">
        <v>12</v>
      </c>
      <c r="S36" t="s">
        <v>12</v>
      </c>
      <c r="T36" t="s">
        <v>12</v>
      </c>
      <c r="U36">
        <v>4394</v>
      </c>
      <c r="V36">
        <f>VLOOKUP(C36,[1]应付款管理!$A$1:$I$65536,9,0)</f>
        <v>4394</v>
      </c>
      <c r="W36">
        <f t="shared" si="0"/>
        <v>0</v>
      </c>
      <c r="X36" t="str">
        <f t="shared" si="1"/>
        <v>，1390912</v>
      </c>
      <c r="Y36" t="s">
        <v>183</v>
      </c>
    </row>
    <row r="37" spans="1:25">
      <c r="A37" t="s">
        <v>184</v>
      </c>
      <c r="B37" t="s">
        <v>49</v>
      </c>
      <c r="C37" s="4">
        <v>1390919</v>
      </c>
      <c r="D37" t="s">
        <v>185</v>
      </c>
      <c r="E37" t="s">
        <v>186</v>
      </c>
      <c r="F37" t="s">
        <v>187</v>
      </c>
      <c r="G37" t="s">
        <v>181</v>
      </c>
      <c r="H37" t="s">
        <v>55</v>
      </c>
      <c r="I37" t="s">
        <v>167</v>
      </c>
      <c r="J37" t="s">
        <v>145</v>
      </c>
      <c r="K37" t="s">
        <v>57</v>
      </c>
      <c r="L37" t="s">
        <v>57</v>
      </c>
      <c r="M37" t="s">
        <v>188</v>
      </c>
      <c r="N37" t="s">
        <v>60</v>
      </c>
      <c r="O37" t="s">
        <v>61</v>
      </c>
      <c r="P37">
        <v>1151</v>
      </c>
      <c r="Q37" t="s">
        <v>12</v>
      </c>
      <c r="R37" t="s">
        <v>12</v>
      </c>
      <c r="S37" t="s">
        <v>12</v>
      </c>
      <c r="T37" t="s">
        <v>12</v>
      </c>
      <c r="U37">
        <v>1151</v>
      </c>
      <c r="V37">
        <f>VLOOKUP(C37,[1]应付款管理!$A$1:$I$65536,9,0)</f>
        <v>1151</v>
      </c>
      <c r="W37">
        <f t="shared" si="0"/>
        <v>0</v>
      </c>
      <c r="X37" t="str">
        <f t="shared" si="1"/>
        <v>，1390919</v>
      </c>
      <c r="Y37" t="s">
        <v>189</v>
      </c>
    </row>
    <row r="38" spans="1:25">
      <c r="A38" t="s">
        <v>190</v>
      </c>
      <c r="B38" t="s">
        <v>49</v>
      </c>
      <c r="C38" s="4">
        <v>1393141</v>
      </c>
      <c r="D38" t="s">
        <v>117</v>
      </c>
      <c r="E38" t="s">
        <v>191</v>
      </c>
      <c r="F38" t="s">
        <v>192</v>
      </c>
      <c r="G38" t="s">
        <v>193</v>
      </c>
      <c r="H38" t="s">
        <v>89</v>
      </c>
      <c r="I38" t="s">
        <v>128</v>
      </c>
      <c r="J38" t="s">
        <v>167</v>
      </c>
      <c r="K38" t="s">
        <v>57</v>
      </c>
      <c r="L38" t="s">
        <v>58</v>
      </c>
      <c r="M38" t="s">
        <v>194</v>
      </c>
      <c r="N38" t="s">
        <v>60</v>
      </c>
      <c r="O38" t="s">
        <v>61</v>
      </c>
      <c r="P38">
        <v>3211</v>
      </c>
      <c r="Q38" t="s">
        <v>12</v>
      </c>
      <c r="R38" t="s">
        <v>12</v>
      </c>
      <c r="S38" t="s">
        <v>12</v>
      </c>
      <c r="T38" t="s">
        <v>12</v>
      </c>
      <c r="U38">
        <v>3211</v>
      </c>
      <c r="V38">
        <f>VLOOKUP(C38,[1]应付款管理!$A$1:$I$65536,9,0)</f>
        <v>3211</v>
      </c>
      <c r="W38">
        <f t="shared" si="0"/>
        <v>0</v>
      </c>
      <c r="X38" t="str">
        <f t="shared" si="1"/>
        <v>，1393141</v>
      </c>
      <c r="Y38" t="s">
        <v>195</v>
      </c>
    </row>
    <row r="39" spans="1:25">
      <c r="A39" t="s">
        <v>196</v>
      </c>
      <c r="B39" t="s">
        <v>139</v>
      </c>
      <c r="C39" s="4">
        <v>1393150</v>
      </c>
      <c r="D39" t="s">
        <v>65</v>
      </c>
      <c r="E39" t="s">
        <v>76</v>
      </c>
      <c r="F39" t="s">
        <v>197</v>
      </c>
      <c r="G39" t="s">
        <v>198</v>
      </c>
      <c r="H39" t="s">
        <v>113</v>
      </c>
      <c r="I39" t="s">
        <v>89</v>
      </c>
      <c r="J39" t="s">
        <v>8</v>
      </c>
      <c r="K39" t="s">
        <v>57</v>
      </c>
      <c r="L39" t="s">
        <v>58</v>
      </c>
      <c r="M39" t="s">
        <v>199</v>
      </c>
      <c r="N39" t="s">
        <v>60</v>
      </c>
      <c r="O39" t="s">
        <v>61</v>
      </c>
      <c r="P39">
        <v>558</v>
      </c>
      <c r="Q39" t="s">
        <v>12</v>
      </c>
      <c r="R39" t="s">
        <v>12</v>
      </c>
      <c r="S39" t="s">
        <v>12</v>
      </c>
      <c r="T39" t="s">
        <v>12</v>
      </c>
      <c r="U39">
        <v>558</v>
      </c>
      <c r="V39">
        <f>VLOOKUP(C39,[1]应付款管理!$A$1:$I$65536,9,0)</f>
        <v>558</v>
      </c>
      <c r="W39">
        <f t="shared" si="0"/>
        <v>0</v>
      </c>
      <c r="X39" t="str">
        <f t="shared" si="1"/>
        <v>，1393150</v>
      </c>
      <c r="Y39" t="s">
        <v>200</v>
      </c>
    </row>
    <row r="40" spans="1:25">
      <c r="A40" t="s">
        <v>201</v>
      </c>
      <c r="B40" t="s">
        <v>139</v>
      </c>
      <c r="C40" s="4">
        <v>1393231</v>
      </c>
      <c r="D40" t="s">
        <v>50</v>
      </c>
      <c r="E40" t="s">
        <v>179</v>
      </c>
      <c r="F40" t="s">
        <v>202</v>
      </c>
      <c r="G40" t="s">
        <v>198</v>
      </c>
      <c r="H40" t="s">
        <v>203</v>
      </c>
      <c r="I40" t="s">
        <v>89</v>
      </c>
      <c r="J40" t="s">
        <v>55</v>
      </c>
      <c r="K40" t="s">
        <v>57</v>
      </c>
      <c r="L40" t="s">
        <v>57</v>
      </c>
      <c r="M40" t="s">
        <v>204</v>
      </c>
      <c r="N40" t="s">
        <v>60</v>
      </c>
      <c r="O40" t="s">
        <v>61</v>
      </c>
      <c r="P40">
        <v>999</v>
      </c>
      <c r="Q40" t="s">
        <v>12</v>
      </c>
      <c r="R40" t="s">
        <v>12</v>
      </c>
      <c r="S40" t="s">
        <v>12</v>
      </c>
      <c r="T40" t="s">
        <v>12</v>
      </c>
      <c r="U40">
        <v>999</v>
      </c>
      <c r="V40">
        <f>VLOOKUP(C40,[1]应付款管理!$A$1:$I$65536,9,0)</f>
        <v>999</v>
      </c>
      <c r="W40">
        <f t="shared" si="0"/>
        <v>0</v>
      </c>
      <c r="X40" t="str">
        <f t="shared" si="1"/>
        <v>，1393231</v>
      </c>
      <c r="Y40" t="s">
        <v>205</v>
      </c>
    </row>
    <row r="41" spans="1:25">
      <c r="A41" t="s">
        <v>206</v>
      </c>
      <c r="B41" t="s">
        <v>49</v>
      </c>
      <c r="C41" s="4">
        <v>1394270</v>
      </c>
      <c r="D41" t="s">
        <v>124</v>
      </c>
      <c r="E41" t="s">
        <v>207</v>
      </c>
      <c r="F41" t="s">
        <v>208</v>
      </c>
      <c r="G41" t="s">
        <v>209</v>
      </c>
      <c r="H41" t="s">
        <v>113</v>
      </c>
      <c r="I41" t="s">
        <v>78</v>
      </c>
      <c r="J41" t="s">
        <v>55</v>
      </c>
      <c r="K41" t="s">
        <v>57</v>
      </c>
      <c r="L41" t="s">
        <v>175</v>
      </c>
      <c r="M41" t="s">
        <v>210</v>
      </c>
      <c r="N41" t="s">
        <v>60</v>
      </c>
      <c r="O41" t="s">
        <v>61</v>
      </c>
      <c r="P41">
        <v>3206</v>
      </c>
      <c r="Q41" t="s">
        <v>12</v>
      </c>
      <c r="R41" t="s">
        <v>12</v>
      </c>
      <c r="S41" t="s">
        <v>12</v>
      </c>
      <c r="T41" t="s">
        <v>12</v>
      </c>
      <c r="U41">
        <v>3206</v>
      </c>
      <c r="V41">
        <f>VLOOKUP(C41,[1]应付款管理!$A$1:$I$65536,9,0)</f>
        <v>3206</v>
      </c>
      <c r="W41">
        <f t="shared" si="0"/>
        <v>0</v>
      </c>
      <c r="X41" t="str">
        <f t="shared" si="1"/>
        <v>，1394270</v>
      </c>
      <c r="Y41" t="s">
        <v>211</v>
      </c>
    </row>
    <row r="42" spans="1:25">
      <c r="A42" t="s">
        <v>212</v>
      </c>
      <c r="B42" t="s">
        <v>49</v>
      </c>
      <c r="C42" s="4">
        <v>1394289</v>
      </c>
      <c r="D42" t="s">
        <v>213</v>
      </c>
      <c r="E42" t="s">
        <v>214</v>
      </c>
      <c r="F42" t="s">
        <v>215</v>
      </c>
      <c r="G42" t="s">
        <v>209</v>
      </c>
      <c r="H42" t="s">
        <v>216</v>
      </c>
      <c r="I42" t="s">
        <v>105</v>
      </c>
      <c r="J42" t="s">
        <v>78</v>
      </c>
      <c r="K42" t="s">
        <v>57</v>
      </c>
      <c r="L42" t="s">
        <v>57</v>
      </c>
      <c r="M42" t="s">
        <v>217</v>
      </c>
      <c r="N42" t="s">
        <v>60</v>
      </c>
      <c r="O42" t="s">
        <v>61</v>
      </c>
      <c r="P42">
        <v>217</v>
      </c>
      <c r="Q42" t="s">
        <v>12</v>
      </c>
      <c r="R42" t="s">
        <v>12</v>
      </c>
      <c r="S42" t="s">
        <v>12</v>
      </c>
      <c r="T42" t="s">
        <v>12</v>
      </c>
      <c r="U42">
        <v>217</v>
      </c>
      <c r="V42">
        <f>VLOOKUP(C42,[1]应付款管理!$A$1:$I$65536,9,0)</f>
        <v>217</v>
      </c>
      <c r="W42">
        <f t="shared" si="0"/>
        <v>0</v>
      </c>
      <c r="X42" t="str">
        <f t="shared" si="1"/>
        <v>，1394289</v>
      </c>
      <c r="Y42" t="s">
        <v>218</v>
      </c>
    </row>
    <row r="43" spans="1:25">
      <c r="A43" t="s">
        <v>219</v>
      </c>
      <c r="B43" t="s">
        <v>49</v>
      </c>
      <c r="C43" s="4">
        <v>1396209</v>
      </c>
      <c r="D43" t="s">
        <v>220</v>
      </c>
      <c r="E43" t="s">
        <v>221</v>
      </c>
      <c r="F43" t="s">
        <v>222</v>
      </c>
      <c r="G43" t="s">
        <v>223</v>
      </c>
      <c r="H43" t="s">
        <v>223</v>
      </c>
      <c r="I43" t="s">
        <v>145</v>
      </c>
      <c r="J43" t="s">
        <v>152</v>
      </c>
      <c r="K43" t="s">
        <v>57</v>
      </c>
      <c r="L43" t="s">
        <v>58</v>
      </c>
      <c r="M43" t="s">
        <v>224</v>
      </c>
      <c r="N43" t="s">
        <v>60</v>
      </c>
      <c r="O43" t="s">
        <v>61</v>
      </c>
      <c r="P43">
        <v>1032</v>
      </c>
      <c r="Q43" t="s">
        <v>12</v>
      </c>
      <c r="R43" t="s">
        <v>12</v>
      </c>
      <c r="S43" t="s">
        <v>12</v>
      </c>
      <c r="T43" t="s">
        <v>12</v>
      </c>
      <c r="U43">
        <v>1032</v>
      </c>
      <c r="V43">
        <f>VLOOKUP(C43,[1]应付款管理!$A$1:$I$65536,9,0)</f>
        <v>1032</v>
      </c>
      <c r="W43">
        <f t="shared" si="0"/>
        <v>0</v>
      </c>
      <c r="X43" t="str">
        <f t="shared" si="1"/>
        <v>，1396209</v>
      </c>
      <c r="Y43" t="s">
        <v>225</v>
      </c>
    </row>
    <row r="44" spans="1:25">
      <c r="A44" t="s">
        <v>226</v>
      </c>
      <c r="B44" t="s">
        <v>49</v>
      </c>
      <c r="C44" s="4">
        <v>1396233</v>
      </c>
      <c r="D44" t="s">
        <v>227</v>
      </c>
      <c r="E44" t="s">
        <v>228</v>
      </c>
      <c r="F44" t="s">
        <v>229</v>
      </c>
      <c r="G44" t="s">
        <v>223</v>
      </c>
      <c r="H44" t="s">
        <v>223</v>
      </c>
      <c r="I44" t="s">
        <v>112</v>
      </c>
      <c r="J44" t="s">
        <v>113</v>
      </c>
      <c r="K44" t="s">
        <v>57</v>
      </c>
      <c r="L44" t="s">
        <v>71</v>
      </c>
      <c r="M44" t="s">
        <v>230</v>
      </c>
      <c r="N44" t="s">
        <v>60</v>
      </c>
      <c r="O44" t="s">
        <v>61</v>
      </c>
      <c r="P44">
        <v>2168</v>
      </c>
      <c r="Q44" t="s">
        <v>12</v>
      </c>
      <c r="R44" t="s">
        <v>12</v>
      </c>
      <c r="S44" t="s">
        <v>12</v>
      </c>
      <c r="T44" t="s">
        <v>12</v>
      </c>
      <c r="U44">
        <v>2168</v>
      </c>
      <c r="V44">
        <f>VLOOKUP(C44,[1]应付款管理!$A$1:$I$65536,9,0)</f>
        <v>2168</v>
      </c>
      <c r="W44">
        <f t="shared" si="0"/>
        <v>0</v>
      </c>
      <c r="X44" t="str">
        <f t="shared" si="1"/>
        <v>，1396233</v>
      </c>
      <c r="Y44" t="s">
        <v>231</v>
      </c>
    </row>
    <row r="45" spans="1:25">
      <c r="A45" t="s">
        <v>232</v>
      </c>
      <c r="B45" t="s">
        <v>49</v>
      </c>
      <c r="C45" s="4">
        <v>1396292</v>
      </c>
      <c r="D45" t="s">
        <v>50</v>
      </c>
      <c r="E45" t="s">
        <v>233</v>
      </c>
      <c r="F45" t="s">
        <v>234</v>
      </c>
      <c r="G45" t="s">
        <v>223</v>
      </c>
      <c r="H45" t="s">
        <v>78</v>
      </c>
      <c r="I45" t="s">
        <v>89</v>
      </c>
      <c r="J45" t="s">
        <v>8</v>
      </c>
      <c r="K45" t="s">
        <v>57</v>
      </c>
      <c r="L45" t="s">
        <v>58</v>
      </c>
      <c r="M45" t="s">
        <v>235</v>
      </c>
      <c r="N45" t="s">
        <v>60</v>
      </c>
      <c r="O45" t="s">
        <v>61</v>
      </c>
      <c r="P45">
        <v>2584</v>
      </c>
      <c r="Q45" t="s">
        <v>12</v>
      </c>
      <c r="R45" t="s">
        <v>12</v>
      </c>
      <c r="S45" t="s">
        <v>12</v>
      </c>
      <c r="T45" t="s">
        <v>12</v>
      </c>
      <c r="U45">
        <v>2584</v>
      </c>
      <c r="V45">
        <f>VLOOKUP(C45,[1]应付款管理!$A$1:$I$65536,9,0)</f>
        <v>2584</v>
      </c>
      <c r="W45">
        <f t="shared" si="0"/>
        <v>0</v>
      </c>
      <c r="X45" t="str">
        <f t="shared" si="1"/>
        <v>，1396292</v>
      </c>
      <c r="Y45" t="s">
        <v>236</v>
      </c>
    </row>
    <row r="46" spans="1:25">
      <c r="A46" t="s">
        <v>237</v>
      </c>
      <c r="B46" t="s">
        <v>49</v>
      </c>
      <c r="C46" s="4">
        <v>1396656</v>
      </c>
      <c r="D46" t="s">
        <v>85</v>
      </c>
      <c r="E46" t="s">
        <v>86</v>
      </c>
      <c r="F46" t="s">
        <v>238</v>
      </c>
      <c r="G46" t="s">
        <v>223</v>
      </c>
      <c r="H46" t="s">
        <v>223</v>
      </c>
      <c r="I46" t="s">
        <v>112</v>
      </c>
      <c r="J46" t="s">
        <v>104</v>
      </c>
      <c r="K46" t="s">
        <v>57</v>
      </c>
      <c r="L46" t="s">
        <v>57</v>
      </c>
      <c r="M46" t="s">
        <v>239</v>
      </c>
      <c r="N46" t="s">
        <v>60</v>
      </c>
      <c r="O46" t="s">
        <v>61</v>
      </c>
      <c r="P46">
        <v>258</v>
      </c>
      <c r="Q46" t="s">
        <v>12</v>
      </c>
      <c r="R46" t="s">
        <v>12</v>
      </c>
      <c r="S46" t="s">
        <v>12</v>
      </c>
      <c r="T46" t="s">
        <v>12</v>
      </c>
      <c r="U46">
        <v>258</v>
      </c>
      <c r="V46">
        <f>VLOOKUP(C46,[1]应付款管理!$A$1:$I$65536,9,0)</f>
        <v>259</v>
      </c>
      <c r="W46">
        <f t="shared" si="0"/>
        <v>-1</v>
      </c>
      <c r="X46" t="str">
        <f t="shared" si="1"/>
        <v>，1396656</v>
      </c>
      <c r="Y46" t="s">
        <v>240</v>
      </c>
    </row>
    <row r="47" spans="1:25">
      <c r="A47" t="s">
        <v>241</v>
      </c>
      <c r="B47" t="s">
        <v>139</v>
      </c>
      <c r="C47" s="4">
        <v>1396973</v>
      </c>
      <c r="D47" t="s">
        <v>124</v>
      </c>
      <c r="E47" t="s">
        <v>132</v>
      </c>
      <c r="F47" t="s">
        <v>242</v>
      </c>
      <c r="G47" t="s">
        <v>104</v>
      </c>
      <c r="H47" t="s">
        <v>193</v>
      </c>
      <c r="I47" t="s">
        <v>54</v>
      </c>
      <c r="J47" t="s">
        <v>89</v>
      </c>
      <c r="K47" t="s">
        <v>57</v>
      </c>
      <c r="L47" t="s">
        <v>58</v>
      </c>
      <c r="M47" t="s">
        <v>243</v>
      </c>
      <c r="N47" t="s">
        <v>60</v>
      </c>
      <c r="O47" t="s">
        <v>61</v>
      </c>
      <c r="P47">
        <v>3183</v>
      </c>
      <c r="Q47" t="s">
        <v>12</v>
      </c>
      <c r="R47" t="s">
        <v>12</v>
      </c>
      <c r="S47" t="s">
        <v>12</v>
      </c>
      <c r="T47" t="s">
        <v>12</v>
      </c>
      <c r="U47">
        <v>3183</v>
      </c>
      <c r="V47">
        <f>VLOOKUP(C47,[1]应付款管理!$A$1:$I$65536,9,0)</f>
        <v>3183</v>
      </c>
      <c r="W47">
        <f t="shared" si="0"/>
        <v>0</v>
      </c>
      <c r="X47" t="str">
        <f t="shared" si="1"/>
        <v>，1396973</v>
      </c>
      <c r="Y47" t="s">
        <v>244</v>
      </c>
    </row>
    <row r="48" spans="1:25">
      <c r="A48" t="s">
        <v>245</v>
      </c>
      <c r="B48" t="s">
        <v>49</v>
      </c>
      <c r="C48" s="4">
        <v>1396995</v>
      </c>
      <c r="D48" t="s">
        <v>65</v>
      </c>
      <c r="E48" t="s">
        <v>246</v>
      </c>
      <c r="F48" t="s">
        <v>247</v>
      </c>
      <c r="G48" t="s">
        <v>112</v>
      </c>
      <c r="H48" t="s">
        <v>112</v>
      </c>
      <c r="I48" t="s">
        <v>193</v>
      </c>
      <c r="J48" t="s">
        <v>203</v>
      </c>
      <c r="K48" t="s">
        <v>58</v>
      </c>
      <c r="L48" t="s">
        <v>57</v>
      </c>
      <c r="M48" t="s">
        <v>248</v>
      </c>
      <c r="N48" t="s">
        <v>60</v>
      </c>
      <c r="O48" t="s">
        <v>61</v>
      </c>
      <c r="P48">
        <v>924</v>
      </c>
      <c r="Q48" t="s">
        <v>12</v>
      </c>
      <c r="R48" t="s">
        <v>12</v>
      </c>
      <c r="S48" t="s">
        <v>12</v>
      </c>
      <c r="T48" t="s">
        <v>12</v>
      </c>
      <c r="U48">
        <v>924</v>
      </c>
      <c r="V48">
        <f>VLOOKUP(C48,[1]应付款管理!$A$1:$I$65536,9,0)</f>
        <v>924</v>
      </c>
      <c r="W48">
        <f t="shared" si="0"/>
        <v>0</v>
      </c>
      <c r="X48" t="str">
        <f t="shared" si="1"/>
        <v>，1396995</v>
      </c>
      <c r="Y48" t="s">
        <v>249</v>
      </c>
    </row>
    <row r="49" spans="1:25">
      <c r="A49" t="s">
        <v>250</v>
      </c>
      <c r="B49" t="s">
        <v>49</v>
      </c>
      <c r="C49" s="4">
        <v>1397000</v>
      </c>
      <c r="D49" t="s">
        <v>117</v>
      </c>
      <c r="E49" t="s">
        <v>251</v>
      </c>
      <c r="F49" t="s">
        <v>252</v>
      </c>
      <c r="G49" t="s">
        <v>112</v>
      </c>
      <c r="H49" t="s">
        <v>112</v>
      </c>
      <c r="I49" t="s">
        <v>104</v>
      </c>
      <c r="J49" t="s">
        <v>216</v>
      </c>
      <c r="K49" t="s">
        <v>57</v>
      </c>
      <c r="L49" t="s">
        <v>57</v>
      </c>
      <c r="M49" t="s">
        <v>253</v>
      </c>
      <c r="N49" t="s">
        <v>60</v>
      </c>
      <c r="O49" t="s">
        <v>61</v>
      </c>
      <c r="P49">
        <v>652</v>
      </c>
      <c r="Q49" t="s">
        <v>12</v>
      </c>
      <c r="R49" t="s">
        <v>12</v>
      </c>
      <c r="S49" t="s">
        <v>12</v>
      </c>
      <c r="T49" t="s">
        <v>12</v>
      </c>
      <c r="U49">
        <v>652</v>
      </c>
      <c r="V49">
        <f>VLOOKUP(C49,[1]应付款管理!$A$1:$I$65536,9,0)</f>
        <v>652</v>
      </c>
      <c r="W49">
        <f t="shared" si="0"/>
        <v>0</v>
      </c>
      <c r="X49" t="str">
        <f t="shared" si="1"/>
        <v>，1397000</v>
      </c>
      <c r="Y49" t="s">
        <v>254</v>
      </c>
    </row>
    <row r="50" spans="1:25">
      <c r="A50" t="s">
        <v>255</v>
      </c>
      <c r="B50" t="s">
        <v>139</v>
      </c>
      <c r="C50" s="4">
        <v>1397073</v>
      </c>
      <c r="D50" t="s">
        <v>65</v>
      </c>
      <c r="E50" t="s">
        <v>256</v>
      </c>
      <c r="F50" t="s">
        <v>257</v>
      </c>
      <c r="G50" t="s">
        <v>68</v>
      </c>
      <c r="H50" t="s">
        <v>68</v>
      </c>
      <c r="I50" t="s">
        <v>258</v>
      </c>
      <c r="J50" t="s">
        <v>96</v>
      </c>
      <c r="K50" t="s">
        <v>57</v>
      </c>
      <c r="L50" t="s">
        <v>71</v>
      </c>
      <c r="M50" t="s">
        <v>259</v>
      </c>
      <c r="N50" t="s">
        <v>60</v>
      </c>
      <c r="O50" t="s">
        <v>61</v>
      </c>
      <c r="P50">
        <v>2704</v>
      </c>
      <c r="Q50" t="s">
        <v>12</v>
      </c>
      <c r="R50" t="s">
        <v>12</v>
      </c>
      <c r="S50" t="s">
        <v>12</v>
      </c>
      <c r="T50" t="s">
        <v>12</v>
      </c>
      <c r="U50">
        <v>2704</v>
      </c>
      <c r="V50">
        <f>VLOOKUP(C50,[1]应付款管理!$A$1:$I$65536,9,0)</f>
        <v>2703.9</v>
      </c>
      <c r="W50">
        <f t="shared" si="0"/>
        <v>0.0999999999999091</v>
      </c>
      <c r="X50" t="str">
        <f t="shared" si="1"/>
        <v>，1397073</v>
      </c>
      <c r="Y50" t="s">
        <v>260</v>
      </c>
    </row>
    <row r="51" spans="1:25">
      <c r="A51" t="s">
        <v>261</v>
      </c>
      <c r="B51" t="s">
        <v>49</v>
      </c>
      <c r="C51" s="4">
        <v>1397084</v>
      </c>
      <c r="D51" t="s">
        <v>65</v>
      </c>
      <c r="E51" t="s">
        <v>256</v>
      </c>
      <c r="F51" t="s">
        <v>257</v>
      </c>
      <c r="G51" t="s">
        <v>262</v>
      </c>
      <c r="H51" t="s">
        <v>262</v>
      </c>
      <c r="I51" t="s">
        <v>145</v>
      </c>
      <c r="J51" t="s">
        <v>263</v>
      </c>
      <c r="K51" t="s">
        <v>57</v>
      </c>
      <c r="L51" t="s">
        <v>71</v>
      </c>
      <c r="M51" t="s">
        <v>264</v>
      </c>
      <c r="N51" t="s">
        <v>60</v>
      </c>
      <c r="O51" t="s">
        <v>61</v>
      </c>
      <c r="P51">
        <v>2071</v>
      </c>
      <c r="Q51" t="s">
        <v>12</v>
      </c>
      <c r="R51" t="s">
        <v>12</v>
      </c>
      <c r="S51" t="s">
        <v>12</v>
      </c>
      <c r="T51" t="s">
        <v>12</v>
      </c>
      <c r="U51">
        <v>2071</v>
      </c>
      <c r="V51">
        <f>VLOOKUP(C51,[1]应付款管理!$A$1:$I$65536,9,0)</f>
        <v>2070.99</v>
      </c>
      <c r="W51">
        <f t="shared" si="0"/>
        <v>0.0100000000002183</v>
      </c>
      <c r="X51" t="str">
        <f t="shared" si="1"/>
        <v>，1397084</v>
      </c>
      <c r="Y51" t="s">
        <v>265</v>
      </c>
    </row>
    <row r="52" spans="1:25">
      <c r="A52" t="s">
        <v>266</v>
      </c>
      <c r="B52" t="s">
        <v>139</v>
      </c>
      <c r="C52" s="4">
        <v>1397089</v>
      </c>
      <c r="D52" t="s">
        <v>65</v>
      </c>
      <c r="E52" t="s">
        <v>256</v>
      </c>
      <c r="F52" t="s">
        <v>257</v>
      </c>
      <c r="G52" t="s">
        <v>68</v>
      </c>
      <c r="H52" t="s">
        <v>68</v>
      </c>
      <c r="I52" t="s">
        <v>267</v>
      </c>
      <c r="J52" t="s">
        <v>268</v>
      </c>
      <c r="K52" t="s">
        <v>57</v>
      </c>
      <c r="L52" t="s">
        <v>71</v>
      </c>
      <c r="M52" t="s">
        <v>269</v>
      </c>
      <c r="N52" t="s">
        <v>60</v>
      </c>
      <c r="O52" t="s">
        <v>61</v>
      </c>
      <c r="P52">
        <v>2069</v>
      </c>
      <c r="Q52" t="s">
        <v>12</v>
      </c>
      <c r="R52" t="s">
        <v>12</v>
      </c>
      <c r="S52" t="s">
        <v>12</v>
      </c>
      <c r="T52" t="s">
        <v>12</v>
      </c>
      <c r="U52">
        <v>2069</v>
      </c>
      <c r="V52">
        <f>VLOOKUP(C52,[1]应付款管理!$A$1:$I$65536,9,0)</f>
        <v>2069.01</v>
      </c>
      <c r="W52">
        <f t="shared" si="0"/>
        <v>-0.0100000000002183</v>
      </c>
      <c r="X52" t="str">
        <f t="shared" si="1"/>
        <v>，1397089</v>
      </c>
      <c r="Y52" t="s">
        <v>270</v>
      </c>
    </row>
    <row r="53" spans="1:25">
      <c r="A53" t="s">
        <v>271</v>
      </c>
      <c r="B53" t="s">
        <v>139</v>
      </c>
      <c r="C53" s="4">
        <v>1397092</v>
      </c>
      <c r="D53" t="s">
        <v>65</v>
      </c>
      <c r="E53" t="s">
        <v>256</v>
      </c>
      <c r="F53" t="s">
        <v>257</v>
      </c>
      <c r="G53" t="s">
        <v>68</v>
      </c>
      <c r="H53" t="s">
        <v>68</v>
      </c>
      <c r="I53" t="s">
        <v>14</v>
      </c>
      <c r="J53" t="s">
        <v>69</v>
      </c>
      <c r="K53" t="s">
        <v>57</v>
      </c>
      <c r="L53" t="s">
        <v>71</v>
      </c>
      <c r="M53" t="s">
        <v>272</v>
      </c>
      <c r="N53" t="s">
        <v>60</v>
      </c>
      <c r="O53" t="s">
        <v>61</v>
      </c>
      <c r="P53">
        <v>1980</v>
      </c>
      <c r="Q53" t="s">
        <v>12</v>
      </c>
      <c r="R53" t="s">
        <v>12</v>
      </c>
      <c r="S53" t="s">
        <v>12</v>
      </c>
      <c r="T53" t="s">
        <v>12</v>
      </c>
      <c r="U53">
        <v>1980</v>
      </c>
      <c r="V53">
        <f>VLOOKUP(C53,[1]应付款管理!$A$1:$I$65536,9,0)</f>
        <v>1980</v>
      </c>
      <c r="W53">
        <f t="shared" ref="W53:W84" si="2">U53-V53</f>
        <v>0</v>
      </c>
      <c r="X53" t="str">
        <f t="shared" ref="X53:X84" si="3">$X$19&amp;C53</f>
        <v>，1397092</v>
      </c>
      <c r="Y53" t="s">
        <v>273</v>
      </c>
    </row>
    <row r="54" spans="1:25">
      <c r="A54" t="s">
        <v>274</v>
      </c>
      <c r="B54" t="s">
        <v>139</v>
      </c>
      <c r="C54" s="4">
        <v>1397096</v>
      </c>
      <c r="D54" t="s">
        <v>65</v>
      </c>
      <c r="E54" t="s">
        <v>256</v>
      </c>
      <c r="F54" t="s">
        <v>257</v>
      </c>
      <c r="G54" t="s">
        <v>68</v>
      </c>
      <c r="H54" t="s">
        <v>68</v>
      </c>
      <c r="I54" t="s">
        <v>14</v>
      </c>
      <c r="J54" t="s">
        <v>69</v>
      </c>
      <c r="K54" t="s">
        <v>57</v>
      </c>
      <c r="L54" t="s">
        <v>71</v>
      </c>
      <c r="M54" t="s">
        <v>275</v>
      </c>
      <c r="N54" t="s">
        <v>60</v>
      </c>
      <c r="O54" t="s">
        <v>61</v>
      </c>
      <c r="P54">
        <v>1980</v>
      </c>
      <c r="Q54" t="s">
        <v>12</v>
      </c>
      <c r="R54" t="s">
        <v>12</v>
      </c>
      <c r="S54" t="s">
        <v>12</v>
      </c>
      <c r="T54" t="s">
        <v>12</v>
      </c>
      <c r="U54">
        <v>1980</v>
      </c>
      <c r="V54">
        <f>VLOOKUP(C54,[1]应付款管理!$A$1:$I$65536,9,0)</f>
        <v>1980</v>
      </c>
      <c r="W54">
        <f t="shared" si="2"/>
        <v>0</v>
      </c>
      <c r="X54" t="str">
        <f t="shared" si="3"/>
        <v>，1397096</v>
      </c>
      <c r="Y54" t="s">
        <v>276</v>
      </c>
    </row>
    <row r="55" spans="1:25">
      <c r="A55" t="s">
        <v>277</v>
      </c>
      <c r="B55" t="s">
        <v>139</v>
      </c>
      <c r="C55" s="4">
        <v>1397100</v>
      </c>
      <c r="D55" t="s">
        <v>65</v>
      </c>
      <c r="E55" t="s">
        <v>256</v>
      </c>
      <c r="F55" t="s">
        <v>257</v>
      </c>
      <c r="G55" t="s">
        <v>68</v>
      </c>
      <c r="H55" t="s">
        <v>68</v>
      </c>
      <c r="I55" t="s">
        <v>96</v>
      </c>
      <c r="J55" t="s">
        <v>278</v>
      </c>
      <c r="K55" t="s">
        <v>57</v>
      </c>
      <c r="L55" t="s">
        <v>71</v>
      </c>
      <c r="M55" t="s">
        <v>279</v>
      </c>
      <c r="N55" t="s">
        <v>60</v>
      </c>
      <c r="O55" t="s">
        <v>61</v>
      </c>
      <c r="P55">
        <v>2069</v>
      </c>
      <c r="Q55" t="s">
        <v>12</v>
      </c>
      <c r="R55" t="s">
        <v>12</v>
      </c>
      <c r="S55" t="s">
        <v>12</v>
      </c>
      <c r="T55" t="s">
        <v>12</v>
      </c>
      <c r="U55">
        <v>2069</v>
      </c>
      <c r="V55">
        <f>VLOOKUP(C55,[1]应付款管理!$A$1:$I$65536,9,0)</f>
        <v>2069.01</v>
      </c>
      <c r="W55">
        <f t="shared" si="2"/>
        <v>-0.0100000000002183</v>
      </c>
      <c r="X55" t="str">
        <f t="shared" si="3"/>
        <v>，1397100</v>
      </c>
      <c r="Y55" t="s">
        <v>280</v>
      </c>
    </row>
    <row r="56" spans="1:25">
      <c r="A56" t="s">
        <v>281</v>
      </c>
      <c r="B56" t="s">
        <v>49</v>
      </c>
      <c r="C56" s="4">
        <v>1397118</v>
      </c>
      <c r="D56" t="s">
        <v>65</v>
      </c>
      <c r="E56" t="s">
        <v>256</v>
      </c>
      <c r="F56" t="s">
        <v>257</v>
      </c>
      <c r="G56" t="s">
        <v>262</v>
      </c>
      <c r="H56" t="s">
        <v>262</v>
      </c>
      <c r="I56" t="s">
        <v>152</v>
      </c>
      <c r="J56" t="s">
        <v>282</v>
      </c>
      <c r="K56" t="s">
        <v>57</v>
      </c>
      <c r="L56" t="s">
        <v>71</v>
      </c>
      <c r="M56" t="s">
        <v>283</v>
      </c>
      <c r="N56" t="s">
        <v>60</v>
      </c>
      <c r="O56" t="s">
        <v>61</v>
      </c>
      <c r="P56">
        <v>1971</v>
      </c>
      <c r="Q56" t="s">
        <v>12</v>
      </c>
      <c r="R56" t="s">
        <v>12</v>
      </c>
      <c r="S56" t="s">
        <v>12</v>
      </c>
      <c r="T56" t="s">
        <v>12</v>
      </c>
      <c r="U56">
        <v>1971</v>
      </c>
      <c r="V56">
        <f>VLOOKUP(C56,[1]应付款管理!$A$1:$I$65536,9,0)</f>
        <v>1971</v>
      </c>
      <c r="W56">
        <f t="shared" si="2"/>
        <v>0</v>
      </c>
      <c r="X56" t="str">
        <f t="shared" si="3"/>
        <v>，1397118</v>
      </c>
      <c r="Y56" t="s">
        <v>284</v>
      </c>
    </row>
    <row r="57" spans="1:25">
      <c r="A57" t="s">
        <v>285</v>
      </c>
      <c r="B57" t="s">
        <v>49</v>
      </c>
      <c r="C57" s="4">
        <v>1397121</v>
      </c>
      <c r="D57" t="s">
        <v>65</v>
      </c>
      <c r="E57" t="s">
        <v>256</v>
      </c>
      <c r="F57" t="s">
        <v>257</v>
      </c>
      <c r="G57" t="s">
        <v>262</v>
      </c>
      <c r="H57" t="s">
        <v>262</v>
      </c>
      <c r="I57" t="s">
        <v>152</v>
      </c>
      <c r="J57" t="s">
        <v>282</v>
      </c>
      <c r="K57" t="s">
        <v>57</v>
      </c>
      <c r="L57" t="s">
        <v>71</v>
      </c>
      <c r="M57" t="s">
        <v>286</v>
      </c>
      <c r="N57" t="s">
        <v>60</v>
      </c>
      <c r="O57" t="s">
        <v>61</v>
      </c>
      <c r="P57">
        <v>1963</v>
      </c>
      <c r="Q57" t="s">
        <v>12</v>
      </c>
      <c r="R57" t="s">
        <v>12</v>
      </c>
      <c r="S57" t="s">
        <v>12</v>
      </c>
      <c r="T57" t="s">
        <v>12</v>
      </c>
      <c r="U57">
        <v>1963</v>
      </c>
      <c r="V57">
        <f>VLOOKUP(C57,[1]应付款管理!$A$1:$I$65536,9,0)</f>
        <v>1962.99</v>
      </c>
      <c r="W57">
        <f t="shared" si="2"/>
        <v>0.00999999999999091</v>
      </c>
      <c r="X57" t="str">
        <f t="shared" si="3"/>
        <v>，1397121</v>
      </c>
      <c r="Y57" t="s">
        <v>287</v>
      </c>
    </row>
    <row r="58" spans="1:25">
      <c r="A58" t="s">
        <v>288</v>
      </c>
      <c r="B58" t="s">
        <v>64</v>
      </c>
      <c r="C58" s="4">
        <v>1397122</v>
      </c>
      <c r="D58" t="s">
        <v>65</v>
      </c>
      <c r="E58" t="s">
        <v>256</v>
      </c>
      <c r="F58" t="s">
        <v>257</v>
      </c>
      <c r="G58" t="s">
        <v>78</v>
      </c>
      <c r="H58" t="s">
        <v>78</v>
      </c>
      <c r="I58" t="s">
        <v>8</v>
      </c>
      <c r="J58" t="s">
        <v>144</v>
      </c>
      <c r="K58" t="s">
        <v>57</v>
      </c>
      <c r="L58" t="s">
        <v>71</v>
      </c>
      <c r="M58" t="s">
        <v>289</v>
      </c>
      <c r="N58" t="s">
        <v>60</v>
      </c>
      <c r="O58" t="s">
        <v>61</v>
      </c>
      <c r="P58">
        <v>3245</v>
      </c>
      <c r="Q58" t="s">
        <v>12</v>
      </c>
      <c r="R58" t="s">
        <v>12</v>
      </c>
      <c r="S58" t="s">
        <v>12</v>
      </c>
      <c r="T58" t="s">
        <v>12</v>
      </c>
      <c r="U58">
        <v>3245</v>
      </c>
      <c r="V58">
        <f>VLOOKUP(C58,[1]应付款管理!$A$1:$I$65536,9,0)</f>
        <v>3245.1</v>
      </c>
      <c r="W58">
        <f t="shared" si="2"/>
        <v>-0.0999999999999091</v>
      </c>
      <c r="X58" t="str">
        <f t="shared" si="3"/>
        <v>，1397122</v>
      </c>
      <c r="Y58" t="s">
        <v>290</v>
      </c>
    </row>
    <row r="59" spans="1:25">
      <c r="A59" t="s">
        <v>291</v>
      </c>
      <c r="B59" t="s">
        <v>49</v>
      </c>
      <c r="C59" s="4">
        <v>1397128</v>
      </c>
      <c r="D59" t="s">
        <v>65</v>
      </c>
      <c r="E59" t="s">
        <v>256</v>
      </c>
      <c r="F59" t="s">
        <v>257</v>
      </c>
      <c r="G59" t="s">
        <v>262</v>
      </c>
      <c r="H59" t="s">
        <v>262</v>
      </c>
      <c r="I59" t="s">
        <v>263</v>
      </c>
      <c r="J59" t="s">
        <v>292</v>
      </c>
      <c r="K59" t="s">
        <v>57</v>
      </c>
      <c r="L59" t="s">
        <v>71</v>
      </c>
      <c r="M59" t="s">
        <v>293</v>
      </c>
      <c r="N59" t="s">
        <v>60</v>
      </c>
      <c r="O59" t="s">
        <v>61</v>
      </c>
      <c r="P59">
        <v>2270</v>
      </c>
      <c r="Q59" t="s">
        <v>12</v>
      </c>
      <c r="R59" t="s">
        <v>12</v>
      </c>
      <c r="S59" t="s">
        <v>12</v>
      </c>
      <c r="T59" t="s">
        <v>12</v>
      </c>
      <c r="U59">
        <v>2270</v>
      </c>
      <c r="V59">
        <f>VLOOKUP(C59,[1]应付款管理!$A$1:$I$65536,9,0)</f>
        <v>2269.98</v>
      </c>
      <c r="W59">
        <f t="shared" si="2"/>
        <v>0.0199999999999818</v>
      </c>
      <c r="X59" t="str">
        <f t="shared" si="3"/>
        <v>，1397128</v>
      </c>
      <c r="Y59" t="s">
        <v>294</v>
      </c>
    </row>
    <row r="60" spans="1:25">
      <c r="A60" t="s">
        <v>295</v>
      </c>
      <c r="B60" t="s">
        <v>49</v>
      </c>
      <c r="C60" s="4">
        <v>1397136</v>
      </c>
      <c r="D60" t="s">
        <v>65</v>
      </c>
      <c r="E60" t="s">
        <v>256</v>
      </c>
      <c r="F60" t="s">
        <v>257</v>
      </c>
      <c r="G60" t="s">
        <v>262</v>
      </c>
      <c r="H60" t="s">
        <v>262</v>
      </c>
      <c r="I60" t="s">
        <v>145</v>
      </c>
      <c r="J60" t="s">
        <v>263</v>
      </c>
      <c r="K60" t="s">
        <v>57</v>
      </c>
      <c r="L60" t="s">
        <v>71</v>
      </c>
      <c r="M60" t="s">
        <v>296</v>
      </c>
      <c r="N60" t="s">
        <v>60</v>
      </c>
      <c r="O60" t="s">
        <v>61</v>
      </c>
      <c r="P60">
        <v>2071</v>
      </c>
      <c r="Q60" t="s">
        <v>12</v>
      </c>
      <c r="R60" t="s">
        <v>12</v>
      </c>
      <c r="S60" t="s">
        <v>12</v>
      </c>
      <c r="T60" t="s">
        <v>12</v>
      </c>
      <c r="U60">
        <v>2071</v>
      </c>
      <c r="V60">
        <f>VLOOKUP(C60,[1]应付款管理!$A$1:$I$65536,9,0)</f>
        <v>2070.99</v>
      </c>
      <c r="W60">
        <f t="shared" si="2"/>
        <v>0.0100000000002183</v>
      </c>
      <c r="X60" t="str">
        <f t="shared" si="3"/>
        <v>，1397136</v>
      </c>
      <c r="Y60" t="s">
        <v>297</v>
      </c>
    </row>
    <row r="61" spans="1:25">
      <c r="A61" t="s">
        <v>298</v>
      </c>
      <c r="B61" t="s">
        <v>139</v>
      </c>
      <c r="C61" s="4">
        <v>1397144</v>
      </c>
      <c r="D61" t="s">
        <v>65</v>
      </c>
      <c r="E61" t="s">
        <v>256</v>
      </c>
      <c r="F61" t="s">
        <v>257</v>
      </c>
      <c r="G61" t="s">
        <v>68</v>
      </c>
      <c r="H61" t="s">
        <v>68</v>
      </c>
      <c r="I61" t="s">
        <v>267</v>
      </c>
      <c r="J61" t="s">
        <v>268</v>
      </c>
      <c r="K61" t="s">
        <v>57</v>
      </c>
      <c r="L61" t="s">
        <v>71</v>
      </c>
      <c r="M61" t="s">
        <v>299</v>
      </c>
      <c r="N61" t="s">
        <v>60</v>
      </c>
      <c r="O61" t="s">
        <v>61</v>
      </c>
      <c r="P61">
        <v>2069</v>
      </c>
      <c r="Q61" t="s">
        <v>12</v>
      </c>
      <c r="R61" t="s">
        <v>12</v>
      </c>
      <c r="S61" t="s">
        <v>12</v>
      </c>
      <c r="T61" t="s">
        <v>12</v>
      </c>
      <c r="U61">
        <v>2069</v>
      </c>
      <c r="V61">
        <f>VLOOKUP(C61,[1]应付款管理!$A$1:$I$65536,9,0)</f>
        <v>2069.01</v>
      </c>
      <c r="W61">
        <f t="shared" si="2"/>
        <v>-0.0100000000002183</v>
      </c>
      <c r="X61" t="str">
        <f t="shared" si="3"/>
        <v>，1397144</v>
      </c>
      <c r="Y61" t="s">
        <v>300</v>
      </c>
    </row>
    <row r="62" spans="1:25">
      <c r="A62" t="s">
        <v>301</v>
      </c>
      <c r="B62" t="s">
        <v>49</v>
      </c>
      <c r="C62" s="4">
        <v>1397145</v>
      </c>
      <c r="D62" t="s">
        <v>65</v>
      </c>
      <c r="E62" t="s">
        <v>256</v>
      </c>
      <c r="F62" t="s">
        <v>257</v>
      </c>
      <c r="G62" t="s">
        <v>262</v>
      </c>
      <c r="H62" t="s">
        <v>262</v>
      </c>
      <c r="I62" t="s">
        <v>152</v>
      </c>
      <c r="J62" t="s">
        <v>282</v>
      </c>
      <c r="K62" t="s">
        <v>57</v>
      </c>
      <c r="L62" t="s">
        <v>71</v>
      </c>
      <c r="M62" t="s">
        <v>302</v>
      </c>
      <c r="N62" t="s">
        <v>303</v>
      </c>
      <c r="O62" t="s">
        <v>61</v>
      </c>
      <c r="P62">
        <v>1963</v>
      </c>
      <c r="Q62">
        <v>1963</v>
      </c>
      <c r="R62" t="s">
        <v>12</v>
      </c>
      <c r="S62" t="s">
        <v>12</v>
      </c>
      <c r="T62" t="s">
        <v>12</v>
      </c>
      <c r="U62">
        <v>1963</v>
      </c>
      <c r="V62">
        <f>VLOOKUP(C62,[1]应付款管理!$A$1:$I$65536,9,0)</f>
        <v>1962.99</v>
      </c>
      <c r="W62">
        <f t="shared" si="2"/>
        <v>0.00999999999999091</v>
      </c>
      <c r="X62" t="str">
        <f t="shared" si="3"/>
        <v>，1397145</v>
      </c>
      <c r="Y62" t="s">
        <v>304</v>
      </c>
    </row>
    <row r="63" spans="1:25">
      <c r="A63" t="s">
        <v>305</v>
      </c>
      <c r="B63" t="s">
        <v>64</v>
      </c>
      <c r="C63" s="4">
        <v>1397382</v>
      </c>
      <c r="D63" t="s">
        <v>65</v>
      </c>
      <c r="E63" t="s">
        <v>66</v>
      </c>
      <c r="F63" t="s">
        <v>67</v>
      </c>
      <c r="G63" t="s">
        <v>68</v>
      </c>
      <c r="H63" t="s">
        <v>68</v>
      </c>
      <c r="I63" t="s">
        <v>144</v>
      </c>
      <c r="J63" t="s">
        <v>306</v>
      </c>
      <c r="K63" t="s">
        <v>57</v>
      </c>
      <c r="L63" t="s">
        <v>71</v>
      </c>
      <c r="M63" t="s">
        <v>307</v>
      </c>
      <c r="N63" t="s">
        <v>60</v>
      </c>
      <c r="O63" t="s">
        <v>61</v>
      </c>
      <c r="P63">
        <v>2248</v>
      </c>
      <c r="Q63" t="s">
        <v>12</v>
      </c>
      <c r="R63" t="s">
        <v>12</v>
      </c>
      <c r="S63" t="s">
        <v>12</v>
      </c>
      <c r="T63" t="s">
        <v>12</v>
      </c>
      <c r="U63">
        <v>2248</v>
      </c>
      <c r="V63">
        <f>VLOOKUP(C63,[1]应付款管理!$A$1:$I$65536,9,0)</f>
        <v>2248.02</v>
      </c>
      <c r="W63">
        <f t="shared" si="2"/>
        <v>-0.0199999999999818</v>
      </c>
      <c r="X63" t="str">
        <f t="shared" si="3"/>
        <v>，1397382</v>
      </c>
      <c r="Y63" t="s">
        <v>308</v>
      </c>
    </row>
    <row r="64" s="1" customFormat="1" spans="1:25">
      <c r="A64" s="1" t="s">
        <v>309</v>
      </c>
      <c r="B64" s="1" t="s">
        <v>64</v>
      </c>
      <c r="C64" s="5">
        <v>1397396</v>
      </c>
      <c r="D64" s="1" t="s">
        <v>65</v>
      </c>
      <c r="E64" s="1" t="s">
        <v>66</v>
      </c>
      <c r="F64" s="1" t="s">
        <v>67</v>
      </c>
      <c r="G64" s="1" t="s">
        <v>68</v>
      </c>
      <c r="H64" s="1" t="s">
        <v>68</v>
      </c>
      <c r="I64" s="1" t="s">
        <v>292</v>
      </c>
      <c r="J64" s="1" t="s">
        <v>267</v>
      </c>
      <c r="K64" s="1" t="s">
        <v>57</v>
      </c>
      <c r="L64" s="1" t="s">
        <v>71</v>
      </c>
      <c r="M64" s="1" t="s">
        <v>310</v>
      </c>
      <c r="N64" s="1" t="s">
        <v>60</v>
      </c>
      <c r="O64" s="1" t="s">
        <v>61</v>
      </c>
      <c r="P64" s="1">
        <v>2534</v>
      </c>
      <c r="Q64" s="1" t="s">
        <v>12</v>
      </c>
      <c r="R64" s="1" t="s">
        <v>12</v>
      </c>
      <c r="S64" s="1" t="s">
        <v>12</v>
      </c>
      <c r="T64" s="1" t="s">
        <v>12</v>
      </c>
      <c r="U64" s="1">
        <v>2534</v>
      </c>
      <c r="V64" s="1">
        <v>2534</v>
      </c>
      <c r="W64" s="1">
        <f t="shared" si="2"/>
        <v>0</v>
      </c>
      <c r="X64" t="str">
        <f t="shared" si="3"/>
        <v>，1397396</v>
      </c>
      <c r="Y64" s="1" t="s">
        <v>311</v>
      </c>
    </row>
    <row r="65" spans="1:25">
      <c r="A65" t="s">
        <v>312</v>
      </c>
      <c r="B65" t="s">
        <v>64</v>
      </c>
      <c r="C65" s="4">
        <v>1397403</v>
      </c>
      <c r="D65" t="s">
        <v>65</v>
      </c>
      <c r="E65" t="s">
        <v>66</v>
      </c>
      <c r="F65" t="s">
        <v>67</v>
      </c>
      <c r="G65" t="s">
        <v>68</v>
      </c>
      <c r="H65" t="s">
        <v>68</v>
      </c>
      <c r="I65" t="s">
        <v>128</v>
      </c>
      <c r="J65" t="s">
        <v>145</v>
      </c>
      <c r="K65" t="s">
        <v>57</v>
      </c>
      <c r="L65" t="s">
        <v>71</v>
      </c>
      <c r="M65" t="s">
        <v>313</v>
      </c>
      <c r="N65" t="s">
        <v>60</v>
      </c>
      <c r="O65" t="s">
        <v>61</v>
      </c>
      <c r="P65">
        <v>2361</v>
      </c>
      <c r="Q65" t="s">
        <v>12</v>
      </c>
      <c r="R65" t="s">
        <v>12</v>
      </c>
      <c r="S65" t="s">
        <v>12</v>
      </c>
      <c r="T65" t="s">
        <v>12</v>
      </c>
      <c r="U65">
        <v>2361</v>
      </c>
      <c r="V65">
        <f>VLOOKUP(C65,[1]应付款管理!$A$1:$I$65536,9,0)</f>
        <v>2361</v>
      </c>
      <c r="W65">
        <f t="shared" si="2"/>
        <v>0</v>
      </c>
      <c r="X65" t="str">
        <f t="shared" si="3"/>
        <v>，1397403</v>
      </c>
      <c r="Y65" t="s">
        <v>314</v>
      </c>
    </row>
    <row r="66" spans="1:25">
      <c r="A66" t="s">
        <v>315</v>
      </c>
      <c r="B66" t="s">
        <v>64</v>
      </c>
      <c r="C66" s="4">
        <v>1397404</v>
      </c>
      <c r="D66" t="s">
        <v>65</v>
      </c>
      <c r="E66" t="s">
        <v>66</v>
      </c>
      <c r="F66" t="s">
        <v>67</v>
      </c>
      <c r="G66" t="s">
        <v>68</v>
      </c>
      <c r="H66" t="s">
        <v>68</v>
      </c>
      <c r="I66" t="s">
        <v>14</v>
      </c>
      <c r="J66" t="s">
        <v>69</v>
      </c>
      <c r="K66" t="s">
        <v>57</v>
      </c>
      <c r="L66" t="s">
        <v>71</v>
      </c>
      <c r="M66" t="s">
        <v>316</v>
      </c>
      <c r="N66" t="s">
        <v>60</v>
      </c>
      <c r="O66" t="s">
        <v>61</v>
      </c>
      <c r="P66">
        <v>2699</v>
      </c>
      <c r="Q66" t="s">
        <v>12</v>
      </c>
      <c r="R66" t="s">
        <v>12</v>
      </c>
      <c r="S66" t="s">
        <v>12</v>
      </c>
      <c r="T66" t="s">
        <v>12</v>
      </c>
      <c r="U66">
        <v>2699</v>
      </c>
      <c r="V66">
        <f>VLOOKUP(C66,[1]应付款管理!$A$1:$I$65536,9,0)</f>
        <v>2700</v>
      </c>
      <c r="W66">
        <f t="shared" si="2"/>
        <v>-1</v>
      </c>
      <c r="X66" t="str">
        <f t="shared" si="3"/>
        <v>，1397404</v>
      </c>
      <c r="Y66" t="s">
        <v>317</v>
      </c>
    </row>
    <row r="67" spans="1:25">
      <c r="A67" t="s">
        <v>318</v>
      </c>
      <c r="B67" t="s">
        <v>64</v>
      </c>
      <c r="C67" s="4">
        <v>1397405</v>
      </c>
      <c r="D67" t="s">
        <v>65</v>
      </c>
      <c r="E67" t="s">
        <v>66</v>
      </c>
      <c r="F67" t="s">
        <v>67</v>
      </c>
      <c r="G67" t="s">
        <v>68</v>
      </c>
      <c r="H67" t="s">
        <v>68</v>
      </c>
      <c r="I67" t="s">
        <v>153</v>
      </c>
      <c r="J67" t="s">
        <v>258</v>
      </c>
      <c r="K67" t="s">
        <v>57</v>
      </c>
      <c r="L67" t="s">
        <v>71</v>
      </c>
      <c r="M67" t="s">
        <v>319</v>
      </c>
      <c r="N67" t="s">
        <v>60</v>
      </c>
      <c r="O67" t="s">
        <v>61</v>
      </c>
      <c r="P67">
        <v>2059</v>
      </c>
      <c r="Q67" t="s">
        <v>12</v>
      </c>
      <c r="R67" t="s">
        <v>12</v>
      </c>
      <c r="S67" t="s">
        <v>12</v>
      </c>
      <c r="T67" t="s">
        <v>12</v>
      </c>
      <c r="U67">
        <v>2059</v>
      </c>
      <c r="V67">
        <f>VLOOKUP(C67,[1]应付款管理!$A$1:$I$65536,9,0)</f>
        <v>2059.02</v>
      </c>
      <c r="W67">
        <f t="shared" si="2"/>
        <v>-0.0199999999999818</v>
      </c>
      <c r="X67" t="str">
        <f t="shared" si="3"/>
        <v>，1397405</v>
      </c>
      <c r="Y67" t="s">
        <v>320</v>
      </c>
    </row>
    <row r="68" spans="1:25">
      <c r="A68" t="s">
        <v>321</v>
      </c>
      <c r="B68" t="s">
        <v>64</v>
      </c>
      <c r="C68" s="4">
        <v>1397407</v>
      </c>
      <c r="D68" t="s">
        <v>65</v>
      </c>
      <c r="E68" t="s">
        <v>66</v>
      </c>
      <c r="F68" t="s">
        <v>67</v>
      </c>
      <c r="G68" t="s">
        <v>68</v>
      </c>
      <c r="H68" t="s">
        <v>68</v>
      </c>
      <c r="I68" t="s">
        <v>14</v>
      </c>
      <c r="J68" t="s">
        <v>69</v>
      </c>
      <c r="K68" t="s">
        <v>57</v>
      </c>
      <c r="L68" t="s">
        <v>71</v>
      </c>
      <c r="M68" t="s">
        <v>322</v>
      </c>
      <c r="N68" t="s">
        <v>60</v>
      </c>
      <c r="O68" t="s">
        <v>61</v>
      </c>
      <c r="P68">
        <v>2699</v>
      </c>
      <c r="Q68" t="s">
        <v>12</v>
      </c>
      <c r="R68" t="s">
        <v>12</v>
      </c>
      <c r="S68" t="s">
        <v>12</v>
      </c>
      <c r="T68" t="s">
        <v>12</v>
      </c>
      <c r="U68">
        <v>2699</v>
      </c>
      <c r="V68">
        <f>VLOOKUP(C68,[1]应付款管理!$A$1:$I$65536,9,0)</f>
        <v>2700</v>
      </c>
      <c r="W68">
        <f t="shared" si="2"/>
        <v>-1</v>
      </c>
      <c r="X68" t="str">
        <f t="shared" si="3"/>
        <v>，1397407</v>
      </c>
      <c r="Y68" t="s">
        <v>323</v>
      </c>
    </row>
    <row r="69" spans="1:25">
      <c r="A69" t="s">
        <v>324</v>
      </c>
      <c r="B69" t="s">
        <v>64</v>
      </c>
      <c r="C69" s="4">
        <v>1397409</v>
      </c>
      <c r="D69" t="s">
        <v>65</v>
      </c>
      <c r="E69" t="s">
        <v>66</v>
      </c>
      <c r="F69" t="s">
        <v>67</v>
      </c>
      <c r="G69" t="s">
        <v>68</v>
      </c>
      <c r="H69" t="s">
        <v>68</v>
      </c>
      <c r="I69" t="s">
        <v>56</v>
      </c>
      <c r="J69" t="s">
        <v>167</v>
      </c>
      <c r="K69" t="s">
        <v>57</v>
      </c>
      <c r="L69" t="s">
        <v>71</v>
      </c>
      <c r="M69" t="s">
        <v>325</v>
      </c>
      <c r="N69" t="s">
        <v>60</v>
      </c>
      <c r="O69" t="s">
        <v>61</v>
      </c>
      <c r="P69">
        <v>2361</v>
      </c>
      <c r="Q69" t="s">
        <v>12</v>
      </c>
      <c r="R69" t="s">
        <v>12</v>
      </c>
      <c r="S69" t="s">
        <v>12</v>
      </c>
      <c r="T69" t="s">
        <v>12</v>
      </c>
      <c r="U69">
        <v>2361</v>
      </c>
      <c r="V69">
        <f>VLOOKUP(C69,[1]应付款管理!$A$1:$I$65536,9,0)</f>
        <v>2361</v>
      </c>
      <c r="W69">
        <f t="shared" si="2"/>
        <v>0</v>
      </c>
      <c r="X69" t="str">
        <f t="shared" si="3"/>
        <v>，1397409</v>
      </c>
      <c r="Y69" t="s">
        <v>326</v>
      </c>
    </row>
    <row r="70" spans="1:25">
      <c r="A70" t="s">
        <v>327</v>
      </c>
      <c r="B70" t="s">
        <v>64</v>
      </c>
      <c r="C70" s="4">
        <v>1397416</v>
      </c>
      <c r="D70" t="s">
        <v>65</v>
      </c>
      <c r="E70" t="s">
        <v>66</v>
      </c>
      <c r="F70" t="s">
        <v>67</v>
      </c>
      <c r="G70" t="s">
        <v>68</v>
      </c>
      <c r="H70" t="s">
        <v>68</v>
      </c>
      <c r="I70" t="s">
        <v>69</v>
      </c>
      <c r="J70" t="s">
        <v>70</v>
      </c>
      <c r="K70" t="s">
        <v>57</v>
      </c>
      <c r="L70" t="s">
        <v>71</v>
      </c>
      <c r="M70" t="s">
        <v>328</v>
      </c>
      <c r="N70" t="s">
        <v>60</v>
      </c>
      <c r="O70" t="s">
        <v>61</v>
      </c>
      <c r="P70">
        <v>1980</v>
      </c>
      <c r="Q70" t="s">
        <v>12</v>
      </c>
      <c r="R70" t="s">
        <v>12</v>
      </c>
      <c r="S70" t="s">
        <v>12</v>
      </c>
      <c r="T70" t="s">
        <v>12</v>
      </c>
      <c r="U70">
        <v>1980</v>
      </c>
      <c r="V70">
        <f>VLOOKUP(C70,[1]应付款管理!$A$1:$I$65536,9,0)</f>
        <v>1980</v>
      </c>
      <c r="W70">
        <f t="shared" si="2"/>
        <v>0</v>
      </c>
      <c r="X70" t="str">
        <f t="shared" si="3"/>
        <v>，1397416</v>
      </c>
      <c r="Y70" t="s">
        <v>329</v>
      </c>
    </row>
    <row r="71" spans="1:25">
      <c r="A71" t="s">
        <v>330</v>
      </c>
      <c r="B71" t="s">
        <v>64</v>
      </c>
      <c r="C71" s="4">
        <v>1397422</v>
      </c>
      <c r="D71" t="s">
        <v>65</v>
      </c>
      <c r="E71" t="s">
        <v>66</v>
      </c>
      <c r="F71" t="s">
        <v>67</v>
      </c>
      <c r="G71" t="s">
        <v>68</v>
      </c>
      <c r="H71" t="s">
        <v>68</v>
      </c>
      <c r="I71" t="s">
        <v>69</v>
      </c>
      <c r="J71" t="s">
        <v>70</v>
      </c>
      <c r="K71" t="s">
        <v>57</v>
      </c>
      <c r="L71" t="s">
        <v>71</v>
      </c>
      <c r="M71" t="s">
        <v>331</v>
      </c>
      <c r="N71" t="s">
        <v>60</v>
      </c>
      <c r="O71" t="s">
        <v>61</v>
      </c>
      <c r="P71">
        <v>1980</v>
      </c>
      <c r="Q71" t="s">
        <v>12</v>
      </c>
      <c r="R71" t="s">
        <v>12</v>
      </c>
      <c r="S71" t="s">
        <v>12</v>
      </c>
      <c r="T71" t="s">
        <v>12</v>
      </c>
      <c r="U71">
        <v>1980</v>
      </c>
      <c r="V71">
        <f>VLOOKUP(C71,[1]应付款管理!$A$1:$I$65536,9,0)</f>
        <v>1980</v>
      </c>
      <c r="W71">
        <f t="shared" si="2"/>
        <v>0</v>
      </c>
      <c r="X71" t="str">
        <f t="shared" si="3"/>
        <v>，1397422</v>
      </c>
      <c r="Y71" t="s">
        <v>332</v>
      </c>
    </row>
    <row r="72" spans="1:25">
      <c r="A72" t="s">
        <v>333</v>
      </c>
      <c r="B72" t="s">
        <v>49</v>
      </c>
      <c r="C72" s="4">
        <v>1397427</v>
      </c>
      <c r="D72" t="s">
        <v>65</v>
      </c>
      <c r="E72" t="s">
        <v>66</v>
      </c>
      <c r="F72" t="s">
        <v>67</v>
      </c>
      <c r="G72" t="s">
        <v>262</v>
      </c>
      <c r="H72" t="s">
        <v>262</v>
      </c>
      <c r="I72" t="s">
        <v>8</v>
      </c>
      <c r="J72" t="s">
        <v>144</v>
      </c>
      <c r="K72" t="s">
        <v>57</v>
      </c>
      <c r="L72" t="s">
        <v>71</v>
      </c>
      <c r="M72" t="s">
        <v>334</v>
      </c>
      <c r="N72" t="s">
        <v>60</v>
      </c>
      <c r="O72" t="s">
        <v>61</v>
      </c>
      <c r="P72">
        <v>2451</v>
      </c>
      <c r="Q72" t="s">
        <v>12</v>
      </c>
      <c r="R72" t="s">
        <v>12</v>
      </c>
      <c r="S72" t="s">
        <v>12</v>
      </c>
      <c r="T72" t="s">
        <v>12</v>
      </c>
      <c r="U72">
        <v>2451</v>
      </c>
      <c r="V72">
        <f>VLOOKUP(C72,[1]应付款管理!$A$1:$I$65536,9,0)</f>
        <v>2451</v>
      </c>
      <c r="W72">
        <f t="shared" si="2"/>
        <v>0</v>
      </c>
      <c r="X72" t="str">
        <f t="shared" si="3"/>
        <v>，1397427</v>
      </c>
      <c r="Y72" t="s">
        <v>335</v>
      </c>
    </row>
    <row r="73" spans="1:25">
      <c r="A73" t="s">
        <v>336</v>
      </c>
      <c r="B73" t="s">
        <v>49</v>
      </c>
      <c r="C73" s="4">
        <v>1397439</v>
      </c>
      <c r="D73" t="s">
        <v>65</v>
      </c>
      <c r="E73" t="s">
        <v>66</v>
      </c>
      <c r="F73" t="s">
        <v>67</v>
      </c>
      <c r="G73" t="s">
        <v>262</v>
      </c>
      <c r="H73" t="s">
        <v>262</v>
      </c>
      <c r="I73" t="s">
        <v>152</v>
      </c>
      <c r="J73" t="s">
        <v>282</v>
      </c>
      <c r="K73" t="s">
        <v>57</v>
      </c>
      <c r="L73" t="s">
        <v>71</v>
      </c>
      <c r="M73" t="s">
        <v>337</v>
      </c>
      <c r="N73" t="s">
        <v>60</v>
      </c>
      <c r="O73" t="s">
        <v>61</v>
      </c>
      <c r="P73">
        <v>2451</v>
      </c>
      <c r="Q73" t="s">
        <v>12</v>
      </c>
      <c r="R73" t="s">
        <v>12</v>
      </c>
      <c r="S73" t="s">
        <v>12</v>
      </c>
      <c r="T73" t="s">
        <v>12</v>
      </c>
      <c r="U73">
        <v>2451</v>
      </c>
      <c r="V73">
        <f>VLOOKUP(C73,[1]应付款管理!$A$1:$I$65536,9,0)</f>
        <v>2451</v>
      </c>
      <c r="W73">
        <f t="shared" si="2"/>
        <v>0</v>
      </c>
      <c r="X73" t="str">
        <f t="shared" si="3"/>
        <v>，1397439</v>
      </c>
      <c r="Y73" t="s">
        <v>338</v>
      </c>
    </row>
    <row r="74" spans="1:25">
      <c r="A74" t="s">
        <v>339</v>
      </c>
      <c r="B74" t="s">
        <v>64</v>
      </c>
      <c r="C74" s="4">
        <v>1397448</v>
      </c>
      <c r="D74" t="s">
        <v>65</v>
      </c>
      <c r="E74" t="s">
        <v>66</v>
      </c>
      <c r="F74" t="s">
        <v>67</v>
      </c>
      <c r="G74" t="s">
        <v>68</v>
      </c>
      <c r="H74" t="s">
        <v>68</v>
      </c>
      <c r="I74" t="s">
        <v>144</v>
      </c>
      <c r="J74" t="s">
        <v>306</v>
      </c>
      <c r="K74" t="s">
        <v>57</v>
      </c>
      <c r="L74" t="s">
        <v>71</v>
      </c>
      <c r="M74" t="s">
        <v>340</v>
      </c>
      <c r="N74" t="s">
        <v>60</v>
      </c>
      <c r="O74" t="s">
        <v>61</v>
      </c>
      <c r="P74">
        <v>2248</v>
      </c>
      <c r="Q74" t="s">
        <v>12</v>
      </c>
      <c r="R74" t="s">
        <v>12</v>
      </c>
      <c r="S74" t="s">
        <v>12</v>
      </c>
      <c r="T74" t="s">
        <v>12</v>
      </c>
      <c r="U74">
        <v>2248</v>
      </c>
      <c r="V74">
        <f>VLOOKUP(C74,[1]应付款管理!$A$1:$I$65536,9,0)</f>
        <v>2248.02</v>
      </c>
      <c r="W74">
        <f t="shared" si="2"/>
        <v>-0.0199999999999818</v>
      </c>
      <c r="X74" t="str">
        <f t="shared" si="3"/>
        <v>，1397448</v>
      </c>
      <c r="Y74" t="s">
        <v>341</v>
      </c>
    </row>
    <row r="75" spans="1:25">
      <c r="A75" t="s">
        <v>342</v>
      </c>
      <c r="B75" t="s">
        <v>64</v>
      </c>
      <c r="C75" s="4">
        <v>1397452</v>
      </c>
      <c r="D75" t="s">
        <v>65</v>
      </c>
      <c r="E75" t="s">
        <v>66</v>
      </c>
      <c r="F75" t="s">
        <v>67</v>
      </c>
      <c r="G75" t="s">
        <v>68</v>
      </c>
      <c r="H75" t="s">
        <v>68</v>
      </c>
      <c r="I75" t="s">
        <v>282</v>
      </c>
      <c r="J75" t="s">
        <v>14</v>
      </c>
      <c r="K75" t="s">
        <v>57</v>
      </c>
      <c r="L75" t="s">
        <v>71</v>
      </c>
      <c r="M75" t="s">
        <v>343</v>
      </c>
      <c r="N75" t="s">
        <v>60</v>
      </c>
      <c r="O75" t="s">
        <v>61</v>
      </c>
      <c r="P75">
        <v>2059</v>
      </c>
      <c r="Q75" t="s">
        <v>12</v>
      </c>
      <c r="R75" t="s">
        <v>12</v>
      </c>
      <c r="S75" t="s">
        <v>12</v>
      </c>
      <c r="T75" t="s">
        <v>12</v>
      </c>
      <c r="U75">
        <v>2059</v>
      </c>
      <c r="V75">
        <f>VLOOKUP(C75,[1]应付款管理!$A$1:$I$65536,9,0)</f>
        <v>2059.02</v>
      </c>
      <c r="W75">
        <f t="shared" si="2"/>
        <v>-0.0199999999999818</v>
      </c>
      <c r="X75" t="str">
        <f t="shared" si="3"/>
        <v>，1397452</v>
      </c>
      <c r="Y75" t="s">
        <v>344</v>
      </c>
    </row>
    <row r="76" spans="1:25">
      <c r="A76" t="s">
        <v>345</v>
      </c>
      <c r="B76" t="s">
        <v>64</v>
      </c>
      <c r="C76" s="4">
        <v>1397457</v>
      </c>
      <c r="D76" t="s">
        <v>65</v>
      </c>
      <c r="E76" t="s">
        <v>66</v>
      </c>
      <c r="F76" t="s">
        <v>67</v>
      </c>
      <c r="G76" t="s">
        <v>68</v>
      </c>
      <c r="H76" t="s">
        <v>68</v>
      </c>
      <c r="I76" t="s">
        <v>268</v>
      </c>
      <c r="J76" t="s">
        <v>346</v>
      </c>
      <c r="K76" t="s">
        <v>57</v>
      </c>
      <c r="L76" t="s">
        <v>71</v>
      </c>
      <c r="M76" t="s">
        <v>347</v>
      </c>
      <c r="N76" t="s">
        <v>60</v>
      </c>
      <c r="O76" t="s">
        <v>61</v>
      </c>
      <c r="P76">
        <v>1935</v>
      </c>
      <c r="Q76" t="s">
        <v>12</v>
      </c>
      <c r="R76" t="s">
        <v>12</v>
      </c>
      <c r="S76" t="s">
        <v>12</v>
      </c>
      <c r="T76" t="s">
        <v>12</v>
      </c>
      <c r="U76">
        <v>1935</v>
      </c>
      <c r="V76">
        <f>VLOOKUP(C76,[1]应付款管理!$A$1:$I$65536,9,0)</f>
        <v>1935</v>
      </c>
      <c r="W76">
        <f t="shared" si="2"/>
        <v>0</v>
      </c>
      <c r="X76" t="str">
        <f t="shared" si="3"/>
        <v>，1397457</v>
      </c>
      <c r="Y76" t="s">
        <v>348</v>
      </c>
    </row>
    <row r="77" spans="1:25">
      <c r="A77" t="s">
        <v>349</v>
      </c>
      <c r="B77" t="s">
        <v>64</v>
      </c>
      <c r="C77" s="4">
        <v>1397462</v>
      </c>
      <c r="D77" t="s">
        <v>65</v>
      </c>
      <c r="E77" t="s">
        <v>66</v>
      </c>
      <c r="F77" t="s">
        <v>67</v>
      </c>
      <c r="G77" t="s">
        <v>68</v>
      </c>
      <c r="H77" t="s">
        <v>68</v>
      </c>
      <c r="I77" t="s">
        <v>96</v>
      </c>
      <c r="J77" t="s">
        <v>278</v>
      </c>
      <c r="K77" t="s">
        <v>57</v>
      </c>
      <c r="L77" t="s">
        <v>71</v>
      </c>
      <c r="M77" t="s">
        <v>350</v>
      </c>
      <c r="N77" t="s">
        <v>60</v>
      </c>
      <c r="O77" t="s">
        <v>61</v>
      </c>
      <c r="P77">
        <v>2025</v>
      </c>
      <c r="Q77" t="s">
        <v>12</v>
      </c>
      <c r="R77" t="s">
        <v>12</v>
      </c>
      <c r="S77" t="s">
        <v>12</v>
      </c>
      <c r="T77" t="s">
        <v>12</v>
      </c>
      <c r="U77">
        <v>2025</v>
      </c>
      <c r="V77">
        <f>VLOOKUP(C77,[1]应付款管理!$A$1:$I$65536,9,0)</f>
        <v>2025</v>
      </c>
      <c r="W77">
        <f t="shared" si="2"/>
        <v>0</v>
      </c>
      <c r="X77" t="str">
        <f t="shared" si="3"/>
        <v>，1397462</v>
      </c>
      <c r="Y77" t="s">
        <v>351</v>
      </c>
    </row>
    <row r="78" spans="1:25">
      <c r="A78" t="s">
        <v>352</v>
      </c>
      <c r="B78" t="s">
        <v>139</v>
      </c>
      <c r="C78" s="4">
        <v>1397989</v>
      </c>
      <c r="D78" t="s">
        <v>353</v>
      </c>
      <c r="E78" t="s">
        <v>354</v>
      </c>
      <c r="F78" t="s">
        <v>355</v>
      </c>
      <c r="G78" t="s">
        <v>104</v>
      </c>
      <c r="H78" t="s">
        <v>104</v>
      </c>
      <c r="I78" t="s">
        <v>55</v>
      </c>
      <c r="J78" t="s">
        <v>8</v>
      </c>
      <c r="K78" t="s">
        <v>57</v>
      </c>
      <c r="L78" t="s">
        <v>57</v>
      </c>
      <c r="M78" t="s">
        <v>356</v>
      </c>
      <c r="N78" t="s">
        <v>60</v>
      </c>
      <c r="O78" t="s">
        <v>61</v>
      </c>
      <c r="P78">
        <v>612</v>
      </c>
      <c r="Q78" t="s">
        <v>12</v>
      </c>
      <c r="R78" t="s">
        <v>12</v>
      </c>
      <c r="S78" t="s">
        <v>12</v>
      </c>
      <c r="T78" t="s">
        <v>12</v>
      </c>
      <c r="U78">
        <v>612</v>
      </c>
      <c r="V78">
        <f>VLOOKUP(C78,[1]应付款管理!$A$1:$I$65536,9,0)</f>
        <v>612</v>
      </c>
      <c r="W78">
        <f t="shared" si="2"/>
        <v>0</v>
      </c>
      <c r="X78" t="str">
        <f t="shared" si="3"/>
        <v>，1397989</v>
      </c>
      <c r="Y78" t="s">
        <v>357</v>
      </c>
    </row>
    <row r="79" spans="1:25">
      <c r="A79" t="s">
        <v>358</v>
      </c>
      <c r="B79" t="s">
        <v>49</v>
      </c>
      <c r="C79" s="4">
        <v>1398086</v>
      </c>
      <c r="D79" t="s">
        <v>359</v>
      </c>
      <c r="E79" t="s">
        <v>360</v>
      </c>
      <c r="F79" t="s">
        <v>361</v>
      </c>
      <c r="G79" t="s">
        <v>193</v>
      </c>
      <c r="H79" t="s">
        <v>55</v>
      </c>
      <c r="I79" t="s">
        <v>69</v>
      </c>
      <c r="J79" t="s">
        <v>278</v>
      </c>
      <c r="K79" t="s">
        <v>57</v>
      </c>
      <c r="L79" t="s">
        <v>58</v>
      </c>
      <c r="M79" t="s">
        <v>362</v>
      </c>
      <c r="N79" t="s">
        <v>60</v>
      </c>
      <c r="O79" t="s">
        <v>61</v>
      </c>
      <c r="P79">
        <v>3329</v>
      </c>
      <c r="Q79" t="s">
        <v>12</v>
      </c>
      <c r="R79" t="s">
        <v>12</v>
      </c>
      <c r="S79" t="s">
        <v>12</v>
      </c>
      <c r="T79" t="s">
        <v>12</v>
      </c>
      <c r="U79">
        <v>3329</v>
      </c>
      <c r="V79">
        <f>VLOOKUP(C79,[1]应付款管理!$A$1:$I$65536,9,0)</f>
        <v>3329</v>
      </c>
      <c r="W79">
        <f t="shared" si="2"/>
        <v>0</v>
      </c>
      <c r="X79" t="str">
        <f t="shared" si="3"/>
        <v>，1398086</v>
      </c>
      <c r="Y79" t="s">
        <v>363</v>
      </c>
    </row>
    <row r="80" spans="1:25">
      <c r="A80" t="s">
        <v>364</v>
      </c>
      <c r="B80" t="s">
        <v>49</v>
      </c>
      <c r="C80" s="4">
        <v>1398193</v>
      </c>
      <c r="D80" t="s">
        <v>365</v>
      </c>
      <c r="E80" t="s">
        <v>365</v>
      </c>
      <c r="F80" t="s">
        <v>366</v>
      </c>
      <c r="G80" t="s">
        <v>104</v>
      </c>
      <c r="H80" t="s">
        <v>104</v>
      </c>
      <c r="I80" t="s">
        <v>367</v>
      </c>
      <c r="J80" t="s">
        <v>368</v>
      </c>
      <c r="K80" t="s">
        <v>57</v>
      </c>
      <c r="L80" t="s">
        <v>369</v>
      </c>
      <c r="M80" t="s">
        <v>370</v>
      </c>
      <c r="N80" t="s">
        <v>60</v>
      </c>
      <c r="O80" t="s">
        <v>61</v>
      </c>
      <c r="P80">
        <v>5677</v>
      </c>
      <c r="Q80" t="s">
        <v>12</v>
      </c>
      <c r="R80" t="s">
        <v>12</v>
      </c>
      <c r="S80" t="s">
        <v>12</v>
      </c>
      <c r="T80" t="s">
        <v>12</v>
      </c>
      <c r="U80">
        <v>5677</v>
      </c>
      <c r="V80">
        <f>VLOOKUP(C80,[1]应付款管理!$A$1:$I$65536,9,0)</f>
        <v>5677</v>
      </c>
      <c r="W80">
        <f t="shared" si="2"/>
        <v>0</v>
      </c>
      <c r="X80" t="str">
        <f t="shared" si="3"/>
        <v>，1398193</v>
      </c>
      <c r="Y80" t="s">
        <v>371</v>
      </c>
    </row>
    <row r="81" spans="1:25">
      <c r="A81" t="s">
        <v>372</v>
      </c>
      <c r="B81" t="s">
        <v>64</v>
      </c>
      <c r="C81" s="4">
        <v>1398274</v>
      </c>
      <c r="D81" t="s">
        <v>65</v>
      </c>
      <c r="E81" t="s">
        <v>373</v>
      </c>
      <c r="F81" t="s">
        <v>374</v>
      </c>
      <c r="G81" t="s">
        <v>216</v>
      </c>
      <c r="H81" t="s">
        <v>216</v>
      </c>
      <c r="I81" t="s">
        <v>216</v>
      </c>
      <c r="J81" t="s">
        <v>203</v>
      </c>
      <c r="K81" t="s">
        <v>57</v>
      </c>
      <c r="L81" t="s">
        <v>71</v>
      </c>
      <c r="M81" t="s">
        <v>375</v>
      </c>
      <c r="N81" t="s">
        <v>60</v>
      </c>
      <c r="O81" t="s">
        <v>61</v>
      </c>
      <c r="P81">
        <v>1245</v>
      </c>
      <c r="Q81" t="s">
        <v>12</v>
      </c>
      <c r="R81" t="s">
        <v>12</v>
      </c>
      <c r="S81" t="s">
        <v>12</v>
      </c>
      <c r="T81" t="s">
        <v>12</v>
      </c>
      <c r="U81">
        <v>1245</v>
      </c>
      <c r="V81">
        <f>VLOOKUP(C81,[1]应付款管理!$A$1:$I$65536,9,0)</f>
        <v>1245</v>
      </c>
      <c r="W81">
        <f t="shared" si="2"/>
        <v>0</v>
      </c>
      <c r="X81" t="str">
        <f t="shared" si="3"/>
        <v>，1398274</v>
      </c>
      <c r="Y81" t="s">
        <v>376</v>
      </c>
    </row>
    <row r="82" spans="1:25">
      <c r="A82" t="s">
        <v>377</v>
      </c>
      <c r="B82" t="s">
        <v>139</v>
      </c>
      <c r="C82" s="4">
        <v>1398338</v>
      </c>
      <c r="D82" t="s">
        <v>100</v>
      </c>
      <c r="E82" t="s">
        <v>378</v>
      </c>
      <c r="F82" t="s">
        <v>379</v>
      </c>
      <c r="G82" t="s">
        <v>216</v>
      </c>
      <c r="H82" t="s">
        <v>68</v>
      </c>
      <c r="I82" t="s">
        <v>89</v>
      </c>
      <c r="J82" t="s">
        <v>8</v>
      </c>
      <c r="K82" t="s">
        <v>57</v>
      </c>
      <c r="L82" t="s">
        <v>58</v>
      </c>
      <c r="M82" t="s">
        <v>380</v>
      </c>
      <c r="N82" t="s">
        <v>60</v>
      </c>
      <c r="O82" t="s">
        <v>61</v>
      </c>
      <c r="P82">
        <v>1785</v>
      </c>
      <c r="Q82" t="s">
        <v>12</v>
      </c>
      <c r="R82" t="s">
        <v>12</v>
      </c>
      <c r="S82" t="s">
        <v>12</v>
      </c>
      <c r="T82" t="s">
        <v>12</v>
      </c>
      <c r="U82">
        <v>1785</v>
      </c>
      <c r="V82">
        <f>VLOOKUP(C82,[1]应付款管理!$A$1:$I$65536,9,0)</f>
        <v>1785</v>
      </c>
      <c r="W82">
        <f t="shared" si="2"/>
        <v>0</v>
      </c>
      <c r="X82" t="str">
        <f t="shared" si="3"/>
        <v>，1398338</v>
      </c>
      <c r="Y82" t="s">
        <v>381</v>
      </c>
    </row>
    <row r="83" spans="1:25">
      <c r="A83" t="s">
        <v>382</v>
      </c>
      <c r="B83" t="s">
        <v>139</v>
      </c>
      <c r="C83" s="4">
        <v>1398361</v>
      </c>
      <c r="D83" t="s">
        <v>65</v>
      </c>
      <c r="E83" t="s">
        <v>76</v>
      </c>
      <c r="F83" t="s">
        <v>383</v>
      </c>
      <c r="G83" t="s">
        <v>216</v>
      </c>
      <c r="H83" t="s">
        <v>216</v>
      </c>
      <c r="I83" t="s">
        <v>113</v>
      </c>
      <c r="J83" t="s">
        <v>203</v>
      </c>
      <c r="K83" t="s">
        <v>57</v>
      </c>
      <c r="L83" t="s">
        <v>58</v>
      </c>
      <c r="M83" t="s">
        <v>384</v>
      </c>
      <c r="N83" t="s">
        <v>60</v>
      </c>
      <c r="O83" t="s">
        <v>61</v>
      </c>
      <c r="P83">
        <v>682</v>
      </c>
      <c r="Q83" t="s">
        <v>12</v>
      </c>
      <c r="R83" t="s">
        <v>12</v>
      </c>
      <c r="S83" t="s">
        <v>12</v>
      </c>
      <c r="T83" t="s">
        <v>12</v>
      </c>
      <c r="U83">
        <v>682</v>
      </c>
      <c r="V83">
        <f>VLOOKUP(C83,[1]应付款管理!$A$1:$I$65536,9,0)</f>
        <v>682</v>
      </c>
      <c r="W83">
        <f t="shared" si="2"/>
        <v>0</v>
      </c>
      <c r="X83" t="str">
        <f t="shared" si="3"/>
        <v>，1398361</v>
      </c>
      <c r="Y83" t="s">
        <v>385</v>
      </c>
    </row>
    <row r="84" spans="1:25">
      <c r="A84" t="s">
        <v>386</v>
      </c>
      <c r="B84" t="s">
        <v>139</v>
      </c>
      <c r="C84" s="4">
        <v>1398372</v>
      </c>
      <c r="D84" t="s">
        <v>65</v>
      </c>
      <c r="E84" t="s">
        <v>387</v>
      </c>
      <c r="F84" t="s">
        <v>388</v>
      </c>
      <c r="G84" t="s">
        <v>216</v>
      </c>
      <c r="H84" t="s">
        <v>216</v>
      </c>
      <c r="I84" t="s">
        <v>54</v>
      </c>
      <c r="J84" t="s">
        <v>89</v>
      </c>
      <c r="K84" t="s">
        <v>57</v>
      </c>
      <c r="L84" t="s">
        <v>58</v>
      </c>
      <c r="M84" t="s">
        <v>389</v>
      </c>
      <c r="N84" t="s">
        <v>60</v>
      </c>
      <c r="O84" t="s">
        <v>61</v>
      </c>
      <c r="P84">
        <v>1661</v>
      </c>
      <c r="Q84" t="s">
        <v>12</v>
      </c>
      <c r="R84" t="s">
        <v>12</v>
      </c>
      <c r="S84" t="s">
        <v>12</v>
      </c>
      <c r="T84" t="s">
        <v>12</v>
      </c>
      <c r="U84">
        <v>1661</v>
      </c>
      <c r="V84">
        <f>VLOOKUP(C84,[1]应付款管理!$A$1:$I$65536,9,0)</f>
        <v>1661</v>
      </c>
      <c r="W84">
        <f t="shared" si="2"/>
        <v>0</v>
      </c>
      <c r="X84" t="str">
        <f t="shared" si="3"/>
        <v>，1398372</v>
      </c>
      <c r="Y84" t="s">
        <v>390</v>
      </c>
    </row>
    <row r="85" spans="1:25">
      <c r="A85" t="s">
        <v>391</v>
      </c>
      <c r="B85" t="s">
        <v>139</v>
      </c>
      <c r="C85" s="4">
        <v>1398446</v>
      </c>
      <c r="D85" t="s">
        <v>50</v>
      </c>
      <c r="E85" t="s">
        <v>233</v>
      </c>
      <c r="F85" t="s">
        <v>392</v>
      </c>
      <c r="G85" t="s">
        <v>216</v>
      </c>
      <c r="H85" t="s">
        <v>55</v>
      </c>
      <c r="I85" t="s">
        <v>167</v>
      </c>
      <c r="J85" t="s">
        <v>145</v>
      </c>
      <c r="K85" t="s">
        <v>58</v>
      </c>
      <c r="L85" t="s">
        <v>57</v>
      </c>
      <c r="M85" t="s">
        <v>393</v>
      </c>
      <c r="N85" t="s">
        <v>60</v>
      </c>
      <c r="O85" t="s">
        <v>61</v>
      </c>
      <c r="P85">
        <v>1448</v>
      </c>
      <c r="Q85" t="s">
        <v>12</v>
      </c>
      <c r="R85" t="s">
        <v>12</v>
      </c>
      <c r="S85" t="s">
        <v>12</v>
      </c>
      <c r="T85" t="s">
        <v>12</v>
      </c>
      <c r="U85">
        <v>1448</v>
      </c>
      <c r="V85">
        <f>VLOOKUP(C85,[1]应付款管理!$A$1:$I$65536,9,0)</f>
        <v>1448</v>
      </c>
      <c r="W85">
        <f t="shared" ref="W85:W116" si="4">U85-V85</f>
        <v>0</v>
      </c>
      <c r="X85" t="str">
        <f t="shared" ref="X85:X116" si="5">$X$19&amp;C85</f>
        <v>，1398446</v>
      </c>
      <c r="Y85" t="s">
        <v>394</v>
      </c>
    </row>
    <row r="86" spans="1:25">
      <c r="A86" t="s">
        <v>395</v>
      </c>
      <c r="B86" t="s">
        <v>139</v>
      </c>
      <c r="C86" s="4">
        <v>1398472</v>
      </c>
      <c r="D86" t="s">
        <v>65</v>
      </c>
      <c r="E86" t="s">
        <v>373</v>
      </c>
      <c r="F86" t="s">
        <v>396</v>
      </c>
      <c r="G86" t="s">
        <v>216</v>
      </c>
      <c r="H86" t="s">
        <v>78</v>
      </c>
      <c r="I86" t="s">
        <v>258</v>
      </c>
      <c r="J86" t="s">
        <v>268</v>
      </c>
      <c r="K86" t="s">
        <v>57</v>
      </c>
      <c r="L86" t="s">
        <v>369</v>
      </c>
      <c r="M86" t="s">
        <v>397</v>
      </c>
      <c r="N86" t="s">
        <v>60</v>
      </c>
      <c r="O86" t="s">
        <v>61</v>
      </c>
      <c r="P86">
        <v>1965</v>
      </c>
      <c r="Q86" t="s">
        <v>12</v>
      </c>
      <c r="R86" t="s">
        <v>12</v>
      </c>
      <c r="S86" t="s">
        <v>12</v>
      </c>
      <c r="T86" t="s">
        <v>12</v>
      </c>
      <c r="U86">
        <v>1965</v>
      </c>
      <c r="V86">
        <f>VLOOKUP(C86,[1]应付款管理!$A$1:$I$65536,9,0)</f>
        <v>1965</v>
      </c>
      <c r="W86">
        <f t="shared" si="4"/>
        <v>0</v>
      </c>
      <c r="X86" t="str">
        <f t="shared" si="5"/>
        <v>，1398472</v>
      </c>
      <c r="Y86" t="s">
        <v>398</v>
      </c>
    </row>
    <row r="87" spans="1:25">
      <c r="A87" t="s">
        <v>399</v>
      </c>
      <c r="B87" t="s">
        <v>64</v>
      </c>
      <c r="C87" s="4">
        <v>1399214</v>
      </c>
      <c r="D87" t="s">
        <v>65</v>
      </c>
      <c r="E87" t="s">
        <v>76</v>
      </c>
      <c r="F87" t="s">
        <v>400</v>
      </c>
      <c r="G87" t="s">
        <v>113</v>
      </c>
      <c r="H87" t="s">
        <v>113</v>
      </c>
      <c r="I87" t="s">
        <v>193</v>
      </c>
      <c r="J87" t="s">
        <v>203</v>
      </c>
      <c r="K87" t="s">
        <v>57</v>
      </c>
      <c r="L87" t="s">
        <v>57</v>
      </c>
      <c r="M87" t="s">
        <v>401</v>
      </c>
      <c r="N87" t="s">
        <v>60</v>
      </c>
      <c r="O87" t="s">
        <v>61</v>
      </c>
      <c r="P87">
        <v>617</v>
      </c>
      <c r="Q87" t="s">
        <v>12</v>
      </c>
      <c r="R87" t="s">
        <v>12</v>
      </c>
      <c r="S87" t="s">
        <v>12</v>
      </c>
      <c r="T87" t="s">
        <v>12</v>
      </c>
      <c r="U87">
        <v>617</v>
      </c>
      <c r="V87">
        <f>VLOOKUP(C87,[1]应付款管理!$A$1:$I$65536,9,0)</f>
        <v>617</v>
      </c>
      <c r="W87">
        <f t="shared" si="4"/>
        <v>0</v>
      </c>
      <c r="X87" t="str">
        <f t="shared" si="5"/>
        <v>，1399214</v>
      </c>
      <c r="Y87" t="s">
        <v>402</v>
      </c>
    </row>
    <row r="88" spans="1:25">
      <c r="A88" t="s">
        <v>403</v>
      </c>
      <c r="B88" t="s">
        <v>139</v>
      </c>
      <c r="C88" s="4">
        <v>1399234</v>
      </c>
      <c r="D88" t="s">
        <v>404</v>
      </c>
      <c r="E88" t="s">
        <v>405</v>
      </c>
      <c r="F88" t="s">
        <v>406</v>
      </c>
      <c r="G88" t="s">
        <v>113</v>
      </c>
      <c r="H88" t="s">
        <v>113</v>
      </c>
      <c r="I88" t="s">
        <v>407</v>
      </c>
      <c r="J88" t="s">
        <v>408</v>
      </c>
      <c r="K88" t="s">
        <v>58</v>
      </c>
      <c r="L88" t="s">
        <v>58</v>
      </c>
      <c r="M88" t="s">
        <v>409</v>
      </c>
      <c r="N88" t="s">
        <v>60</v>
      </c>
      <c r="O88" t="s">
        <v>61</v>
      </c>
      <c r="P88">
        <v>2312</v>
      </c>
      <c r="Q88" t="s">
        <v>12</v>
      </c>
      <c r="R88" t="s">
        <v>12</v>
      </c>
      <c r="S88" t="s">
        <v>12</v>
      </c>
      <c r="T88" t="s">
        <v>12</v>
      </c>
      <c r="U88">
        <v>2312</v>
      </c>
      <c r="V88">
        <f>VLOOKUP(C88,[1]应付款管理!$A$1:$I$65536,9,0)</f>
        <v>2312</v>
      </c>
      <c r="W88">
        <f t="shared" si="4"/>
        <v>0</v>
      </c>
      <c r="X88" t="str">
        <f t="shared" si="5"/>
        <v>，1399234</v>
      </c>
      <c r="Y88" t="s">
        <v>410</v>
      </c>
    </row>
    <row r="89" spans="1:25">
      <c r="A89" t="s">
        <v>411</v>
      </c>
      <c r="B89" t="s">
        <v>49</v>
      </c>
      <c r="C89" s="4">
        <v>1399450</v>
      </c>
      <c r="D89" t="s">
        <v>124</v>
      </c>
      <c r="E89" t="s">
        <v>412</v>
      </c>
      <c r="F89" t="s">
        <v>413</v>
      </c>
      <c r="G89" t="s">
        <v>193</v>
      </c>
      <c r="H89" t="s">
        <v>193</v>
      </c>
      <c r="I89" t="s">
        <v>203</v>
      </c>
      <c r="J89" t="s">
        <v>262</v>
      </c>
      <c r="K89" t="s">
        <v>57</v>
      </c>
      <c r="L89" t="s">
        <v>58</v>
      </c>
      <c r="M89" t="s">
        <v>414</v>
      </c>
      <c r="N89" t="s">
        <v>60</v>
      </c>
      <c r="O89" t="s">
        <v>61</v>
      </c>
      <c r="P89">
        <v>4021</v>
      </c>
      <c r="Q89" t="s">
        <v>12</v>
      </c>
      <c r="R89" t="s">
        <v>12</v>
      </c>
      <c r="S89" t="s">
        <v>12</v>
      </c>
      <c r="T89" t="s">
        <v>12</v>
      </c>
      <c r="U89">
        <v>4021</v>
      </c>
      <c r="V89">
        <f>VLOOKUP(C89,[1]应付款管理!$A$1:$I$65536,9,0)</f>
        <v>4021</v>
      </c>
      <c r="W89">
        <f t="shared" si="4"/>
        <v>0</v>
      </c>
      <c r="X89" t="str">
        <f t="shared" si="5"/>
        <v>，1399450</v>
      </c>
      <c r="Y89" t="s">
        <v>415</v>
      </c>
    </row>
    <row r="90" spans="1:25">
      <c r="A90" t="s">
        <v>416</v>
      </c>
      <c r="B90" t="s">
        <v>49</v>
      </c>
      <c r="C90" s="4">
        <v>1399469</v>
      </c>
      <c r="D90" t="s">
        <v>50</v>
      </c>
      <c r="E90" t="s">
        <v>179</v>
      </c>
      <c r="F90" t="s">
        <v>417</v>
      </c>
      <c r="G90" t="s">
        <v>193</v>
      </c>
      <c r="H90" t="s">
        <v>193</v>
      </c>
      <c r="I90" t="s">
        <v>267</v>
      </c>
      <c r="J90" t="s">
        <v>70</v>
      </c>
      <c r="K90" t="s">
        <v>57</v>
      </c>
      <c r="L90" t="s">
        <v>369</v>
      </c>
      <c r="M90" t="s">
        <v>418</v>
      </c>
      <c r="N90" t="s">
        <v>60</v>
      </c>
      <c r="O90" t="s">
        <v>61</v>
      </c>
      <c r="P90">
        <v>7190</v>
      </c>
      <c r="Q90" t="s">
        <v>12</v>
      </c>
      <c r="R90" t="s">
        <v>12</v>
      </c>
      <c r="S90" t="s">
        <v>12</v>
      </c>
      <c r="T90" t="s">
        <v>12</v>
      </c>
      <c r="U90">
        <v>7190</v>
      </c>
      <c r="V90">
        <f>VLOOKUP(C90,[1]应付款管理!$A$1:$I$65536,9,0)</f>
        <v>7190</v>
      </c>
      <c r="W90">
        <f t="shared" si="4"/>
        <v>0</v>
      </c>
      <c r="X90" t="str">
        <f t="shared" si="5"/>
        <v>，1399469</v>
      </c>
      <c r="Y90" t="s">
        <v>419</v>
      </c>
    </row>
    <row r="91" spans="1:25">
      <c r="A91" t="s">
        <v>420</v>
      </c>
      <c r="B91" t="s">
        <v>49</v>
      </c>
      <c r="C91" s="4">
        <v>1400096</v>
      </c>
      <c r="D91" t="s">
        <v>65</v>
      </c>
      <c r="E91" t="s">
        <v>76</v>
      </c>
      <c r="F91" t="s">
        <v>421</v>
      </c>
      <c r="G91" t="s">
        <v>203</v>
      </c>
      <c r="H91" t="s">
        <v>203</v>
      </c>
      <c r="I91" t="s">
        <v>68</v>
      </c>
      <c r="J91" t="s">
        <v>105</v>
      </c>
      <c r="K91" t="s">
        <v>57</v>
      </c>
      <c r="L91" t="s">
        <v>58</v>
      </c>
      <c r="M91" t="s">
        <v>422</v>
      </c>
      <c r="N91" t="s">
        <v>60</v>
      </c>
      <c r="O91" t="s">
        <v>61</v>
      </c>
      <c r="P91">
        <v>1523</v>
      </c>
      <c r="Q91" t="s">
        <v>12</v>
      </c>
      <c r="R91" t="s">
        <v>12</v>
      </c>
      <c r="S91" t="s">
        <v>12</v>
      </c>
      <c r="T91" t="s">
        <v>12</v>
      </c>
      <c r="U91">
        <v>1523</v>
      </c>
      <c r="V91">
        <f>VLOOKUP(C91,[1]应付款管理!$A$1:$I$65536,9,0)</f>
        <v>1523</v>
      </c>
      <c r="W91">
        <f t="shared" si="4"/>
        <v>0</v>
      </c>
      <c r="X91" t="str">
        <f t="shared" si="5"/>
        <v>，1400096</v>
      </c>
      <c r="Y91" t="s">
        <v>423</v>
      </c>
    </row>
    <row r="92" spans="1:25">
      <c r="A92" t="s">
        <v>424</v>
      </c>
      <c r="B92" t="s">
        <v>49</v>
      </c>
      <c r="C92" s="4">
        <v>1400122</v>
      </c>
      <c r="D92" t="s">
        <v>65</v>
      </c>
      <c r="E92" t="s">
        <v>76</v>
      </c>
      <c r="F92" t="s">
        <v>425</v>
      </c>
      <c r="G92" t="s">
        <v>203</v>
      </c>
      <c r="H92" t="s">
        <v>203</v>
      </c>
      <c r="I92" t="s">
        <v>262</v>
      </c>
      <c r="J92" t="s">
        <v>105</v>
      </c>
      <c r="K92" t="s">
        <v>57</v>
      </c>
      <c r="L92" t="s">
        <v>57</v>
      </c>
      <c r="M92" t="s">
        <v>426</v>
      </c>
      <c r="N92" t="s">
        <v>60</v>
      </c>
      <c r="O92" t="s">
        <v>61</v>
      </c>
      <c r="P92">
        <v>219</v>
      </c>
      <c r="Q92" t="s">
        <v>12</v>
      </c>
      <c r="R92" t="s">
        <v>12</v>
      </c>
      <c r="S92" t="s">
        <v>12</v>
      </c>
      <c r="T92" t="s">
        <v>12</v>
      </c>
      <c r="U92">
        <v>219</v>
      </c>
      <c r="V92">
        <f>VLOOKUP(C92,[1]应付款管理!$A$1:$I$65536,9,0)</f>
        <v>219</v>
      </c>
      <c r="W92">
        <f t="shared" si="4"/>
        <v>0</v>
      </c>
      <c r="X92" t="str">
        <f t="shared" si="5"/>
        <v>，1400122</v>
      </c>
      <c r="Y92" t="s">
        <v>427</v>
      </c>
    </row>
    <row r="93" spans="1:25">
      <c r="A93" t="s">
        <v>428</v>
      </c>
      <c r="B93" t="s">
        <v>139</v>
      </c>
      <c r="C93" s="4">
        <v>1400305</v>
      </c>
      <c r="D93" t="s">
        <v>429</v>
      </c>
      <c r="E93" t="s">
        <v>430</v>
      </c>
      <c r="F93" t="s">
        <v>431</v>
      </c>
      <c r="G93" t="s">
        <v>203</v>
      </c>
      <c r="H93" t="s">
        <v>203</v>
      </c>
      <c r="I93" t="s">
        <v>55</v>
      </c>
      <c r="J93" t="s">
        <v>128</v>
      </c>
      <c r="K93" t="s">
        <v>57</v>
      </c>
      <c r="L93" t="s">
        <v>71</v>
      </c>
      <c r="M93" t="s">
        <v>432</v>
      </c>
      <c r="N93" t="s">
        <v>60</v>
      </c>
      <c r="O93" t="s">
        <v>61</v>
      </c>
      <c r="P93">
        <v>6364</v>
      </c>
      <c r="Q93" t="s">
        <v>12</v>
      </c>
      <c r="R93" t="s">
        <v>12</v>
      </c>
      <c r="S93" t="s">
        <v>12</v>
      </c>
      <c r="T93" t="s">
        <v>12</v>
      </c>
      <c r="U93">
        <v>6364</v>
      </c>
      <c r="V93">
        <f>VLOOKUP(C93,[1]应付款管理!$A$1:$I$65536,9,0)</f>
        <v>6364</v>
      </c>
      <c r="W93">
        <f t="shared" si="4"/>
        <v>0</v>
      </c>
      <c r="X93" t="str">
        <f t="shared" si="5"/>
        <v>，1400305</v>
      </c>
      <c r="Y93" t="s">
        <v>433</v>
      </c>
    </row>
    <row r="94" spans="1:25">
      <c r="A94" t="s">
        <v>434</v>
      </c>
      <c r="B94" t="s">
        <v>139</v>
      </c>
      <c r="C94" s="4">
        <v>1400806</v>
      </c>
      <c r="D94" t="s">
        <v>220</v>
      </c>
      <c r="E94" t="s">
        <v>435</v>
      </c>
      <c r="F94" t="s">
        <v>436</v>
      </c>
      <c r="G94" t="s">
        <v>68</v>
      </c>
      <c r="H94" t="s">
        <v>68</v>
      </c>
      <c r="I94" t="s">
        <v>88</v>
      </c>
      <c r="J94" t="s">
        <v>55</v>
      </c>
      <c r="K94" t="s">
        <v>57</v>
      </c>
      <c r="L94" t="s">
        <v>58</v>
      </c>
      <c r="M94" t="s">
        <v>437</v>
      </c>
      <c r="N94" t="s">
        <v>60</v>
      </c>
      <c r="O94" t="s">
        <v>61</v>
      </c>
      <c r="P94">
        <v>2736</v>
      </c>
      <c r="Q94" t="s">
        <v>12</v>
      </c>
      <c r="R94" t="s">
        <v>12</v>
      </c>
      <c r="S94" t="s">
        <v>12</v>
      </c>
      <c r="T94" t="s">
        <v>12</v>
      </c>
      <c r="U94">
        <v>2736</v>
      </c>
      <c r="V94">
        <v>2736</v>
      </c>
      <c r="W94">
        <f t="shared" si="4"/>
        <v>0</v>
      </c>
      <c r="X94" t="str">
        <f t="shared" si="5"/>
        <v>，1400806</v>
      </c>
      <c r="Y94" t="s">
        <v>438</v>
      </c>
    </row>
    <row r="95" spans="1:25">
      <c r="A95" t="s">
        <v>439</v>
      </c>
      <c r="B95" t="s">
        <v>139</v>
      </c>
      <c r="C95" s="4">
        <v>1400896</v>
      </c>
      <c r="D95" t="s">
        <v>65</v>
      </c>
      <c r="E95" t="s">
        <v>440</v>
      </c>
      <c r="F95" t="s">
        <v>441</v>
      </c>
      <c r="G95" t="s">
        <v>68</v>
      </c>
      <c r="H95" t="s">
        <v>68</v>
      </c>
      <c r="I95" t="s">
        <v>128</v>
      </c>
      <c r="J95" t="s">
        <v>167</v>
      </c>
      <c r="K95" t="s">
        <v>57</v>
      </c>
      <c r="L95" t="s">
        <v>58</v>
      </c>
      <c r="M95" t="s">
        <v>442</v>
      </c>
      <c r="N95" t="s">
        <v>60</v>
      </c>
      <c r="O95" t="s">
        <v>61</v>
      </c>
      <c r="P95">
        <v>1997</v>
      </c>
      <c r="Q95" t="s">
        <v>12</v>
      </c>
      <c r="R95" t="s">
        <v>12</v>
      </c>
      <c r="S95" t="s">
        <v>12</v>
      </c>
      <c r="T95" t="s">
        <v>12</v>
      </c>
      <c r="U95">
        <v>1997</v>
      </c>
      <c r="V95">
        <f>VLOOKUP(C95,[1]应付款管理!$A$1:$I$65536,9,0)</f>
        <v>1997</v>
      </c>
      <c r="W95">
        <f t="shared" si="4"/>
        <v>0</v>
      </c>
      <c r="X95" t="str">
        <f t="shared" si="5"/>
        <v>，1400896</v>
      </c>
      <c r="Y95" t="s">
        <v>443</v>
      </c>
    </row>
    <row r="96" spans="1:25">
      <c r="A96" t="s">
        <v>444</v>
      </c>
      <c r="B96" t="s">
        <v>139</v>
      </c>
      <c r="C96" s="4">
        <v>1400903</v>
      </c>
      <c r="D96" t="s">
        <v>65</v>
      </c>
      <c r="E96" t="s">
        <v>387</v>
      </c>
      <c r="F96" t="s">
        <v>445</v>
      </c>
      <c r="G96" t="s">
        <v>68</v>
      </c>
      <c r="H96" t="s">
        <v>68</v>
      </c>
      <c r="I96" t="s">
        <v>258</v>
      </c>
      <c r="J96" t="s">
        <v>268</v>
      </c>
      <c r="K96" t="s">
        <v>57</v>
      </c>
      <c r="L96" t="s">
        <v>369</v>
      </c>
      <c r="M96" t="s">
        <v>446</v>
      </c>
      <c r="N96" t="s">
        <v>60</v>
      </c>
      <c r="O96" t="s">
        <v>61</v>
      </c>
      <c r="P96">
        <v>3424</v>
      </c>
      <c r="Q96" t="s">
        <v>12</v>
      </c>
      <c r="R96" t="s">
        <v>12</v>
      </c>
      <c r="S96" t="s">
        <v>12</v>
      </c>
      <c r="T96" t="s">
        <v>12</v>
      </c>
      <c r="U96">
        <v>3424</v>
      </c>
      <c r="V96">
        <f>VLOOKUP(C96,[1]应付款管理!$A$1:$I$65536,9,0)</f>
        <v>3424</v>
      </c>
      <c r="W96">
        <f t="shared" si="4"/>
        <v>0</v>
      </c>
      <c r="X96" t="str">
        <f t="shared" si="5"/>
        <v>，1400903</v>
      </c>
      <c r="Y96" t="s">
        <v>447</v>
      </c>
    </row>
    <row r="97" spans="1:25">
      <c r="A97" t="s">
        <v>448</v>
      </c>
      <c r="B97" t="s">
        <v>139</v>
      </c>
      <c r="C97" s="4">
        <v>1401574</v>
      </c>
      <c r="D97" t="s">
        <v>449</v>
      </c>
      <c r="E97" t="s">
        <v>450</v>
      </c>
      <c r="F97" t="s">
        <v>451</v>
      </c>
      <c r="G97" t="s">
        <v>105</v>
      </c>
      <c r="H97" t="s">
        <v>105</v>
      </c>
      <c r="I97" t="s">
        <v>145</v>
      </c>
      <c r="J97" t="s">
        <v>152</v>
      </c>
      <c r="K97" t="s">
        <v>57</v>
      </c>
      <c r="L97" t="s">
        <v>58</v>
      </c>
      <c r="M97" t="s">
        <v>452</v>
      </c>
      <c r="N97" t="s">
        <v>60</v>
      </c>
      <c r="O97" t="s">
        <v>61</v>
      </c>
      <c r="P97">
        <v>1974</v>
      </c>
      <c r="Q97" t="s">
        <v>12</v>
      </c>
      <c r="R97" t="s">
        <v>12</v>
      </c>
      <c r="S97" t="s">
        <v>12</v>
      </c>
      <c r="T97" t="s">
        <v>12</v>
      </c>
      <c r="U97">
        <v>1974</v>
      </c>
      <c r="V97">
        <f>VLOOKUP(C97,[1]应付款管理!$A$1:$I$65536,9,0)</f>
        <v>1974</v>
      </c>
      <c r="W97">
        <f t="shared" si="4"/>
        <v>0</v>
      </c>
      <c r="X97" t="str">
        <f t="shared" si="5"/>
        <v>，1401574</v>
      </c>
      <c r="Y97" t="s">
        <v>453</v>
      </c>
    </row>
    <row r="98" spans="1:25">
      <c r="A98" t="s">
        <v>454</v>
      </c>
      <c r="B98" t="s">
        <v>139</v>
      </c>
      <c r="C98" s="4">
        <v>1401614</v>
      </c>
      <c r="D98" t="s">
        <v>50</v>
      </c>
      <c r="E98" t="s">
        <v>233</v>
      </c>
      <c r="F98" t="s">
        <v>455</v>
      </c>
      <c r="G98" t="s">
        <v>105</v>
      </c>
      <c r="H98" t="s">
        <v>105</v>
      </c>
      <c r="I98" t="s">
        <v>456</v>
      </c>
      <c r="J98" t="s">
        <v>457</v>
      </c>
      <c r="K98" t="s">
        <v>57</v>
      </c>
      <c r="L98" t="s">
        <v>369</v>
      </c>
      <c r="M98" t="s">
        <v>458</v>
      </c>
      <c r="N98" t="s">
        <v>60</v>
      </c>
      <c r="O98" t="s">
        <v>61</v>
      </c>
      <c r="P98">
        <v>6596</v>
      </c>
      <c r="Q98" t="s">
        <v>12</v>
      </c>
      <c r="R98" t="s">
        <v>12</v>
      </c>
      <c r="S98" t="s">
        <v>12</v>
      </c>
      <c r="T98" t="s">
        <v>12</v>
      </c>
      <c r="U98">
        <v>6596</v>
      </c>
      <c r="V98">
        <f>VLOOKUP(C98,[1]应付款管理!$A$1:$I$65536,9,0)</f>
        <v>6596</v>
      </c>
      <c r="W98">
        <f t="shared" si="4"/>
        <v>0</v>
      </c>
      <c r="X98" t="str">
        <f t="shared" si="5"/>
        <v>，1401614</v>
      </c>
      <c r="Y98" t="s">
        <v>459</v>
      </c>
    </row>
    <row r="99" spans="1:25">
      <c r="A99" t="s">
        <v>460</v>
      </c>
      <c r="B99" t="s">
        <v>49</v>
      </c>
      <c r="C99" s="4">
        <v>1401680</v>
      </c>
      <c r="D99" t="s">
        <v>65</v>
      </c>
      <c r="E99" t="s">
        <v>76</v>
      </c>
      <c r="F99" t="s">
        <v>461</v>
      </c>
      <c r="G99" t="s">
        <v>78</v>
      </c>
      <c r="H99" t="s">
        <v>78</v>
      </c>
      <c r="I99" t="s">
        <v>78</v>
      </c>
      <c r="J99" t="s">
        <v>88</v>
      </c>
      <c r="K99" t="s">
        <v>57</v>
      </c>
      <c r="L99" t="s">
        <v>58</v>
      </c>
      <c r="M99" t="s">
        <v>462</v>
      </c>
      <c r="N99" t="s">
        <v>60</v>
      </c>
      <c r="O99" t="s">
        <v>61</v>
      </c>
      <c r="P99">
        <v>1735</v>
      </c>
      <c r="Q99" t="s">
        <v>12</v>
      </c>
      <c r="R99" t="s">
        <v>12</v>
      </c>
      <c r="S99" t="s">
        <v>12</v>
      </c>
      <c r="T99" t="s">
        <v>12</v>
      </c>
      <c r="U99">
        <v>1735</v>
      </c>
      <c r="V99">
        <f>VLOOKUP(C99,[1]应付款管理!$A$1:$I$65536,9,0)</f>
        <v>1735</v>
      </c>
      <c r="W99">
        <f t="shared" si="4"/>
        <v>0</v>
      </c>
      <c r="X99" t="str">
        <f t="shared" si="5"/>
        <v>，1401680</v>
      </c>
      <c r="Y99" t="s">
        <v>463</v>
      </c>
    </row>
    <row r="100" spans="1:25">
      <c r="A100" t="s">
        <v>464</v>
      </c>
      <c r="B100" t="s">
        <v>49</v>
      </c>
      <c r="C100" s="4">
        <v>1401706</v>
      </c>
      <c r="D100" t="s">
        <v>65</v>
      </c>
      <c r="E100" t="s">
        <v>465</v>
      </c>
      <c r="F100" t="s">
        <v>466</v>
      </c>
      <c r="G100" t="s">
        <v>78</v>
      </c>
      <c r="H100" t="s">
        <v>78</v>
      </c>
      <c r="I100" t="s">
        <v>54</v>
      </c>
      <c r="J100" t="s">
        <v>88</v>
      </c>
      <c r="K100" t="s">
        <v>57</v>
      </c>
      <c r="L100" t="s">
        <v>57</v>
      </c>
      <c r="M100" t="s">
        <v>467</v>
      </c>
      <c r="N100" t="s">
        <v>60</v>
      </c>
      <c r="O100" t="s">
        <v>61</v>
      </c>
      <c r="P100">
        <v>978</v>
      </c>
      <c r="Q100" t="s">
        <v>12</v>
      </c>
      <c r="R100" t="s">
        <v>12</v>
      </c>
      <c r="S100" t="s">
        <v>12</v>
      </c>
      <c r="T100" t="s">
        <v>12</v>
      </c>
      <c r="U100">
        <v>978</v>
      </c>
      <c r="V100">
        <f>VLOOKUP(C100,[1]应付款管理!$A$1:$I$65536,9,0)</f>
        <v>978</v>
      </c>
      <c r="W100">
        <f t="shared" si="4"/>
        <v>0</v>
      </c>
      <c r="X100" t="str">
        <f t="shared" si="5"/>
        <v>，1401706</v>
      </c>
      <c r="Y100" t="s">
        <v>468</v>
      </c>
    </row>
    <row r="101" spans="1:25">
      <c r="A101" t="s">
        <v>469</v>
      </c>
      <c r="B101" t="s">
        <v>49</v>
      </c>
      <c r="C101" s="4">
        <v>1401730</v>
      </c>
      <c r="D101" t="s">
        <v>470</v>
      </c>
      <c r="E101" t="s">
        <v>471</v>
      </c>
      <c r="F101" t="s">
        <v>472</v>
      </c>
      <c r="G101" t="s">
        <v>78</v>
      </c>
      <c r="H101" t="s">
        <v>78</v>
      </c>
      <c r="I101" t="s">
        <v>89</v>
      </c>
      <c r="J101" t="s">
        <v>55</v>
      </c>
      <c r="K101" t="s">
        <v>57</v>
      </c>
      <c r="L101" t="s">
        <v>57</v>
      </c>
      <c r="M101" t="s">
        <v>473</v>
      </c>
      <c r="N101" t="s">
        <v>60</v>
      </c>
      <c r="O101" t="s">
        <v>61</v>
      </c>
      <c r="P101">
        <v>422</v>
      </c>
      <c r="Q101" t="s">
        <v>12</v>
      </c>
      <c r="R101" t="s">
        <v>12</v>
      </c>
      <c r="S101" t="s">
        <v>12</v>
      </c>
      <c r="T101" t="s">
        <v>12</v>
      </c>
      <c r="U101">
        <v>422</v>
      </c>
      <c r="V101">
        <f>VLOOKUP(C101,[1]应付款管理!$A$1:$I$65536,9,0)</f>
        <v>422</v>
      </c>
      <c r="W101">
        <f t="shared" si="4"/>
        <v>0</v>
      </c>
      <c r="X101" t="str">
        <f t="shared" si="5"/>
        <v>，1401730</v>
      </c>
      <c r="Y101" t="s">
        <v>474</v>
      </c>
    </row>
    <row r="102" spans="1:25">
      <c r="A102" t="s">
        <v>475</v>
      </c>
      <c r="B102" t="s">
        <v>64</v>
      </c>
      <c r="C102" s="4">
        <v>1401768</v>
      </c>
      <c r="D102" t="s">
        <v>163</v>
      </c>
      <c r="E102" t="s">
        <v>164</v>
      </c>
      <c r="F102" t="s">
        <v>476</v>
      </c>
      <c r="G102" t="s">
        <v>78</v>
      </c>
      <c r="H102" t="s">
        <v>54</v>
      </c>
      <c r="I102" t="s">
        <v>55</v>
      </c>
      <c r="J102" t="s">
        <v>8</v>
      </c>
      <c r="K102" t="s">
        <v>57</v>
      </c>
      <c r="L102" t="s">
        <v>57</v>
      </c>
      <c r="M102" t="s">
        <v>477</v>
      </c>
      <c r="N102" t="s">
        <v>60</v>
      </c>
      <c r="O102" t="s">
        <v>61</v>
      </c>
      <c r="P102">
        <v>3033</v>
      </c>
      <c r="Q102" t="s">
        <v>12</v>
      </c>
      <c r="R102" t="s">
        <v>12</v>
      </c>
      <c r="S102" t="s">
        <v>12</v>
      </c>
      <c r="T102" t="s">
        <v>12</v>
      </c>
      <c r="U102">
        <v>3033</v>
      </c>
      <c r="V102">
        <f>VLOOKUP(C102,[1]应付款管理!$A$1:$I$65536,9,0)</f>
        <v>3033</v>
      </c>
      <c r="W102">
        <f t="shared" si="4"/>
        <v>0</v>
      </c>
      <c r="X102" t="str">
        <f t="shared" si="5"/>
        <v>，1401768</v>
      </c>
      <c r="Y102" t="s">
        <v>478</v>
      </c>
    </row>
    <row r="103" spans="1:25">
      <c r="A103" t="s">
        <v>479</v>
      </c>
      <c r="B103" t="s">
        <v>64</v>
      </c>
      <c r="C103" s="4">
        <v>1401778</v>
      </c>
      <c r="D103" t="s">
        <v>65</v>
      </c>
      <c r="E103" t="s">
        <v>76</v>
      </c>
      <c r="F103" t="s">
        <v>480</v>
      </c>
      <c r="G103" t="s">
        <v>78</v>
      </c>
      <c r="H103" t="s">
        <v>78</v>
      </c>
      <c r="I103" t="s">
        <v>152</v>
      </c>
      <c r="J103" t="s">
        <v>263</v>
      </c>
      <c r="K103" t="s">
        <v>57</v>
      </c>
      <c r="L103" t="s">
        <v>57</v>
      </c>
      <c r="M103" t="s">
        <v>481</v>
      </c>
      <c r="N103" t="s">
        <v>60</v>
      </c>
      <c r="O103" t="s">
        <v>61</v>
      </c>
      <c r="P103">
        <v>562</v>
      </c>
      <c r="Q103" t="s">
        <v>12</v>
      </c>
      <c r="R103" t="s">
        <v>12</v>
      </c>
      <c r="S103" t="s">
        <v>12</v>
      </c>
      <c r="T103" t="s">
        <v>12</v>
      </c>
      <c r="U103">
        <v>562</v>
      </c>
      <c r="V103">
        <f>VLOOKUP(C103,[1]应付款管理!$A$1:$I$65536,9,0)</f>
        <v>562</v>
      </c>
      <c r="W103">
        <f t="shared" si="4"/>
        <v>0</v>
      </c>
      <c r="X103" t="str">
        <f t="shared" si="5"/>
        <v>，1401778</v>
      </c>
      <c r="Y103" t="s">
        <v>482</v>
      </c>
    </row>
    <row r="104" spans="1:25">
      <c r="A104" t="s">
        <v>483</v>
      </c>
      <c r="B104" t="s">
        <v>484</v>
      </c>
      <c r="C104" s="4">
        <v>1401802</v>
      </c>
      <c r="D104" t="s">
        <v>65</v>
      </c>
      <c r="E104" t="s">
        <v>76</v>
      </c>
      <c r="F104" t="s">
        <v>485</v>
      </c>
      <c r="G104" t="s">
        <v>78</v>
      </c>
      <c r="H104" t="s">
        <v>78</v>
      </c>
      <c r="I104" t="s">
        <v>145</v>
      </c>
      <c r="J104" t="s">
        <v>153</v>
      </c>
      <c r="K104" t="s">
        <v>57</v>
      </c>
      <c r="L104" t="s">
        <v>175</v>
      </c>
      <c r="M104" t="s">
        <v>486</v>
      </c>
      <c r="N104" t="s">
        <v>60</v>
      </c>
      <c r="O104" t="s">
        <v>61</v>
      </c>
      <c r="P104">
        <v>1797</v>
      </c>
      <c r="Q104" t="s">
        <v>12</v>
      </c>
      <c r="R104" t="s">
        <v>12</v>
      </c>
      <c r="S104" t="s">
        <v>12</v>
      </c>
      <c r="T104" t="s">
        <v>12</v>
      </c>
      <c r="U104">
        <v>1797</v>
      </c>
      <c r="V104">
        <f>VLOOKUP(C104,[1]应付款管理!$A$1:$I$65536,9,0)</f>
        <v>1797</v>
      </c>
      <c r="W104">
        <f t="shared" si="4"/>
        <v>0</v>
      </c>
      <c r="X104" t="str">
        <f t="shared" si="5"/>
        <v>，1401802</v>
      </c>
      <c r="Y104" t="s">
        <v>487</v>
      </c>
    </row>
    <row r="105" spans="1:25">
      <c r="A105" t="s">
        <v>488</v>
      </c>
      <c r="B105" t="s">
        <v>64</v>
      </c>
      <c r="C105" s="4">
        <v>1401806</v>
      </c>
      <c r="D105" t="s">
        <v>65</v>
      </c>
      <c r="E105" t="s">
        <v>440</v>
      </c>
      <c r="F105" t="s">
        <v>489</v>
      </c>
      <c r="G105" t="s">
        <v>78</v>
      </c>
      <c r="H105" t="s">
        <v>78</v>
      </c>
      <c r="I105" t="s">
        <v>55</v>
      </c>
      <c r="J105" t="s">
        <v>8</v>
      </c>
      <c r="K105" t="s">
        <v>57</v>
      </c>
      <c r="L105" t="s">
        <v>57</v>
      </c>
      <c r="M105" t="s">
        <v>490</v>
      </c>
      <c r="N105" t="s">
        <v>60</v>
      </c>
      <c r="O105" t="s">
        <v>61</v>
      </c>
      <c r="P105">
        <v>358</v>
      </c>
      <c r="Q105" t="s">
        <v>12</v>
      </c>
      <c r="R105" t="s">
        <v>12</v>
      </c>
      <c r="S105" t="s">
        <v>12</v>
      </c>
      <c r="T105" t="s">
        <v>12</v>
      </c>
      <c r="U105">
        <v>358</v>
      </c>
      <c r="V105">
        <f>VLOOKUP(C105,[1]应付款管理!$A$1:$I$65536,9,0)</f>
        <v>358</v>
      </c>
      <c r="W105">
        <f t="shared" si="4"/>
        <v>0</v>
      </c>
      <c r="X105" t="str">
        <f t="shared" si="5"/>
        <v>，1401806</v>
      </c>
      <c r="Y105" t="s">
        <v>491</v>
      </c>
    </row>
    <row r="106" spans="1:25">
      <c r="A106" t="s">
        <v>492</v>
      </c>
      <c r="B106" t="s">
        <v>49</v>
      </c>
      <c r="C106" s="4">
        <v>1401832</v>
      </c>
      <c r="D106" t="s">
        <v>493</v>
      </c>
      <c r="E106" t="s">
        <v>494</v>
      </c>
      <c r="F106" t="s">
        <v>495</v>
      </c>
      <c r="G106" t="s">
        <v>78</v>
      </c>
      <c r="H106" t="s">
        <v>78</v>
      </c>
      <c r="I106" t="s">
        <v>88</v>
      </c>
      <c r="J106" t="s">
        <v>8</v>
      </c>
      <c r="K106" t="s">
        <v>57</v>
      </c>
      <c r="L106" t="s">
        <v>71</v>
      </c>
      <c r="M106" t="s">
        <v>496</v>
      </c>
      <c r="N106" t="s">
        <v>60</v>
      </c>
      <c r="O106" t="s">
        <v>61</v>
      </c>
      <c r="P106">
        <v>1062</v>
      </c>
      <c r="Q106" t="s">
        <v>12</v>
      </c>
      <c r="R106" t="s">
        <v>12</v>
      </c>
      <c r="S106" t="s">
        <v>12</v>
      </c>
      <c r="T106" t="s">
        <v>12</v>
      </c>
      <c r="U106">
        <v>1062</v>
      </c>
      <c r="V106">
        <f>VLOOKUP(C106,[1]应付款管理!$A$1:$I$65536,9,0)</f>
        <v>1062</v>
      </c>
      <c r="W106">
        <f t="shared" si="4"/>
        <v>0</v>
      </c>
      <c r="X106" t="str">
        <f t="shared" si="5"/>
        <v>，1401832</v>
      </c>
      <c r="Y106" t="s">
        <v>497</v>
      </c>
    </row>
    <row r="107" spans="1:25">
      <c r="A107" t="s">
        <v>498</v>
      </c>
      <c r="B107" t="s">
        <v>484</v>
      </c>
      <c r="C107" s="4">
        <v>1401896</v>
      </c>
      <c r="D107" t="s">
        <v>220</v>
      </c>
      <c r="E107" t="s">
        <v>435</v>
      </c>
      <c r="F107" t="s">
        <v>499</v>
      </c>
      <c r="G107" t="s">
        <v>78</v>
      </c>
      <c r="H107" t="s">
        <v>78</v>
      </c>
      <c r="I107" t="s">
        <v>88</v>
      </c>
      <c r="J107" t="s">
        <v>89</v>
      </c>
      <c r="K107" t="s">
        <v>57</v>
      </c>
      <c r="L107" t="s">
        <v>57</v>
      </c>
      <c r="M107" t="s">
        <v>500</v>
      </c>
      <c r="N107" t="s">
        <v>60</v>
      </c>
      <c r="O107" t="s">
        <v>61</v>
      </c>
      <c r="P107">
        <v>325</v>
      </c>
      <c r="Q107" t="s">
        <v>12</v>
      </c>
      <c r="R107" t="s">
        <v>12</v>
      </c>
      <c r="S107" t="s">
        <v>12</v>
      </c>
      <c r="T107" t="s">
        <v>12</v>
      </c>
      <c r="U107">
        <v>325</v>
      </c>
      <c r="V107">
        <f>VLOOKUP(C107,[1]应付款管理!$A$1:$I$65536,9,0)</f>
        <v>325</v>
      </c>
      <c r="W107">
        <f t="shared" si="4"/>
        <v>0</v>
      </c>
      <c r="X107" t="str">
        <f t="shared" si="5"/>
        <v>，1401896</v>
      </c>
      <c r="Y107" t="s">
        <v>501</v>
      </c>
    </row>
    <row r="108" spans="1:25">
      <c r="A108" t="s">
        <v>502</v>
      </c>
      <c r="B108" t="s">
        <v>139</v>
      </c>
      <c r="C108" s="4">
        <v>1402010</v>
      </c>
      <c r="D108" t="s">
        <v>503</v>
      </c>
      <c r="E108" t="s">
        <v>504</v>
      </c>
      <c r="F108" t="s">
        <v>505</v>
      </c>
      <c r="G108" t="s">
        <v>78</v>
      </c>
      <c r="H108" t="s">
        <v>78</v>
      </c>
      <c r="I108" t="s">
        <v>55</v>
      </c>
      <c r="J108" t="s">
        <v>56</v>
      </c>
      <c r="K108" t="s">
        <v>57</v>
      </c>
      <c r="L108" t="s">
        <v>58</v>
      </c>
      <c r="M108" t="s">
        <v>506</v>
      </c>
      <c r="N108" t="s">
        <v>60</v>
      </c>
      <c r="O108" t="s">
        <v>61</v>
      </c>
      <c r="P108">
        <v>1259</v>
      </c>
      <c r="Q108" t="s">
        <v>12</v>
      </c>
      <c r="R108" t="s">
        <v>12</v>
      </c>
      <c r="S108" t="s">
        <v>12</v>
      </c>
      <c r="T108" t="s">
        <v>12</v>
      </c>
      <c r="U108">
        <v>1259</v>
      </c>
      <c r="V108">
        <f>VLOOKUP(C108,[1]应付款管理!$A$1:$I$65536,9,0)</f>
        <v>1259</v>
      </c>
      <c r="W108">
        <f t="shared" si="4"/>
        <v>0</v>
      </c>
      <c r="X108" t="str">
        <f t="shared" si="5"/>
        <v>，1402010</v>
      </c>
      <c r="Y108" t="s">
        <v>507</v>
      </c>
    </row>
    <row r="109" spans="1:25">
      <c r="A109" t="s">
        <v>508</v>
      </c>
      <c r="B109" t="s">
        <v>139</v>
      </c>
      <c r="C109" s="4">
        <v>1402011</v>
      </c>
      <c r="D109" t="s">
        <v>503</v>
      </c>
      <c r="E109" t="s">
        <v>504</v>
      </c>
      <c r="F109" t="s">
        <v>505</v>
      </c>
      <c r="G109" t="s">
        <v>78</v>
      </c>
      <c r="H109" t="s">
        <v>78</v>
      </c>
      <c r="I109" t="s">
        <v>55</v>
      </c>
      <c r="J109" t="s">
        <v>56</v>
      </c>
      <c r="K109" t="s">
        <v>57</v>
      </c>
      <c r="L109" t="s">
        <v>58</v>
      </c>
      <c r="M109" t="s">
        <v>509</v>
      </c>
      <c r="N109" t="s">
        <v>60</v>
      </c>
      <c r="O109" t="s">
        <v>61</v>
      </c>
      <c r="P109">
        <v>1259</v>
      </c>
      <c r="Q109" t="s">
        <v>12</v>
      </c>
      <c r="R109" t="s">
        <v>12</v>
      </c>
      <c r="S109" t="s">
        <v>12</v>
      </c>
      <c r="T109" t="s">
        <v>12</v>
      </c>
      <c r="U109">
        <v>1259</v>
      </c>
      <c r="V109">
        <f>VLOOKUP(C109,[1]应付款管理!$A$1:$I$65536,9,0)</f>
        <v>1259</v>
      </c>
      <c r="W109">
        <f t="shared" si="4"/>
        <v>0</v>
      </c>
      <c r="X109" t="str">
        <f t="shared" si="5"/>
        <v>，1402011</v>
      </c>
      <c r="Y109" t="s">
        <v>510</v>
      </c>
    </row>
    <row r="110" spans="1:25">
      <c r="A110" t="s">
        <v>511</v>
      </c>
      <c r="B110" t="s">
        <v>49</v>
      </c>
      <c r="C110" s="4">
        <v>1402148</v>
      </c>
      <c r="D110" t="s">
        <v>124</v>
      </c>
      <c r="E110" t="s">
        <v>132</v>
      </c>
      <c r="F110" t="s">
        <v>512</v>
      </c>
      <c r="G110" t="s">
        <v>54</v>
      </c>
      <c r="H110" t="s">
        <v>54</v>
      </c>
      <c r="I110" t="s">
        <v>56</v>
      </c>
      <c r="J110" t="s">
        <v>128</v>
      </c>
      <c r="K110" t="s">
        <v>57</v>
      </c>
      <c r="L110" t="s">
        <v>57</v>
      </c>
      <c r="M110" t="s">
        <v>513</v>
      </c>
      <c r="N110" t="s">
        <v>60</v>
      </c>
      <c r="O110" t="s">
        <v>61</v>
      </c>
      <c r="P110">
        <v>2293</v>
      </c>
      <c r="Q110" t="s">
        <v>12</v>
      </c>
      <c r="R110" t="s">
        <v>12</v>
      </c>
      <c r="S110" t="s">
        <v>12</v>
      </c>
      <c r="T110" t="s">
        <v>12</v>
      </c>
      <c r="U110">
        <v>2293</v>
      </c>
      <c r="V110">
        <f>VLOOKUP(C110,[1]应付款管理!$A$1:$I$65536,9,0)</f>
        <v>2293</v>
      </c>
      <c r="W110">
        <f t="shared" si="4"/>
        <v>0</v>
      </c>
      <c r="X110" t="str">
        <f t="shared" si="5"/>
        <v>，1402148</v>
      </c>
      <c r="Y110" t="s">
        <v>514</v>
      </c>
    </row>
    <row r="111" spans="1:25">
      <c r="A111" t="s">
        <v>515</v>
      </c>
      <c r="B111" t="s">
        <v>49</v>
      </c>
      <c r="C111" s="4">
        <v>1402190</v>
      </c>
      <c r="D111" t="s">
        <v>65</v>
      </c>
      <c r="E111" t="s">
        <v>76</v>
      </c>
      <c r="F111" t="s">
        <v>516</v>
      </c>
      <c r="G111" t="s">
        <v>54</v>
      </c>
      <c r="H111" t="s">
        <v>54</v>
      </c>
      <c r="I111" t="s">
        <v>88</v>
      </c>
      <c r="J111" t="s">
        <v>89</v>
      </c>
      <c r="K111" t="s">
        <v>57</v>
      </c>
      <c r="L111" t="s">
        <v>57</v>
      </c>
      <c r="M111" t="s">
        <v>517</v>
      </c>
      <c r="N111" t="s">
        <v>60</v>
      </c>
      <c r="O111" t="s">
        <v>61</v>
      </c>
      <c r="P111">
        <v>1061</v>
      </c>
      <c r="Q111" t="s">
        <v>12</v>
      </c>
      <c r="R111" t="s">
        <v>12</v>
      </c>
      <c r="S111" t="s">
        <v>12</v>
      </c>
      <c r="T111" t="s">
        <v>12</v>
      </c>
      <c r="U111">
        <v>1061</v>
      </c>
      <c r="V111">
        <f>VLOOKUP(C111,[1]应付款管理!$A$1:$I$65536,9,0)</f>
        <v>1061</v>
      </c>
      <c r="W111">
        <f t="shared" si="4"/>
        <v>0</v>
      </c>
      <c r="X111" t="str">
        <f t="shared" si="5"/>
        <v>，1402190</v>
      </c>
      <c r="Y111" t="s">
        <v>518</v>
      </c>
    </row>
    <row r="112" spans="1:25">
      <c r="A112" t="s">
        <v>519</v>
      </c>
      <c r="B112" t="s">
        <v>484</v>
      </c>
      <c r="C112" s="4">
        <v>1402272</v>
      </c>
      <c r="D112" t="s">
        <v>220</v>
      </c>
      <c r="E112" t="s">
        <v>435</v>
      </c>
      <c r="F112" t="s">
        <v>520</v>
      </c>
      <c r="G112" t="s">
        <v>54</v>
      </c>
      <c r="H112" t="s">
        <v>54</v>
      </c>
      <c r="I112" t="s">
        <v>54</v>
      </c>
      <c r="J112" t="s">
        <v>89</v>
      </c>
      <c r="K112" t="s">
        <v>57</v>
      </c>
      <c r="L112" t="s">
        <v>58</v>
      </c>
      <c r="M112" t="s">
        <v>521</v>
      </c>
      <c r="N112" t="s">
        <v>60</v>
      </c>
      <c r="O112" t="s">
        <v>61</v>
      </c>
      <c r="P112">
        <v>2315</v>
      </c>
      <c r="Q112" t="s">
        <v>12</v>
      </c>
      <c r="R112" t="s">
        <v>12</v>
      </c>
      <c r="S112" t="s">
        <v>12</v>
      </c>
      <c r="T112" t="s">
        <v>12</v>
      </c>
      <c r="U112">
        <v>2315</v>
      </c>
      <c r="V112">
        <f>VLOOKUP(C112,[1]应付款管理!$A$1:$I$65536,9,0)</f>
        <v>2315</v>
      </c>
      <c r="W112">
        <f t="shared" si="4"/>
        <v>0</v>
      </c>
      <c r="X112" t="str">
        <f t="shared" si="5"/>
        <v>，1402272</v>
      </c>
      <c r="Y112" t="s">
        <v>522</v>
      </c>
    </row>
    <row r="113" spans="1:25">
      <c r="A113" t="s">
        <v>523</v>
      </c>
      <c r="B113" t="s">
        <v>139</v>
      </c>
      <c r="C113" s="4">
        <v>1402485</v>
      </c>
      <c r="D113" t="s">
        <v>524</v>
      </c>
      <c r="E113" t="s">
        <v>525</v>
      </c>
      <c r="F113" t="s">
        <v>526</v>
      </c>
      <c r="G113" t="s">
        <v>54</v>
      </c>
      <c r="H113" t="s">
        <v>89</v>
      </c>
      <c r="I113" t="s">
        <v>145</v>
      </c>
      <c r="J113" t="s">
        <v>152</v>
      </c>
      <c r="K113" t="s">
        <v>58</v>
      </c>
      <c r="L113" t="s">
        <v>58</v>
      </c>
      <c r="M113" t="s">
        <v>527</v>
      </c>
      <c r="N113" t="s">
        <v>60</v>
      </c>
      <c r="O113" t="s">
        <v>61</v>
      </c>
      <c r="P113">
        <v>4646</v>
      </c>
      <c r="Q113" t="s">
        <v>12</v>
      </c>
      <c r="R113" t="s">
        <v>12</v>
      </c>
      <c r="S113" t="s">
        <v>12</v>
      </c>
      <c r="T113" t="s">
        <v>12</v>
      </c>
      <c r="U113">
        <v>4646</v>
      </c>
      <c r="V113">
        <f>VLOOKUP(C113,[1]应付款管理!$A$1:$I$65536,9,0)</f>
        <v>4646</v>
      </c>
      <c r="W113">
        <f t="shared" si="4"/>
        <v>0</v>
      </c>
      <c r="X113" t="str">
        <f t="shared" si="5"/>
        <v>，1402485</v>
      </c>
      <c r="Y113" t="s">
        <v>528</v>
      </c>
    </row>
    <row r="114" spans="1:25">
      <c r="A114" t="s">
        <v>529</v>
      </c>
      <c r="B114" t="s">
        <v>530</v>
      </c>
      <c r="C114" s="4">
        <v>1402493</v>
      </c>
      <c r="D114" t="s">
        <v>493</v>
      </c>
      <c r="E114" t="s">
        <v>531</v>
      </c>
      <c r="F114" t="s">
        <v>532</v>
      </c>
      <c r="G114" t="s">
        <v>54</v>
      </c>
      <c r="H114" t="s">
        <v>54</v>
      </c>
      <c r="I114" t="s">
        <v>533</v>
      </c>
      <c r="J114" t="s">
        <v>534</v>
      </c>
      <c r="K114" t="s">
        <v>57</v>
      </c>
      <c r="L114" t="s">
        <v>71</v>
      </c>
      <c r="M114" t="s">
        <v>535</v>
      </c>
      <c r="N114" t="s">
        <v>60</v>
      </c>
      <c r="O114" t="s">
        <v>61</v>
      </c>
      <c r="P114">
        <v>2132</v>
      </c>
      <c r="Q114" t="s">
        <v>12</v>
      </c>
      <c r="R114" t="s">
        <v>12</v>
      </c>
      <c r="S114" t="s">
        <v>12</v>
      </c>
      <c r="T114" t="s">
        <v>12</v>
      </c>
      <c r="U114">
        <v>2132</v>
      </c>
      <c r="V114">
        <f>VLOOKUP(C114,[1]应付款管理!$A$1:$I$65536,9,0)</f>
        <v>2132</v>
      </c>
      <c r="W114">
        <f t="shared" si="4"/>
        <v>0</v>
      </c>
      <c r="X114" t="str">
        <f t="shared" si="5"/>
        <v>，1402493</v>
      </c>
      <c r="Y114" t="s">
        <v>536</v>
      </c>
    </row>
    <row r="115" spans="1:25">
      <c r="A115" t="s">
        <v>537</v>
      </c>
      <c r="B115" t="s">
        <v>64</v>
      </c>
      <c r="C115" s="4">
        <v>1402523</v>
      </c>
      <c r="D115" t="s">
        <v>65</v>
      </c>
      <c r="E115" t="s">
        <v>246</v>
      </c>
      <c r="F115" t="s">
        <v>538</v>
      </c>
      <c r="G115" t="s">
        <v>54</v>
      </c>
      <c r="H115" t="s">
        <v>54</v>
      </c>
      <c r="I115" t="s">
        <v>539</v>
      </c>
      <c r="J115" t="s">
        <v>540</v>
      </c>
      <c r="K115" t="s">
        <v>57</v>
      </c>
      <c r="L115" t="s">
        <v>175</v>
      </c>
      <c r="M115" t="s">
        <v>541</v>
      </c>
      <c r="N115" t="s">
        <v>60</v>
      </c>
      <c r="O115" t="s">
        <v>61</v>
      </c>
      <c r="P115">
        <v>3310</v>
      </c>
      <c r="Q115" t="s">
        <v>12</v>
      </c>
      <c r="R115" t="s">
        <v>12</v>
      </c>
      <c r="S115" t="s">
        <v>12</v>
      </c>
      <c r="T115" t="s">
        <v>12</v>
      </c>
      <c r="U115">
        <v>3310</v>
      </c>
      <c r="V115">
        <f>VLOOKUP(C115,[1]应付款管理!$A$1:$I$65536,9,0)</f>
        <v>3310</v>
      </c>
      <c r="W115">
        <f t="shared" si="4"/>
        <v>0</v>
      </c>
      <c r="X115" t="str">
        <f t="shared" si="5"/>
        <v>，1402523</v>
      </c>
      <c r="Y115" t="s">
        <v>542</v>
      </c>
    </row>
    <row r="116" spans="1:25">
      <c r="A116" t="s">
        <v>543</v>
      </c>
      <c r="B116" t="s">
        <v>49</v>
      </c>
      <c r="C116" s="4">
        <v>1402957</v>
      </c>
      <c r="D116" t="s">
        <v>50</v>
      </c>
      <c r="E116" t="s">
        <v>544</v>
      </c>
      <c r="F116" t="s">
        <v>545</v>
      </c>
      <c r="G116" t="s">
        <v>88</v>
      </c>
      <c r="H116" t="s">
        <v>88</v>
      </c>
      <c r="I116" t="s">
        <v>546</v>
      </c>
      <c r="J116" t="s">
        <v>547</v>
      </c>
      <c r="K116" t="s">
        <v>57</v>
      </c>
      <c r="L116" t="s">
        <v>57</v>
      </c>
      <c r="M116" t="s">
        <v>548</v>
      </c>
      <c r="N116" t="s">
        <v>60</v>
      </c>
      <c r="O116" t="s">
        <v>61</v>
      </c>
      <c r="P116">
        <v>603</v>
      </c>
      <c r="Q116" t="s">
        <v>12</v>
      </c>
      <c r="R116" t="s">
        <v>12</v>
      </c>
      <c r="S116" t="s">
        <v>12</v>
      </c>
      <c r="T116" t="s">
        <v>12</v>
      </c>
      <c r="U116">
        <v>603</v>
      </c>
      <c r="V116">
        <f>VLOOKUP(C116,[1]应付款管理!$A$1:$I$65536,9,0)</f>
        <v>603</v>
      </c>
      <c r="W116">
        <f t="shared" si="4"/>
        <v>0</v>
      </c>
      <c r="X116" t="str">
        <f t="shared" si="5"/>
        <v>，1402957</v>
      </c>
      <c r="Y116" t="s">
        <v>549</v>
      </c>
    </row>
    <row r="117" spans="1:25">
      <c r="A117" t="s">
        <v>550</v>
      </c>
      <c r="B117" t="s">
        <v>530</v>
      </c>
      <c r="C117" s="4">
        <v>1403048</v>
      </c>
      <c r="D117" t="s">
        <v>65</v>
      </c>
      <c r="E117" t="s">
        <v>246</v>
      </c>
      <c r="F117" t="s">
        <v>551</v>
      </c>
      <c r="G117" t="s">
        <v>88</v>
      </c>
      <c r="H117" t="s">
        <v>88</v>
      </c>
      <c r="I117" t="s">
        <v>552</v>
      </c>
      <c r="J117" t="s">
        <v>367</v>
      </c>
      <c r="K117" t="s">
        <v>57</v>
      </c>
      <c r="L117" t="s">
        <v>369</v>
      </c>
      <c r="M117" t="s">
        <v>553</v>
      </c>
      <c r="N117" t="s">
        <v>60</v>
      </c>
      <c r="O117" t="s">
        <v>61</v>
      </c>
      <c r="P117">
        <v>1874</v>
      </c>
      <c r="Q117" t="s">
        <v>12</v>
      </c>
      <c r="R117" t="s">
        <v>12</v>
      </c>
      <c r="S117" t="s">
        <v>12</v>
      </c>
      <c r="T117" t="s">
        <v>12</v>
      </c>
      <c r="U117">
        <v>1874</v>
      </c>
      <c r="V117">
        <f>VLOOKUP(C117,[1]应付款管理!$A$1:$I$65536,9,0)</f>
        <v>1874</v>
      </c>
      <c r="W117">
        <f t="shared" ref="W117:W137" si="6">U117-V117</f>
        <v>0</v>
      </c>
      <c r="X117" t="str">
        <f t="shared" ref="X117:X137" si="7">$X$19&amp;C117</f>
        <v>，1403048</v>
      </c>
      <c r="Y117" t="s">
        <v>554</v>
      </c>
    </row>
    <row r="118" spans="1:25">
      <c r="A118" t="s">
        <v>555</v>
      </c>
      <c r="B118" t="s">
        <v>64</v>
      </c>
      <c r="C118" s="4">
        <v>1403091</v>
      </c>
      <c r="D118" t="s">
        <v>93</v>
      </c>
      <c r="E118" t="s">
        <v>556</v>
      </c>
      <c r="F118" t="s">
        <v>557</v>
      </c>
      <c r="G118" t="s">
        <v>88</v>
      </c>
      <c r="H118" t="s">
        <v>88</v>
      </c>
      <c r="I118" t="s">
        <v>282</v>
      </c>
      <c r="J118" t="s">
        <v>267</v>
      </c>
      <c r="K118" t="s">
        <v>57</v>
      </c>
      <c r="L118" t="s">
        <v>175</v>
      </c>
      <c r="M118" t="s">
        <v>558</v>
      </c>
      <c r="N118" t="s">
        <v>60</v>
      </c>
      <c r="O118" t="s">
        <v>61</v>
      </c>
      <c r="P118">
        <v>4012</v>
      </c>
      <c r="Q118" t="s">
        <v>12</v>
      </c>
      <c r="R118" t="s">
        <v>12</v>
      </c>
      <c r="S118" t="s">
        <v>12</v>
      </c>
      <c r="T118" t="s">
        <v>12</v>
      </c>
      <c r="U118">
        <v>4012</v>
      </c>
      <c r="V118">
        <v>4012</v>
      </c>
      <c r="W118">
        <f t="shared" si="6"/>
        <v>0</v>
      </c>
      <c r="X118" t="str">
        <f t="shared" si="7"/>
        <v>，1403091</v>
      </c>
      <c r="Y118" t="s">
        <v>559</v>
      </c>
    </row>
    <row r="119" spans="1:25">
      <c r="A119" t="s">
        <v>560</v>
      </c>
      <c r="B119" t="s">
        <v>484</v>
      </c>
      <c r="C119" s="4">
        <v>1403159</v>
      </c>
      <c r="D119" t="s">
        <v>359</v>
      </c>
      <c r="E119" t="s">
        <v>360</v>
      </c>
      <c r="F119" t="s">
        <v>561</v>
      </c>
      <c r="G119" t="s">
        <v>88</v>
      </c>
      <c r="H119" t="s">
        <v>88</v>
      </c>
      <c r="I119" t="s">
        <v>8</v>
      </c>
      <c r="J119" t="s">
        <v>56</v>
      </c>
      <c r="K119" t="s">
        <v>57</v>
      </c>
      <c r="L119" t="s">
        <v>57</v>
      </c>
      <c r="M119" t="s">
        <v>562</v>
      </c>
      <c r="N119" t="s">
        <v>60</v>
      </c>
      <c r="O119" t="s">
        <v>61</v>
      </c>
      <c r="P119">
        <v>481</v>
      </c>
      <c r="Q119" t="s">
        <v>12</v>
      </c>
      <c r="R119" t="s">
        <v>12</v>
      </c>
      <c r="S119" t="s">
        <v>12</v>
      </c>
      <c r="T119" t="s">
        <v>12</v>
      </c>
      <c r="U119">
        <v>481</v>
      </c>
      <c r="V119">
        <f>VLOOKUP(C119,[1]应付款管理!$A$1:$I$65536,9,0)</f>
        <v>481</v>
      </c>
      <c r="W119">
        <f t="shared" si="6"/>
        <v>0</v>
      </c>
      <c r="X119" t="str">
        <f t="shared" si="7"/>
        <v>，1403159</v>
      </c>
      <c r="Y119" t="s">
        <v>563</v>
      </c>
    </row>
    <row r="120" spans="1:25">
      <c r="A120" t="s">
        <v>564</v>
      </c>
      <c r="B120" t="s">
        <v>139</v>
      </c>
      <c r="C120" s="4">
        <v>1403242</v>
      </c>
      <c r="D120" t="s">
        <v>470</v>
      </c>
      <c r="E120" t="s">
        <v>565</v>
      </c>
      <c r="F120" t="s">
        <v>566</v>
      </c>
      <c r="G120" t="s">
        <v>88</v>
      </c>
      <c r="H120" t="s">
        <v>88</v>
      </c>
      <c r="I120" t="s">
        <v>56</v>
      </c>
      <c r="J120" t="s">
        <v>306</v>
      </c>
      <c r="K120" t="s">
        <v>57</v>
      </c>
      <c r="L120" t="s">
        <v>369</v>
      </c>
      <c r="M120" t="s">
        <v>567</v>
      </c>
      <c r="N120" t="s">
        <v>60</v>
      </c>
      <c r="O120" t="s">
        <v>61</v>
      </c>
      <c r="P120">
        <v>10885</v>
      </c>
      <c r="Q120" t="s">
        <v>12</v>
      </c>
      <c r="R120" t="s">
        <v>12</v>
      </c>
      <c r="S120" t="s">
        <v>12</v>
      </c>
      <c r="T120" t="s">
        <v>12</v>
      </c>
      <c r="U120">
        <v>10885</v>
      </c>
      <c r="V120">
        <f>VLOOKUP(C120,[1]应付款管理!$A$1:$I$65536,9,0)</f>
        <v>10885</v>
      </c>
      <c r="W120">
        <f t="shared" si="6"/>
        <v>0</v>
      </c>
      <c r="X120" t="str">
        <f t="shared" si="7"/>
        <v>，1403242</v>
      </c>
      <c r="Y120" t="s">
        <v>568</v>
      </c>
    </row>
    <row r="121" spans="1:25">
      <c r="A121" t="s">
        <v>569</v>
      </c>
      <c r="B121" t="s">
        <v>139</v>
      </c>
      <c r="C121" s="4">
        <v>1403762</v>
      </c>
      <c r="D121" t="s">
        <v>353</v>
      </c>
      <c r="E121" t="s">
        <v>570</v>
      </c>
      <c r="F121" t="s">
        <v>571</v>
      </c>
      <c r="G121" t="s">
        <v>89</v>
      </c>
      <c r="H121" t="s">
        <v>89</v>
      </c>
      <c r="I121" t="s">
        <v>8</v>
      </c>
      <c r="J121" t="s">
        <v>56</v>
      </c>
      <c r="K121" t="s">
        <v>57</v>
      </c>
      <c r="L121" t="s">
        <v>57</v>
      </c>
      <c r="M121" t="s">
        <v>572</v>
      </c>
      <c r="N121" t="s">
        <v>60</v>
      </c>
      <c r="O121" t="s">
        <v>61</v>
      </c>
      <c r="P121">
        <v>512</v>
      </c>
      <c r="Q121" t="s">
        <v>12</v>
      </c>
      <c r="R121" t="s">
        <v>12</v>
      </c>
      <c r="S121" t="s">
        <v>12</v>
      </c>
      <c r="T121" t="s">
        <v>12</v>
      </c>
      <c r="U121">
        <v>512</v>
      </c>
      <c r="V121">
        <f>VLOOKUP(C121,[1]应付款管理!$A$1:$I$65536,9,0)</f>
        <v>512</v>
      </c>
      <c r="W121">
        <f t="shared" si="6"/>
        <v>0</v>
      </c>
      <c r="X121" t="str">
        <f t="shared" si="7"/>
        <v>，1403762</v>
      </c>
      <c r="Y121" t="s">
        <v>573</v>
      </c>
    </row>
    <row r="122" spans="1:25">
      <c r="A122" t="s">
        <v>574</v>
      </c>
      <c r="B122" t="s">
        <v>139</v>
      </c>
      <c r="C122" s="4">
        <v>1403782</v>
      </c>
      <c r="D122" t="s">
        <v>65</v>
      </c>
      <c r="E122" t="s">
        <v>246</v>
      </c>
      <c r="F122" t="s">
        <v>538</v>
      </c>
      <c r="G122" t="s">
        <v>89</v>
      </c>
      <c r="H122" t="s">
        <v>89</v>
      </c>
      <c r="I122" t="s">
        <v>575</v>
      </c>
      <c r="J122" t="s">
        <v>576</v>
      </c>
      <c r="K122" t="s">
        <v>57</v>
      </c>
      <c r="L122" t="s">
        <v>369</v>
      </c>
      <c r="M122" t="s">
        <v>577</v>
      </c>
      <c r="N122" t="s">
        <v>60</v>
      </c>
      <c r="O122" t="s">
        <v>61</v>
      </c>
      <c r="P122">
        <v>10484</v>
      </c>
      <c r="Q122" t="s">
        <v>12</v>
      </c>
      <c r="R122" t="s">
        <v>12</v>
      </c>
      <c r="S122" t="s">
        <v>12</v>
      </c>
      <c r="T122" t="s">
        <v>12</v>
      </c>
      <c r="U122">
        <v>10484</v>
      </c>
      <c r="V122">
        <f>VLOOKUP(C122,[1]应付款管理!$A$1:$I$65536,9,0)</f>
        <v>10484</v>
      </c>
      <c r="W122">
        <f t="shared" si="6"/>
        <v>0</v>
      </c>
      <c r="X122" t="str">
        <f t="shared" si="7"/>
        <v>，1403782</v>
      </c>
      <c r="Y122" t="s">
        <v>578</v>
      </c>
    </row>
    <row r="123" spans="1:25">
      <c r="A123" t="s">
        <v>579</v>
      </c>
      <c r="B123" t="s">
        <v>139</v>
      </c>
      <c r="C123" s="4">
        <v>1403783</v>
      </c>
      <c r="D123" t="s">
        <v>65</v>
      </c>
      <c r="E123" t="s">
        <v>246</v>
      </c>
      <c r="F123" t="s">
        <v>538</v>
      </c>
      <c r="G123" t="s">
        <v>89</v>
      </c>
      <c r="H123" t="s">
        <v>89</v>
      </c>
      <c r="I123" t="s">
        <v>575</v>
      </c>
      <c r="J123" t="s">
        <v>576</v>
      </c>
      <c r="K123" t="s">
        <v>57</v>
      </c>
      <c r="L123" t="s">
        <v>369</v>
      </c>
      <c r="M123" t="s">
        <v>577</v>
      </c>
      <c r="N123" t="s">
        <v>60</v>
      </c>
      <c r="O123" t="s">
        <v>61</v>
      </c>
      <c r="P123">
        <v>10484</v>
      </c>
      <c r="Q123" t="s">
        <v>12</v>
      </c>
      <c r="R123" t="s">
        <v>12</v>
      </c>
      <c r="S123" t="s">
        <v>12</v>
      </c>
      <c r="T123" t="s">
        <v>12</v>
      </c>
      <c r="U123">
        <v>10484</v>
      </c>
      <c r="V123">
        <f>VLOOKUP(C123,[1]应付款管理!$A$1:$I$65536,9,0)</f>
        <v>10484</v>
      </c>
      <c r="W123">
        <f t="shared" si="6"/>
        <v>0</v>
      </c>
      <c r="X123" t="str">
        <f t="shared" si="7"/>
        <v>，1403783</v>
      </c>
      <c r="Y123" t="s">
        <v>580</v>
      </c>
    </row>
    <row r="124" spans="1:25">
      <c r="A124" t="s">
        <v>581</v>
      </c>
      <c r="B124" t="s">
        <v>139</v>
      </c>
      <c r="C124" s="4">
        <v>1403825</v>
      </c>
      <c r="D124" t="s">
        <v>582</v>
      </c>
      <c r="E124" t="s">
        <v>583</v>
      </c>
      <c r="F124" t="s">
        <v>584</v>
      </c>
      <c r="G124" t="s">
        <v>89</v>
      </c>
      <c r="H124" t="s">
        <v>89</v>
      </c>
      <c r="I124" t="s">
        <v>8</v>
      </c>
      <c r="J124" t="s">
        <v>128</v>
      </c>
      <c r="K124" t="s">
        <v>57</v>
      </c>
      <c r="L124" t="s">
        <v>58</v>
      </c>
      <c r="M124" t="s">
        <v>585</v>
      </c>
      <c r="N124" t="s">
        <v>60</v>
      </c>
      <c r="O124" t="s">
        <v>61</v>
      </c>
      <c r="P124">
        <v>373</v>
      </c>
      <c r="Q124" t="s">
        <v>12</v>
      </c>
      <c r="R124" t="s">
        <v>12</v>
      </c>
      <c r="S124" t="s">
        <v>12</v>
      </c>
      <c r="T124" t="s">
        <v>12</v>
      </c>
      <c r="U124">
        <v>373</v>
      </c>
      <c r="V124">
        <f>VLOOKUP(C124,[1]应付款管理!$A$1:$I$65536,9,0)</f>
        <v>373</v>
      </c>
      <c r="W124">
        <f t="shared" si="6"/>
        <v>0</v>
      </c>
      <c r="X124" t="str">
        <f t="shared" si="7"/>
        <v>，1403825</v>
      </c>
      <c r="Y124" t="s">
        <v>586</v>
      </c>
    </row>
    <row r="125" spans="1:25">
      <c r="A125" t="s">
        <v>587</v>
      </c>
      <c r="B125" t="s">
        <v>588</v>
      </c>
      <c r="C125" s="4">
        <v>1404058</v>
      </c>
      <c r="D125" t="s">
        <v>589</v>
      </c>
      <c r="E125" t="s">
        <v>590</v>
      </c>
      <c r="F125" t="s">
        <v>591</v>
      </c>
      <c r="G125" t="s">
        <v>55</v>
      </c>
      <c r="H125" t="s">
        <v>55</v>
      </c>
      <c r="I125" t="s">
        <v>128</v>
      </c>
      <c r="J125" t="s">
        <v>144</v>
      </c>
      <c r="K125" t="s">
        <v>57</v>
      </c>
      <c r="L125" t="s">
        <v>57</v>
      </c>
      <c r="M125" t="s">
        <v>592</v>
      </c>
      <c r="N125" t="s">
        <v>60</v>
      </c>
      <c r="O125" t="s">
        <v>61</v>
      </c>
      <c r="P125">
        <v>1310</v>
      </c>
      <c r="Q125" t="s">
        <v>12</v>
      </c>
      <c r="R125" t="s">
        <v>12</v>
      </c>
      <c r="S125" t="s">
        <v>12</v>
      </c>
      <c r="T125" t="s">
        <v>12</v>
      </c>
      <c r="U125">
        <v>1310</v>
      </c>
      <c r="V125">
        <f>VLOOKUP(C125,[1]应付款管理!$A$1:$I$65536,9,0)</f>
        <v>1310</v>
      </c>
      <c r="W125">
        <f t="shared" si="6"/>
        <v>0</v>
      </c>
      <c r="X125" t="str">
        <f t="shared" si="7"/>
        <v>，1404058</v>
      </c>
      <c r="Y125" t="s">
        <v>593</v>
      </c>
    </row>
    <row r="126" spans="1:25">
      <c r="A126" t="s">
        <v>594</v>
      </c>
      <c r="B126" t="s">
        <v>64</v>
      </c>
      <c r="C126" s="4">
        <v>1404067</v>
      </c>
      <c r="D126" t="s">
        <v>93</v>
      </c>
      <c r="E126" t="s">
        <v>94</v>
      </c>
      <c r="F126" t="s">
        <v>95</v>
      </c>
      <c r="G126" t="s">
        <v>55</v>
      </c>
      <c r="H126" t="s">
        <v>55</v>
      </c>
      <c r="I126" t="s">
        <v>14</v>
      </c>
      <c r="J126" t="s">
        <v>96</v>
      </c>
      <c r="K126" t="s">
        <v>57</v>
      </c>
      <c r="L126" t="s">
        <v>58</v>
      </c>
      <c r="M126" t="s">
        <v>595</v>
      </c>
      <c r="N126" t="s">
        <v>60</v>
      </c>
      <c r="O126" t="s">
        <v>61</v>
      </c>
      <c r="P126">
        <v>2141</v>
      </c>
      <c r="Q126" t="s">
        <v>12</v>
      </c>
      <c r="R126" t="s">
        <v>12</v>
      </c>
      <c r="S126" t="s">
        <v>12</v>
      </c>
      <c r="T126" t="s">
        <v>12</v>
      </c>
      <c r="U126">
        <v>2141</v>
      </c>
      <c r="V126">
        <f>VLOOKUP(C126,[1]应付款管理!$A$1:$I$65536,9,0)</f>
        <v>2141</v>
      </c>
      <c r="W126">
        <f t="shared" si="6"/>
        <v>0</v>
      </c>
      <c r="X126" t="str">
        <f t="shared" si="7"/>
        <v>，1404067</v>
      </c>
      <c r="Y126" t="s">
        <v>596</v>
      </c>
    </row>
    <row r="127" spans="1:25">
      <c r="A127" t="s">
        <v>597</v>
      </c>
      <c r="B127" t="s">
        <v>64</v>
      </c>
      <c r="C127" s="4">
        <v>1404071</v>
      </c>
      <c r="D127" t="s">
        <v>93</v>
      </c>
      <c r="E127" t="s">
        <v>94</v>
      </c>
      <c r="F127" t="s">
        <v>95</v>
      </c>
      <c r="G127" t="s">
        <v>55</v>
      </c>
      <c r="H127" t="s">
        <v>55</v>
      </c>
      <c r="I127" t="s">
        <v>14</v>
      </c>
      <c r="J127" t="s">
        <v>96</v>
      </c>
      <c r="K127" t="s">
        <v>57</v>
      </c>
      <c r="L127" t="s">
        <v>58</v>
      </c>
      <c r="M127" t="s">
        <v>598</v>
      </c>
      <c r="N127" t="s">
        <v>60</v>
      </c>
      <c r="O127" t="s">
        <v>61</v>
      </c>
      <c r="P127">
        <v>2141</v>
      </c>
      <c r="Q127" t="s">
        <v>12</v>
      </c>
      <c r="R127" t="s">
        <v>12</v>
      </c>
      <c r="S127" t="s">
        <v>12</v>
      </c>
      <c r="T127" t="s">
        <v>12</v>
      </c>
      <c r="U127">
        <v>2141</v>
      </c>
      <c r="V127">
        <f>VLOOKUP(C127,[1]应付款管理!$A$1:$I$65536,9,0)</f>
        <v>2141</v>
      </c>
      <c r="W127">
        <f t="shared" si="6"/>
        <v>0</v>
      </c>
      <c r="X127" t="str">
        <f t="shared" si="7"/>
        <v>，1404071</v>
      </c>
      <c r="Y127" t="s">
        <v>599</v>
      </c>
    </row>
    <row r="128" spans="1:25">
      <c r="A128" t="s">
        <v>600</v>
      </c>
      <c r="B128" t="s">
        <v>588</v>
      </c>
      <c r="C128" s="4">
        <v>1404120</v>
      </c>
      <c r="D128" t="s">
        <v>601</v>
      </c>
      <c r="E128" t="s">
        <v>602</v>
      </c>
      <c r="F128" t="s">
        <v>603</v>
      </c>
      <c r="G128" t="s">
        <v>55</v>
      </c>
      <c r="H128" t="s">
        <v>55</v>
      </c>
      <c r="I128" t="s">
        <v>128</v>
      </c>
      <c r="J128" t="s">
        <v>144</v>
      </c>
      <c r="K128" t="s">
        <v>57</v>
      </c>
      <c r="L128" t="s">
        <v>57</v>
      </c>
      <c r="M128" t="s">
        <v>604</v>
      </c>
      <c r="N128" t="s">
        <v>60</v>
      </c>
      <c r="O128" t="s">
        <v>61</v>
      </c>
      <c r="P128">
        <v>540</v>
      </c>
      <c r="Q128" t="s">
        <v>12</v>
      </c>
      <c r="R128" t="s">
        <v>12</v>
      </c>
      <c r="S128" t="s">
        <v>12</v>
      </c>
      <c r="T128" t="s">
        <v>12</v>
      </c>
      <c r="U128">
        <v>540</v>
      </c>
      <c r="V128">
        <f>VLOOKUP(C128,[1]应付款管理!$A$1:$I$65536,9,0)</f>
        <v>540</v>
      </c>
      <c r="W128">
        <f t="shared" si="6"/>
        <v>0</v>
      </c>
      <c r="X128" t="str">
        <f t="shared" si="7"/>
        <v>，1404120</v>
      </c>
      <c r="Y128" t="s">
        <v>605</v>
      </c>
    </row>
    <row r="129" spans="1:25">
      <c r="A129" t="s">
        <v>606</v>
      </c>
      <c r="B129" t="s">
        <v>588</v>
      </c>
      <c r="C129" s="4">
        <v>1404156</v>
      </c>
      <c r="D129" t="s">
        <v>117</v>
      </c>
      <c r="E129" t="s">
        <v>607</v>
      </c>
      <c r="F129" t="s">
        <v>608</v>
      </c>
      <c r="G129" t="s">
        <v>55</v>
      </c>
      <c r="H129" t="s">
        <v>55</v>
      </c>
      <c r="I129" t="s">
        <v>609</v>
      </c>
      <c r="J129" t="s">
        <v>610</v>
      </c>
      <c r="K129" t="s">
        <v>71</v>
      </c>
      <c r="L129" t="s">
        <v>57</v>
      </c>
      <c r="M129" t="s">
        <v>611</v>
      </c>
      <c r="N129" t="s">
        <v>60</v>
      </c>
      <c r="O129" t="s">
        <v>61</v>
      </c>
      <c r="P129">
        <v>1616</v>
      </c>
      <c r="Q129" t="s">
        <v>12</v>
      </c>
      <c r="R129" t="s">
        <v>12</v>
      </c>
      <c r="S129" t="s">
        <v>12</v>
      </c>
      <c r="T129" t="s">
        <v>12</v>
      </c>
      <c r="U129">
        <v>1616</v>
      </c>
      <c r="V129">
        <f>VLOOKUP(C129,[1]应付款管理!$A$1:$I$65536,9,0)</f>
        <v>1616.01</v>
      </c>
      <c r="W129">
        <f t="shared" si="6"/>
        <v>-0.00999999999999091</v>
      </c>
      <c r="X129" t="str">
        <f t="shared" si="7"/>
        <v>，1404156</v>
      </c>
      <c r="Y129" t="s">
        <v>612</v>
      </c>
    </row>
    <row r="130" spans="1:25">
      <c r="A130" t="s">
        <v>613</v>
      </c>
      <c r="B130" t="s">
        <v>588</v>
      </c>
      <c r="C130" s="4">
        <v>1404240</v>
      </c>
      <c r="D130" t="s">
        <v>65</v>
      </c>
      <c r="E130" t="s">
        <v>76</v>
      </c>
      <c r="F130" t="s">
        <v>614</v>
      </c>
      <c r="G130" t="s">
        <v>55</v>
      </c>
      <c r="H130" t="s">
        <v>55</v>
      </c>
      <c r="I130" t="s">
        <v>8</v>
      </c>
      <c r="J130" t="s">
        <v>56</v>
      </c>
      <c r="K130" t="s">
        <v>57</v>
      </c>
      <c r="L130" t="s">
        <v>57</v>
      </c>
      <c r="M130" t="s">
        <v>615</v>
      </c>
      <c r="N130" t="s">
        <v>60</v>
      </c>
      <c r="O130" t="s">
        <v>61</v>
      </c>
      <c r="P130">
        <v>230</v>
      </c>
      <c r="Q130" t="s">
        <v>12</v>
      </c>
      <c r="R130" t="s">
        <v>12</v>
      </c>
      <c r="S130" t="s">
        <v>12</v>
      </c>
      <c r="T130" t="s">
        <v>12</v>
      </c>
      <c r="U130">
        <v>230</v>
      </c>
      <c r="V130">
        <f>VLOOKUP(C130,[1]应付款管理!$A$1:$I$65536,9,0)</f>
        <v>230</v>
      </c>
      <c r="W130">
        <f t="shared" si="6"/>
        <v>0</v>
      </c>
      <c r="X130" t="str">
        <f t="shared" si="7"/>
        <v>，1404240</v>
      </c>
      <c r="Y130" t="s">
        <v>616</v>
      </c>
    </row>
    <row r="131" spans="1:25">
      <c r="A131" t="s">
        <v>617</v>
      </c>
      <c r="B131" t="s">
        <v>588</v>
      </c>
      <c r="C131" s="4">
        <v>1404243</v>
      </c>
      <c r="D131" t="s">
        <v>220</v>
      </c>
      <c r="E131" t="s">
        <v>435</v>
      </c>
      <c r="F131" t="s">
        <v>618</v>
      </c>
      <c r="G131" t="s">
        <v>55</v>
      </c>
      <c r="H131" t="s">
        <v>55</v>
      </c>
      <c r="I131" t="s">
        <v>128</v>
      </c>
      <c r="J131" t="s">
        <v>145</v>
      </c>
      <c r="K131" t="s">
        <v>57</v>
      </c>
      <c r="L131" t="s">
        <v>71</v>
      </c>
      <c r="M131" t="s">
        <v>619</v>
      </c>
      <c r="N131" t="s">
        <v>60</v>
      </c>
      <c r="O131" t="s">
        <v>61</v>
      </c>
      <c r="P131">
        <v>1073</v>
      </c>
      <c r="Q131" t="s">
        <v>12</v>
      </c>
      <c r="R131" t="s">
        <v>12</v>
      </c>
      <c r="S131" t="s">
        <v>12</v>
      </c>
      <c r="T131" t="s">
        <v>12</v>
      </c>
      <c r="U131">
        <v>1073</v>
      </c>
      <c r="V131">
        <f>VLOOKUP(C131,[1]应付款管理!$A$1:$I$65536,9,0)</f>
        <v>1073</v>
      </c>
      <c r="W131">
        <f t="shared" si="6"/>
        <v>0</v>
      </c>
      <c r="X131" t="str">
        <f t="shared" si="7"/>
        <v>，1404243</v>
      </c>
      <c r="Y131" t="s">
        <v>620</v>
      </c>
    </row>
    <row r="132" spans="1:25">
      <c r="A132" t="s">
        <v>621</v>
      </c>
      <c r="B132" t="s">
        <v>588</v>
      </c>
      <c r="C132" s="4">
        <v>1404263</v>
      </c>
      <c r="D132" t="s">
        <v>171</v>
      </c>
      <c r="E132" t="s">
        <v>172</v>
      </c>
      <c r="F132" t="s">
        <v>622</v>
      </c>
      <c r="G132" t="s">
        <v>55</v>
      </c>
      <c r="H132" t="s">
        <v>55</v>
      </c>
      <c r="I132" t="s">
        <v>8</v>
      </c>
      <c r="J132" t="s">
        <v>128</v>
      </c>
      <c r="K132" t="s">
        <v>71</v>
      </c>
      <c r="L132" t="s">
        <v>58</v>
      </c>
      <c r="M132" t="s">
        <v>623</v>
      </c>
      <c r="N132" t="s">
        <v>60</v>
      </c>
      <c r="O132" t="s">
        <v>61</v>
      </c>
      <c r="P132">
        <v>6120</v>
      </c>
      <c r="Q132" t="s">
        <v>12</v>
      </c>
      <c r="R132" t="s">
        <v>12</v>
      </c>
      <c r="S132" t="s">
        <v>12</v>
      </c>
      <c r="T132" t="s">
        <v>12</v>
      </c>
      <c r="U132">
        <v>6120</v>
      </c>
      <c r="V132">
        <f>VLOOKUP(C132,[1]应付款管理!$A$1:$I$65536,9,0)</f>
        <v>6120</v>
      </c>
      <c r="W132">
        <f t="shared" si="6"/>
        <v>0</v>
      </c>
      <c r="X132" t="str">
        <f t="shared" si="7"/>
        <v>，1404263</v>
      </c>
      <c r="Y132" t="s">
        <v>624</v>
      </c>
    </row>
    <row r="133" spans="1:25">
      <c r="A133" t="s">
        <v>625</v>
      </c>
      <c r="B133" t="s">
        <v>588</v>
      </c>
      <c r="C133" s="4">
        <v>1404265</v>
      </c>
      <c r="D133" t="s">
        <v>171</v>
      </c>
      <c r="E133" t="s">
        <v>172</v>
      </c>
      <c r="F133" t="s">
        <v>622</v>
      </c>
      <c r="G133" t="s">
        <v>55</v>
      </c>
      <c r="H133" t="s">
        <v>55</v>
      </c>
      <c r="I133" t="s">
        <v>128</v>
      </c>
      <c r="J133" t="s">
        <v>144</v>
      </c>
      <c r="K133" t="s">
        <v>71</v>
      </c>
      <c r="L133" t="s">
        <v>57</v>
      </c>
      <c r="M133" t="s">
        <v>626</v>
      </c>
      <c r="N133" t="s">
        <v>60</v>
      </c>
      <c r="O133" t="s">
        <v>61</v>
      </c>
      <c r="P133">
        <v>2639</v>
      </c>
      <c r="Q133" t="s">
        <v>12</v>
      </c>
      <c r="R133" t="s">
        <v>12</v>
      </c>
      <c r="S133" t="s">
        <v>12</v>
      </c>
      <c r="T133" t="s">
        <v>12</v>
      </c>
      <c r="U133">
        <v>2639</v>
      </c>
      <c r="V133">
        <f>VLOOKUP(C133,[1]应付款管理!$A$1:$I$65536,9,0)</f>
        <v>2639.01</v>
      </c>
      <c r="W133">
        <f t="shared" si="6"/>
        <v>-0.0100000000002183</v>
      </c>
      <c r="X133" t="str">
        <f t="shared" si="7"/>
        <v>，1404265</v>
      </c>
      <c r="Y133" t="s">
        <v>627</v>
      </c>
    </row>
    <row r="134" spans="1:25">
      <c r="A134" t="s">
        <v>628</v>
      </c>
      <c r="B134" t="s">
        <v>588</v>
      </c>
      <c r="C134" s="4">
        <v>1404276</v>
      </c>
      <c r="D134" t="s">
        <v>50</v>
      </c>
      <c r="E134" t="s">
        <v>179</v>
      </c>
      <c r="F134" t="s">
        <v>629</v>
      </c>
      <c r="G134" t="s">
        <v>55</v>
      </c>
      <c r="H134" t="s">
        <v>55</v>
      </c>
      <c r="I134" t="s">
        <v>8</v>
      </c>
      <c r="J134" t="s">
        <v>56</v>
      </c>
      <c r="K134" t="s">
        <v>57</v>
      </c>
      <c r="L134" t="s">
        <v>57</v>
      </c>
      <c r="M134" t="s">
        <v>630</v>
      </c>
      <c r="N134" t="s">
        <v>60</v>
      </c>
      <c r="O134" t="s">
        <v>61</v>
      </c>
      <c r="P134">
        <v>2705</v>
      </c>
      <c r="Q134" t="s">
        <v>12</v>
      </c>
      <c r="R134" t="s">
        <v>12</v>
      </c>
      <c r="S134" t="s">
        <v>12</v>
      </c>
      <c r="T134" t="s">
        <v>12</v>
      </c>
      <c r="U134">
        <v>2705</v>
      </c>
      <c r="V134">
        <f>VLOOKUP(C134,[1]应付款管理!$A$1:$I$65536,9,0)</f>
        <v>2705</v>
      </c>
      <c r="W134">
        <f t="shared" si="6"/>
        <v>0</v>
      </c>
      <c r="X134" t="str">
        <f t="shared" si="7"/>
        <v>，1404276</v>
      </c>
      <c r="Y134" t="s">
        <v>631</v>
      </c>
    </row>
    <row r="135" spans="1:25">
      <c r="A135" t="s">
        <v>632</v>
      </c>
      <c r="B135" t="s">
        <v>139</v>
      </c>
      <c r="C135" s="4">
        <v>1404313</v>
      </c>
      <c r="D135" t="s">
        <v>65</v>
      </c>
      <c r="E135" t="s">
        <v>76</v>
      </c>
      <c r="F135" t="s">
        <v>633</v>
      </c>
      <c r="G135" t="s">
        <v>55</v>
      </c>
      <c r="H135" t="s">
        <v>55</v>
      </c>
      <c r="I135" t="s">
        <v>56</v>
      </c>
      <c r="J135" t="s">
        <v>128</v>
      </c>
      <c r="K135" t="s">
        <v>57</v>
      </c>
      <c r="L135" t="s">
        <v>57</v>
      </c>
      <c r="M135" t="s">
        <v>634</v>
      </c>
      <c r="N135" t="s">
        <v>60</v>
      </c>
      <c r="O135" t="s">
        <v>61</v>
      </c>
      <c r="P135">
        <v>697</v>
      </c>
      <c r="Q135" t="s">
        <v>12</v>
      </c>
      <c r="R135" t="s">
        <v>12</v>
      </c>
      <c r="S135" t="s">
        <v>12</v>
      </c>
      <c r="T135" t="s">
        <v>12</v>
      </c>
      <c r="U135">
        <v>697</v>
      </c>
      <c r="V135">
        <f>VLOOKUP(C135,[1]应付款管理!$A$1:$I$65536,9,0)</f>
        <v>697</v>
      </c>
      <c r="W135">
        <f t="shared" si="6"/>
        <v>0</v>
      </c>
      <c r="X135" t="str">
        <f t="shared" si="7"/>
        <v>，1404313</v>
      </c>
      <c r="Y135" t="s">
        <v>635</v>
      </c>
    </row>
    <row r="136" spans="1:25">
      <c r="A136" t="s">
        <v>636</v>
      </c>
      <c r="B136" t="s">
        <v>64</v>
      </c>
      <c r="C136" s="4">
        <v>1404344</v>
      </c>
      <c r="D136" t="s">
        <v>93</v>
      </c>
      <c r="E136" t="s">
        <v>94</v>
      </c>
      <c r="F136" t="s">
        <v>95</v>
      </c>
      <c r="G136" t="s">
        <v>55</v>
      </c>
      <c r="H136" t="s">
        <v>55</v>
      </c>
      <c r="I136" t="s">
        <v>96</v>
      </c>
      <c r="J136" t="s">
        <v>268</v>
      </c>
      <c r="K136" t="s">
        <v>57</v>
      </c>
      <c r="L136" t="s">
        <v>58</v>
      </c>
      <c r="M136" t="s">
        <v>637</v>
      </c>
      <c r="N136" t="s">
        <v>60</v>
      </c>
      <c r="O136" t="s">
        <v>61</v>
      </c>
      <c r="P136">
        <v>1855</v>
      </c>
      <c r="Q136" t="s">
        <v>12</v>
      </c>
      <c r="R136" t="s">
        <v>12</v>
      </c>
      <c r="S136" t="s">
        <v>12</v>
      </c>
      <c r="T136" t="s">
        <v>12</v>
      </c>
      <c r="U136">
        <v>1855</v>
      </c>
      <c r="V136">
        <f>VLOOKUP(C136,[1]应付款管理!$A$1:$I$65536,9,0)</f>
        <v>1855</v>
      </c>
      <c r="W136">
        <f t="shared" si="6"/>
        <v>0</v>
      </c>
      <c r="X136" t="str">
        <f t="shared" si="7"/>
        <v>，1404344</v>
      </c>
      <c r="Y136" t="s">
        <v>638</v>
      </c>
    </row>
    <row r="137" spans="1:25">
      <c r="A137" t="s">
        <v>639</v>
      </c>
      <c r="B137" t="s">
        <v>64</v>
      </c>
      <c r="C137" s="4">
        <v>1404422</v>
      </c>
      <c r="D137" t="s">
        <v>93</v>
      </c>
      <c r="E137" t="s">
        <v>94</v>
      </c>
      <c r="F137" t="s">
        <v>95</v>
      </c>
      <c r="G137" t="s">
        <v>55</v>
      </c>
      <c r="H137" t="s">
        <v>55</v>
      </c>
      <c r="I137" t="s">
        <v>640</v>
      </c>
      <c r="J137" t="s">
        <v>641</v>
      </c>
      <c r="K137" t="s">
        <v>57</v>
      </c>
      <c r="L137" t="s">
        <v>58</v>
      </c>
      <c r="M137" t="s">
        <v>642</v>
      </c>
      <c r="N137" t="s">
        <v>60</v>
      </c>
      <c r="O137" t="s">
        <v>61</v>
      </c>
      <c r="P137">
        <v>1916</v>
      </c>
      <c r="Q137" t="s">
        <v>12</v>
      </c>
      <c r="R137" t="s">
        <v>12</v>
      </c>
      <c r="S137" t="s">
        <v>12</v>
      </c>
      <c r="T137" t="s">
        <v>12</v>
      </c>
      <c r="U137">
        <v>1916</v>
      </c>
      <c r="V137">
        <f>VLOOKUP(C137,[1]应付款管理!$A$1:$I$65536,9,0)</f>
        <v>1916</v>
      </c>
      <c r="W137">
        <f t="shared" si="6"/>
        <v>0</v>
      </c>
      <c r="X137" t="str">
        <f t="shared" si="7"/>
        <v>，1404422</v>
      </c>
      <c r="Y137" t="s">
        <v>643</v>
      </c>
    </row>
    <row r="138" spans="21:23">
      <c r="U138">
        <f>SUM(U20:U137)</f>
        <v>282826</v>
      </c>
      <c r="V138">
        <f>SUM(V20:V137)</f>
        <v>282829.07</v>
      </c>
      <c r="W138">
        <f>SUM(W20:W137)</f>
        <v>-3.07000000000039</v>
      </c>
    </row>
    <row r="143" spans="18:24">
      <c r="R143" s="6"/>
      <c r="S143" s="6"/>
      <c r="T143" s="6"/>
      <c r="U143" s="6"/>
      <c r="V143" s="6"/>
      <c r="W143" s="6"/>
      <c r="X143" s="6"/>
    </row>
    <row r="144" ht="14.25" spans="18:24">
      <c r="R144" s="6"/>
      <c r="S144" s="7" t="s">
        <v>644</v>
      </c>
      <c r="T144" s="6"/>
      <c r="U144" s="6"/>
      <c r="V144" s="6"/>
      <c r="W144" s="6"/>
      <c r="X144" s="6"/>
    </row>
    <row r="145" spans="18:24">
      <c r="R145" s="6"/>
      <c r="S145" s="6"/>
      <c r="T145" s="6"/>
      <c r="U145" s="6"/>
      <c r="V145" s="6"/>
      <c r="W145" s="6"/>
      <c r="X145" s="6"/>
    </row>
  </sheetData>
  <autoFilter ref="A19:W137">
    <extLst/>
  </autoFilter>
  <mergeCells count="26">
    <mergeCell ref="A2:B2"/>
    <mergeCell ref="C2:F2"/>
    <mergeCell ref="A3:B3"/>
    <mergeCell ref="C3:F3"/>
    <mergeCell ref="A4:B4"/>
    <mergeCell ref="C4:F4"/>
    <mergeCell ref="A5:G5"/>
    <mergeCell ref="A6:B6"/>
    <mergeCell ref="C6:D6"/>
    <mergeCell ref="E6:G6"/>
    <mergeCell ref="A7:B7"/>
    <mergeCell ref="C7:D7"/>
    <mergeCell ref="E7:G7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E8:G13"/>
  </mergeCells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订单导出表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CIT-karmen欧燕珍</cp:lastModifiedBy>
  <dcterms:created xsi:type="dcterms:W3CDTF">2018-12-01T01:10:00Z</dcterms:created>
  <dcterms:modified xsi:type="dcterms:W3CDTF">2018-12-01T06:20:19Z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2052-10.1.0.7521</vt:lpwstr>
  </property>
</Properties>
</file>