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externalLinks/externalLink1.xml" ContentType="application/vnd.openxmlformats-officedocument.spreadsheetml.externalLink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TATEMENT 30 11 18" sheetId="1" r:id="rId1"/>
  </sheets>
  <externalReferences>
    <externalReference r:id="rId3"/>
  </externalReferences>
  <definedNames>
    <definedName name="_xlnm._FilterDatabase" localSheetId="0" hidden="1">'STATEMENT 30 11 18'!$A$1:$U$45</definedName>
    <definedName name="SO174529." localSheetId="0">'STATEMENT 30 11 18'!$A$1:$U$44</definedName>
  </definedNames>
  <calcPr calcId="144525"/>
</workbook>
</file>

<file path=xl/connections.xml><?xml version="1.0" encoding="utf-8"?>
<connections xmlns="http://schemas.openxmlformats.org/spreadsheetml/2006/main">
  <connection id="1" name="SO174529" type="6" background="1" refreshedVersion="2" saveData="1">
    <textPr sourceFile="C:\externos\SO174529." decimal="," thousands="." delimiter="#">
      <textFields>
        <textField/>
      </textFields>
    </textPr>
  </connection>
</connections>
</file>

<file path=xl/sharedStrings.xml><?xml version="1.0" encoding="utf-8"?>
<sst xmlns="http://schemas.openxmlformats.org/spreadsheetml/2006/main" count="109">
  <si>
    <t>AGENCY NAME</t>
  </si>
  <si>
    <t>AGENCY ADDRESS</t>
  </si>
  <si>
    <t>AGENCY CITY</t>
  </si>
  <si>
    <t>YOUR REFERENCE</t>
  </si>
  <si>
    <t>OUR REFERENCE</t>
  </si>
  <si>
    <t>INVOICE</t>
  </si>
  <si>
    <t>INVOICE DATE</t>
  </si>
  <si>
    <t>AMOUNT</t>
  </si>
  <si>
    <t>CLIENT NAME</t>
  </si>
  <si>
    <t>CHECKIN DATE</t>
  </si>
  <si>
    <t>CHECK OUT DATE</t>
  </si>
  <si>
    <t>CURRENCY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</si>
  <si>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</si>
  <si>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>，</t>
  </si>
  <si>
    <t xml:space="preserve">CONVERGENT INTER TRAVEL                 </t>
  </si>
  <si>
    <t xml:space="preserve">ROOM 1407A,SINOCENTRE NO.582  </t>
  </si>
  <si>
    <t xml:space="preserve">HONG KONG                     </t>
  </si>
  <si>
    <t xml:space="preserve">haoran Wen                    </t>
  </si>
  <si>
    <t xml:space="preserve">DO </t>
  </si>
  <si>
    <t>，1387813</t>
  </si>
  <si>
    <t xml:space="preserve">                                               </t>
  </si>
  <si>
    <t xml:space="preserve">YUAN XUE                      </t>
  </si>
  <si>
    <t>，1387846</t>
  </si>
  <si>
    <t>，1387813，1387846，1387953，1381485，1385427，1386934，1384490，1388267，1388272，1388979，1389131，1389479，1390279，1368648，1384930，1386981，1389842，1379848，1377784，1381845，1384161，1390420，1405751，1391719，1392789，1366991，1386319，1392878，1391275，1379886，1394450，1395119，1389472，1396303，1385356，1395122，1395631，1385045，1371287，1389480，1380686，1384301，1394987</t>
  </si>
  <si>
    <t xml:space="preserve">FEIHAN LI                     </t>
  </si>
  <si>
    <t>，1387953</t>
  </si>
  <si>
    <t xml:space="preserve">DongDong Wang                 </t>
  </si>
  <si>
    <t>，1381485</t>
  </si>
  <si>
    <t xml:space="preserve">YUHAN GAO                     </t>
  </si>
  <si>
    <t>，1385427</t>
  </si>
  <si>
    <t xml:space="preserve">YINLIN CHEN                   </t>
  </si>
  <si>
    <t>，1386934</t>
  </si>
  <si>
    <t xml:space="preserve">Zhihao Chen                   </t>
  </si>
  <si>
    <t>，1384490</t>
  </si>
  <si>
    <t xml:space="preserve">CHUNRONG HAN                  </t>
  </si>
  <si>
    <t>，1388267</t>
  </si>
  <si>
    <t xml:space="preserve">zhijun zhang                  </t>
  </si>
  <si>
    <t>，1388272</t>
  </si>
  <si>
    <t xml:space="preserve">HAOQI Su                      </t>
  </si>
  <si>
    <t>，1388979</t>
  </si>
  <si>
    <t xml:space="preserve">SUBIN OU                      </t>
  </si>
  <si>
    <t>，1389131</t>
  </si>
  <si>
    <t xml:space="preserve">GUAN Foen                     </t>
  </si>
  <si>
    <t>，1389479</t>
  </si>
  <si>
    <t xml:space="preserve">zhenbo hou                    </t>
  </si>
  <si>
    <t>，1390279</t>
  </si>
  <si>
    <t xml:space="preserve">SENYU LIU                     </t>
  </si>
  <si>
    <t>，1368648</t>
  </si>
  <si>
    <t xml:space="preserve">XING WANG                     </t>
  </si>
  <si>
    <t>，1384930</t>
  </si>
  <si>
    <t xml:space="preserve">VALERIA NEGRETTI              </t>
  </si>
  <si>
    <t>，1386981</t>
  </si>
  <si>
    <t xml:space="preserve">Junchen Zhu                   </t>
  </si>
  <si>
    <t>，1389842</t>
  </si>
  <si>
    <t xml:space="preserve">ZHILONG SONG                  </t>
  </si>
  <si>
    <t>，1379848</t>
  </si>
  <si>
    <t xml:space="preserve">WEISONG TANG                  </t>
  </si>
  <si>
    <t>，1377784</t>
  </si>
  <si>
    <t xml:space="preserve">YIBO GAO                      </t>
  </si>
  <si>
    <t>，1381845</t>
  </si>
  <si>
    <t xml:space="preserve">GUO PU                        </t>
  </si>
  <si>
    <t>，1384161</t>
  </si>
  <si>
    <t xml:space="preserve">JI CAO                        </t>
  </si>
  <si>
    <t>，1390420</t>
  </si>
  <si>
    <t xml:space="preserve">JIAHUI GUO                    </t>
  </si>
  <si>
    <t>，1405751</t>
  </si>
  <si>
    <t xml:space="preserve">Baoli Li                      </t>
  </si>
  <si>
    <t>，1391719</t>
  </si>
  <si>
    <t xml:space="preserve">CHANGLONG YE                  </t>
  </si>
  <si>
    <t>，1392789</t>
  </si>
  <si>
    <t xml:space="preserve">YAHONG MAO                    </t>
  </si>
  <si>
    <t>，1366991</t>
  </si>
  <si>
    <t xml:space="preserve">CHENGWEI LU                   </t>
  </si>
  <si>
    <t>，1386319</t>
  </si>
  <si>
    <t xml:space="preserve">Kuan Li                       </t>
  </si>
  <si>
    <t>，1392878</t>
  </si>
  <si>
    <t xml:space="preserve">ZHONGHAI HUANG                </t>
  </si>
  <si>
    <t>，1391275</t>
  </si>
  <si>
    <t xml:space="preserve">YANGQING YE                   </t>
  </si>
  <si>
    <t>，1379886</t>
  </si>
  <si>
    <t xml:space="preserve">JINQIANG MAO                  </t>
  </si>
  <si>
    <t>，1394450</t>
  </si>
  <si>
    <t xml:space="preserve">Dechun He                     </t>
  </si>
  <si>
    <t>，1395119</t>
  </si>
  <si>
    <t xml:space="preserve">JIAYU JIA                     </t>
  </si>
  <si>
    <t>，1389472</t>
  </si>
  <si>
    <t xml:space="preserve">PEISEN MA                     </t>
  </si>
  <si>
    <t>，1396303</t>
  </si>
  <si>
    <t xml:space="preserve">XU HAN                        </t>
  </si>
  <si>
    <t>，1385356</t>
  </si>
  <si>
    <t xml:space="preserve">YUAN ZHOU                     </t>
  </si>
  <si>
    <t>，1395122</t>
  </si>
  <si>
    <t xml:space="preserve">LU FU                         </t>
  </si>
  <si>
    <t>，1395631</t>
  </si>
  <si>
    <t xml:space="preserve">JIA SHI                       </t>
  </si>
  <si>
    <t>，1385045</t>
  </si>
  <si>
    <t xml:space="preserve">JIANYUN WU                    </t>
  </si>
  <si>
    <t>，1371287</t>
  </si>
  <si>
    <t xml:space="preserve">GUIQING PAN                   </t>
  </si>
  <si>
    <t>，1389480</t>
  </si>
  <si>
    <t xml:space="preserve">MINGHSIEN YANG                </t>
  </si>
  <si>
    <t>，1380686</t>
  </si>
  <si>
    <t xml:space="preserve">Laikwan Ting                  </t>
  </si>
  <si>
    <t>，1384301</t>
  </si>
  <si>
    <t xml:space="preserve">sheng chen                    </t>
  </si>
  <si>
    <t>，1394987</t>
  </si>
  <si>
    <t>TOTAL:</t>
  </si>
  <si>
    <t>DO</t>
  </si>
  <si>
    <t>确定应付：9476.73   付款编号：P181203113226322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</si>
</sst>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465926084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5" borderId="5" applyNumberFormat="0" applyAlignment="0" applyProtection="0">
      <alignment vertical="center"/>
    </xf>
    <xf numFmtId="0" fontId="13" fillId="15" borderId="2" applyNumberFormat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2" borderId="0" xfId="0" applyFont="1" applyFill="1"/>
    <xf numFmtId="0" fontId="0" fillId="3" borderId="0" xfId="0" applyFill="1"/>
    <xf numFmtId="14" fontId="0" fillId="0" borderId="0" xfId="0" applyNumberFormat="1"/>
    <xf numFmtId="4" fontId="0" fillId="0" borderId="0" xfId="0" applyNumberFormat="1"/>
    <xf numFmtId="14" fontId="0" fillId="3" borderId="0" xfId="0" applyNumberFormat="1" applyFill="1"/>
    <xf numFmtId="0" fontId="2" fillId="0" borderId="0" xfId="0" applyFont="1"/>
    <xf numFmtId="4" fontId="2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onnections" Target="connection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restel1201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1391275</v>
          </cell>
          <cell r="B2" t="str">
            <v>新加坡庄家大酒店</v>
          </cell>
          <cell r="C2" t="str">
            <v>31477919</v>
          </cell>
          <cell r="D2" t="str">
            <v>r18/1108/123518743</v>
          </cell>
          <cell r="E2" t="str">
            <v/>
          </cell>
          <cell r="F2" t="str">
            <v>3539.11</v>
          </cell>
          <cell r="G2" t="str">
            <v>RMB</v>
          </cell>
          <cell r="H2" t="str">
            <v>1</v>
          </cell>
          <cell r="I2">
            <v>512.32</v>
          </cell>
        </row>
        <row r="3">
          <cell r="A3">
            <v>1394450</v>
          </cell>
          <cell r="B3" t="str">
            <v>新加坡庄家大酒店</v>
          </cell>
          <cell r="C3" t="str">
            <v>31508289</v>
          </cell>
          <cell r="D3" t="str">
            <v>R18/1112/211516204</v>
          </cell>
          <cell r="E3" t="str">
            <v/>
          </cell>
          <cell r="F3" t="str">
            <v>1491.2</v>
          </cell>
          <cell r="G3" t="str">
            <v>RMB</v>
          </cell>
          <cell r="H3" t="str">
            <v>1</v>
          </cell>
          <cell r="I3">
            <v>214.78</v>
          </cell>
        </row>
        <row r="4">
          <cell r="A4">
            <v>1396997</v>
          </cell>
          <cell r="B4" t="str">
            <v>苏黎世赛顿霍夫索雷尔酒店</v>
          </cell>
          <cell r="C4" t="str">
            <v>31556870</v>
          </cell>
          <cell r="D4" t="str">
            <v/>
          </cell>
          <cell r="E4" t="str">
            <v/>
          </cell>
          <cell r="F4" t="str">
            <v>2925.38</v>
          </cell>
          <cell r="G4" t="str">
            <v>RMB</v>
          </cell>
          <cell r="H4" t="str">
            <v>1</v>
          </cell>
          <cell r="I4">
            <v>422.62</v>
          </cell>
        </row>
        <row r="5">
          <cell r="A5">
            <v>1396699</v>
          </cell>
          <cell r="B5" t="str">
            <v>苏黎世赛顿霍夫索雷尔酒店</v>
          </cell>
          <cell r="C5" t="str">
            <v>31551763</v>
          </cell>
          <cell r="D5" t="str">
            <v/>
          </cell>
          <cell r="E5" t="str">
            <v/>
          </cell>
          <cell r="F5" t="str">
            <v>2852.06</v>
          </cell>
          <cell r="G5" t="str">
            <v>RMB</v>
          </cell>
          <cell r="H5" t="str">
            <v>1</v>
          </cell>
          <cell r="I5">
            <v>411.79</v>
          </cell>
        </row>
        <row r="6">
          <cell r="A6">
            <v>1389479</v>
          </cell>
          <cell r="B6" t="str">
            <v>柏林阿克塞尔酒店 - 仅限成人</v>
          </cell>
          <cell r="C6" t="str">
            <v>31443182</v>
          </cell>
          <cell r="D6" t="str">
            <v>reconfirmed</v>
          </cell>
          <cell r="E6" t="str">
            <v/>
          </cell>
          <cell r="F6" t="str">
            <v>1752.52</v>
          </cell>
          <cell r="G6" t="str">
            <v>RMB</v>
          </cell>
          <cell r="H6" t="str">
            <v>1</v>
          </cell>
          <cell r="I6">
            <v>254.82</v>
          </cell>
        </row>
        <row r="7">
          <cell r="A7">
            <v>1403591</v>
          </cell>
          <cell r="B7" t="str">
            <v>莫诺普尔酒店  </v>
          </cell>
          <cell r="C7" t="str">
            <v>31652403</v>
          </cell>
          <cell r="D7" t="str">
            <v/>
          </cell>
          <cell r="E7" t="str">
            <v/>
          </cell>
          <cell r="F7" t="str">
            <v>1644.44</v>
          </cell>
          <cell r="G7" t="str">
            <v>RMB</v>
          </cell>
          <cell r="H7" t="str">
            <v>1</v>
          </cell>
          <cell r="I7">
            <v>236.92</v>
          </cell>
        </row>
        <row r="8">
          <cell r="A8">
            <v>1387813</v>
          </cell>
          <cell r="B8" t="str">
            <v>萨沃伊酒店  </v>
          </cell>
          <cell r="C8" t="str">
            <v>31413383</v>
          </cell>
          <cell r="D8" t="str">
            <v>647881</v>
          </cell>
          <cell r="E8" t="str">
            <v/>
          </cell>
          <cell r="F8" t="str">
            <v>331.12</v>
          </cell>
          <cell r="G8" t="str">
            <v>RMB</v>
          </cell>
          <cell r="H8" t="str">
            <v>1</v>
          </cell>
          <cell r="I8">
            <v>47.65</v>
          </cell>
        </row>
        <row r="9">
          <cell r="A9">
            <v>1392960</v>
          </cell>
          <cell r="B9" t="str">
            <v>阿尔法国际机场贝斯特韦斯特酒店</v>
          </cell>
          <cell r="C9" t="str">
            <v>31500522</v>
          </cell>
          <cell r="D9" t="str">
            <v/>
          </cell>
          <cell r="E9" t="str">
            <v/>
          </cell>
          <cell r="F9" t="str">
            <v>570.08</v>
          </cell>
          <cell r="G9" t="str">
            <v>RMB</v>
          </cell>
          <cell r="H9" t="str">
            <v>1</v>
          </cell>
          <cell r="I9">
            <v>82.11</v>
          </cell>
        </row>
        <row r="10">
          <cell r="A10">
            <v>1381845</v>
          </cell>
          <cell r="B10" t="str">
            <v>毕尔巴鄂伊鲁宁酒店</v>
          </cell>
          <cell r="C10" t="str">
            <v>31296502</v>
          </cell>
          <cell r="D10" t="str">
            <v>160605</v>
          </cell>
          <cell r="E10" t="str">
            <v/>
          </cell>
          <cell r="F10" t="str">
            <v>1108.24</v>
          </cell>
          <cell r="G10" t="str">
            <v>RMB</v>
          </cell>
          <cell r="H10" t="str">
            <v>1</v>
          </cell>
          <cell r="I10">
            <v>160.51</v>
          </cell>
        </row>
        <row r="11">
          <cell r="A11">
            <v>1389480</v>
          </cell>
          <cell r="B11" t="str">
            <v>桑特斯巴塞罗那酒店</v>
          </cell>
          <cell r="C11" t="str">
            <v>31443212</v>
          </cell>
          <cell r="D11" t="str">
            <v>40057895</v>
          </cell>
          <cell r="E11" t="str">
            <v/>
          </cell>
          <cell r="F11" t="str">
            <v>593.94</v>
          </cell>
          <cell r="G11" t="str">
            <v>RMB</v>
          </cell>
          <cell r="H11" t="str">
            <v>1</v>
          </cell>
          <cell r="I11">
            <v>86.36</v>
          </cell>
        </row>
        <row r="12">
          <cell r="A12">
            <v>1401595</v>
          </cell>
          <cell r="B12" t="str">
            <v>巴塞罗那伯爵酒店</v>
          </cell>
          <cell r="C12" t="str">
            <v>31618224</v>
          </cell>
          <cell r="D12" t="str">
            <v/>
          </cell>
          <cell r="E12" t="str">
            <v/>
          </cell>
          <cell r="F12" t="str">
            <v>1511.61</v>
          </cell>
          <cell r="G12" t="str">
            <v>RMB</v>
          </cell>
          <cell r="H12" t="str">
            <v>1</v>
          </cell>
          <cell r="I12">
            <v>217.94</v>
          </cell>
        </row>
        <row r="13">
          <cell r="A13">
            <v>1379386</v>
          </cell>
          <cell r="B13" t="str">
            <v>坎普酒店</v>
          </cell>
          <cell r="C13" t="str">
            <v>31255692</v>
          </cell>
          <cell r="D13" t="str">
            <v>1395479</v>
          </cell>
          <cell r="E13" t="str">
            <v/>
          </cell>
          <cell r="F13" t="str">
            <v>4798.45</v>
          </cell>
          <cell r="G13" t="str">
            <v>RMB</v>
          </cell>
          <cell r="H13" t="str">
            <v>1</v>
          </cell>
          <cell r="I13">
            <v>694.32</v>
          </cell>
        </row>
        <row r="14">
          <cell r="A14">
            <v>1381495</v>
          </cell>
          <cell r="B14" t="str">
            <v>纽沃波斯顿酒店</v>
          </cell>
          <cell r="C14" t="str">
            <v>31287478</v>
          </cell>
          <cell r="D14" t="str">
            <v>384070</v>
          </cell>
          <cell r="E14" t="str">
            <v/>
          </cell>
          <cell r="F14" t="str">
            <v>440.51</v>
          </cell>
          <cell r="G14" t="str">
            <v>RMB</v>
          </cell>
          <cell r="H14" t="str">
            <v>1</v>
          </cell>
          <cell r="I14">
            <v>63.74</v>
          </cell>
        </row>
        <row r="15">
          <cell r="A15">
            <v>1371287</v>
          </cell>
          <cell r="B15" t="str">
            <v>马德里卡尔顿万豪AC酒店</v>
          </cell>
          <cell r="C15" t="str">
            <v>31048957</v>
          </cell>
          <cell r="D15" t="str">
            <v>8097836</v>
          </cell>
          <cell r="E15" t="str">
            <v/>
          </cell>
          <cell r="F15" t="str">
            <v>3517.01</v>
          </cell>
          <cell r="G15" t="str">
            <v>RMB</v>
          </cell>
          <cell r="H15" t="str">
            <v>1</v>
          </cell>
          <cell r="I15">
            <v>513.8</v>
          </cell>
        </row>
        <row r="16">
          <cell r="A16">
            <v>1379848</v>
          </cell>
          <cell r="B16" t="str">
            <v>新马德里酒店</v>
          </cell>
          <cell r="C16" t="str">
            <v>31261902</v>
          </cell>
          <cell r="D16" t="str">
            <v>519793</v>
          </cell>
          <cell r="E16" t="str">
            <v/>
          </cell>
          <cell r="F16" t="str">
            <v>445.83</v>
          </cell>
          <cell r="G16" t="str">
            <v>RMB</v>
          </cell>
          <cell r="H16" t="str">
            <v>1</v>
          </cell>
          <cell r="I16">
            <v>64.51</v>
          </cell>
        </row>
        <row r="17">
          <cell r="A17">
            <v>1377669</v>
          </cell>
          <cell r="B17" t="str">
            <v>塞维利亚NH典藏酒店</v>
          </cell>
          <cell r="C17" t="str">
            <v>31211829</v>
          </cell>
          <cell r="D17" t="str">
            <v/>
          </cell>
          <cell r="E17" t="str">
            <v/>
          </cell>
          <cell r="F17" t="str">
            <v>1453.38</v>
          </cell>
          <cell r="G17" t="str">
            <v>RMB</v>
          </cell>
          <cell r="H17" t="str">
            <v>1</v>
          </cell>
          <cell r="I17">
            <v>211.86</v>
          </cell>
        </row>
        <row r="18">
          <cell r="A18">
            <v>1403466</v>
          </cell>
          <cell r="B18" t="str">
            <v>拉斯卡萨斯默塞德斯酒店</v>
          </cell>
          <cell r="C18" t="str">
            <v>31652138</v>
          </cell>
          <cell r="D18" t="str">
            <v/>
          </cell>
          <cell r="E18" t="str">
            <v/>
          </cell>
          <cell r="F18" t="str">
            <v>383.48</v>
          </cell>
          <cell r="G18" t="str">
            <v>RMB</v>
          </cell>
          <cell r="H18" t="str">
            <v>1</v>
          </cell>
          <cell r="I18">
            <v>55.25</v>
          </cell>
        </row>
        <row r="19">
          <cell r="A19">
            <v>1404508</v>
          </cell>
          <cell r="B19" t="str">
            <v>伯尔尼歌剧院酒店</v>
          </cell>
          <cell r="C19" t="str">
            <v>31664850</v>
          </cell>
          <cell r="D19" t="str">
            <v/>
          </cell>
          <cell r="E19" t="str">
            <v/>
          </cell>
          <cell r="F19" t="str">
            <v>1791.66</v>
          </cell>
          <cell r="G19" t="str">
            <v>RMB</v>
          </cell>
          <cell r="H19" t="str">
            <v>1</v>
          </cell>
          <cell r="I19">
            <v>258.57</v>
          </cell>
        </row>
        <row r="20">
          <cell r="A20">
            <v>1398805</v>
          </cell>
          <cell r="B20" t="str">
            <v>伯尔尼歌剧院酒店</v>
          </cell>
          <cell r="C20" t="str">
            <v>31573718</v>
          </cell>
          <cell r="D20" t="str">
            <v/>
          </cell>
          <cell r="E20" t="str">
            <v/>
          </cell>
          <cell r="F20" t="str">
            <v>3016.29</v>
          </cell>
          <cell r="G20" t="str">
            <v>RMB</v>
          </cell>
          <cell r="H20" t="str">
            <v>1</v>
          </cell>
          <cell r="I20">
            <v>435.32</v>
          </cell>
        </row>
        <row r="21">
          <cell r="A21">
            <v>1391682</v>
          </cell>
          <cell r="B21" t="str">
            <v>伯尔尼歌剧院酒店</v>
          </cell>
          <cell r="C21" t="str">
            <v>31486517</v>
          </cell>
          <cell r="D21" t="str">
            <v/>
          </cell>
          <cell r="E21" t="str">
            <v/>
          </cell>
          <cell r="F21" t="str">
            <v>1508.29</v>
          </cell>
          <cell r="G21" t="str">
            <v>RMB</v>
          </cell>
          <cell r="H21" t="str">
            <v>1</v>
          </cell>
          <cell r="I21">
            <v>217.93</v>
          </cell>
        </row>
        <row r="22">
          <cell r="A22">
            <v>1403964</v>
          </cell>
          <cell r="B22" t="str">
            <v>伯尔尼歌剧院酒店</v>
          </cell>
          <cell r="C22" t="str">
            <v>31657023</v>
          </cell>
          <cell r="D22" t="str">
            <v/>
          </cell>
          <cell r="E22" t="str">
            <v/>
          </cell>
          <cell r="F22" t="str">
            <v>2006.61</v>
          </cell>
          <cell r="G22" t="str">
            <v>RMB</v>
          </cell>
          <cell r="H22" t="str">
            <v>1</v>
          </cell>
          <cell r="I22">
            <v>289.1</v>
          </cell>
        </row>
        <row r="23">
          <cell r="A23">
            <v>1384930</v>
          </cell>
          <cell r="B23" t="str">
            <v>巴厘岛阿优达度假村</v>
          </cell>
          <cell r="C23" t="str">
            <v>31359166</v>
          </cell>
          <cell r="D23" t="str">
            <v>694090</v>
          </cell>
          <cell r="E23" t="str">
            <v/>
          </cell>
          <cell r="F23" t="str">
            <v>1045.71</v>
          </cell>
          <cell r="G23" t="str">
            <v>RMB</v>
          </cell>
          <cell r="H23" t="str">
            <v>1</v>
          </cell>
          <cell r="I23">
            <v>150.79</v>
          </cell>
        </row>
        <row r="24">
          <cell r="A24">
            <v>1393059</v>
          </cell>
          <cell r="B24" t="str">
            <v>富丽华优布达别墅及温泉酒店</v>
          </cell>
          <cell r="C24" t="str">
            <v>31500567</v>
          </cell>
          <cell r="D24" t="str">
            <v/>
          </cell>
          <cell r="E24" t="str">
            <v/>
          </cell>
          <cell r="F24" t="str">
            <v>1536.88</v>
          </cell>
          <cell r="G24" t="str">
            <v>RMB</v>
          </cell>
          <cell r="H24" t="str">
            <v>1</v>
          </cell>
          <cell r="I24">
            <v>221.36</v>
          </cell>
        </row>
        <row r="25">
          <cell r="A25">
            <v>1368648</v>
          </cell>
          <cell r="B25" t="str">
            <v>威尼斯莫利诺斯塔基希尔顿酒店</v>
          </cell>
          <cell r="C25" t="str">
            <v>30995957</v>
          </cell>
          <cell r="D25" t="str">
            <v>3491618880</v>
          </cell>
          <cell r="E25" t="str">
            <v/>
          </cell>
          <cell r="F25" t="str">
            <v>1039.89</v>
          </cell>
          <cell r="G25" t="str">
            <v>RMB</v>
          </cell>
          <cell r="H25" t="str">
            <v>1</v>
          </cell>
          <cell r="I25">
            <v>151.94</v>
          </cell>
        </row>
        <row r="26">
          <cell r="A26">
            <v>1393397</v>
          </cell>
          <cell r="B26" t="str">
            <v>伊娃酒店 </v>
          </cell>
          <cell r="C26" t="str">
            <v>31500766</v>
          </cell>
          <cell r="D26" t="str">
            <v/>
          </cell>
          <cell r="E26" t="str">
            <v/>
          </cell>
          <cell r="F26" t="str">
            <v>575.15</v>
          </cell>
          <cell r="G26" t="str">
            <v>RMB</v>
          </cell>
          <cell r="H26" t="str">
            <v>1</v>
          </cell>
          <cell r="I26">
            <v>82.84</v>
          </cell>
        </row>
        <row r="27">
          <cell r="A27">
            <v>1390420</v>
          </cell>
          <cell r="B27" t="str">
            <v>雷迪森柏林亚历山大广场酒店</v>
          </cell>
          <cell r="C27" t="str">
            <v>31457259</v>
          </cell>
          <cell r="D27" t="str">
            <v>2670848</v>
          </cell>
          <cell r="E27" t="str">
            <v/>
          </cell>
          <cell r="F27" t="str">
            <v>551.86</v>
          </cell>
          <cell r="G27" t="str">
            <v>RMB</v>
          </cell>
          <cell r="H27" t="str">
            <v>1</v>
          </cell>
          <cell r="I27">
            <v>79.83</v>
          </cell>
        </row>
        <row r="28">
          <cell r="A28">
            <v>1404290</v>
          </cell>
          <cell r="B28" t="str">
            <v>雷迪森柏林亚历山大广场酒店</v>
          </cell>
          <cell r="C28" t="str">
            <v>31661162</v>
          </cell>
          <cell r="D28" t="str">
            <v>2689888</v>
          </cell>
          <cell r="E28" t="str">
            <v/>
          </cell>
          <cell r="F28" t="str">
            <v>1284.66</v>
          </cell>
          <cell r="G28" t="str">
            <v>RMB</v>
          </cell>
          <cell r="H28" t="str">
            <v>1</v>
          </cell>
          <cell r="I28">
            <v>185.4</v>
          </cell>
        </row>
        <row r="29">
          <cell r="A29">
            <v>1387953</v>
          </cell>
          <cell r="B29" t="str">
            <v>NH法兰克福空港酒店  </v>
          </cell>
          <cell r="C29" t="str">
            <v>31417179</v>
          </cell>
          <cell r="D29" t="str">
            <v/>
          </cell>
          <cell r="E29" t="str">
            <v/>
          </cell>
          <cell r="F29" t="str">
            <v>485.45</v>
          </cell>
          <cell r="G29" t="str">
            <v>RMB</v>
          </cell>
          <cell r="H29" t="str">
            <v>1</v>
          </cell>
          <cell r="I29">
            <v>69.81</v>
          </cell>
        </row>
        <row r="30">
          <cell r="A30">
            <v>1380754</v>
          </cell>
          <cell r="B30" t="str">
            <v>巴塞罗那环球酒店</v>
          </cell>
          <cell r="C30" t="str">
            <v>31276247</v>
          </cell>
          <cell r="D30" t="str">
            <v>1171480</v>
          </cell>
          <cell r="E30" t="str">
            <v/>
          </cell>
          <cell r="F30" t="str">
            <v>1324.01</v>
          </cell>
          <cell r="G30" t="str">
            <v>RMB</v>
          </cell>
          <cell r="H30" t="str">
            <v>1</v>
          </cell>
          <cell r="I30">
            <v>191.58</v>
          </cell>
        </row>
        <row r="31">
          <cell r="A31">
            <v>1400141</v>
          </cell>
          <cell r="B31" t="str">
            <v>梅尼纳斯精品歌剧酒店</v>
          </cell>
          <cell r="C31" t="str">
            <v>31593863</v>
          </cell>
          <cell r="D31" t="str">
            <v/>
          </cell>
          <cell r="E31" t="str">
            <v/>
          </cell>
          <cell r="F31" t="str">
            <v>847.29</v>
          </cell>
          <cell r="G31" t="str">
            <v>RMB</v>
          </cell>
          <cell r="H31" t="str">
            <v>1</v>
          </cell>
          <cell r="I31">
            <v>122.53</v>
          </cell>
        </row>
        <row r="32">
          <cell r="A32">
            <v>1385045</v>
          </cell>
          <cell r="B32" t="str">
            <v>马德里迪尔酒店</v>
          </cell>
          <cell r="C32" t="str">
            <v>31363051</v>
          </cell>
          <cell r="D32" t="str">
            <v>31363051</v>
          </cell>
          <cell r="E32" t="str">
            <v/>
          </cell>
          <cell r="F32" t="str">
            <v>1019.29</v>
          </cell>
          <cell r="G32" t="str">
            <v>RMB</v>
          </cell>
          <cell r="H32" t="str">
            <v>1</v>
          </cell>
          <cell r="I32">
            <v>147.19</v>
          </cell>
        </row>
        <row r="33">
          <cell r="A33">
            <v>1384086</v>
          </cell>
          <cell r="B33" t="str">
            <v>马德里迪尔酒店</v>
          </cell>
          <cell r="C33" t="str">
            <v>31341436</v>
          </cell>
          <cell r="D33" t="str">
            <v>79337</v>
          </cell>
          <cell r="E33" t="str">
            <v/>
          </cell>
          <cell r="F33" t="str">
            <v>758.67</v>
          </cell>
          <cell r="G33" t="str">
            <v>RMB</v>
          </cell>
          <cell r="H33" t="str">
            <v>1</v>
          </cell>
          <cell r="I33">
            <v>109.69</v>
          </cell>
        </row>
        <row r="34">
          <cell r="A34">
            <v>1384301</v>
          </cell>
          <cell r="B34" t="str">
            <v>马德里迪尔酒店</v>
          </cell>
          <cell r="C34" t="str">
            <v>31343404</v>
          </cell>
          <cell r="D34" t="str">
            <v>79364</v>
          </cell>
          <cell r="E34" t="str">
            <v/>
          </cell>
          <cell r="F34" t="str">
            <v>1707.13</v>
          </cell>
          <cell r="G34" t="str">
            <v>RMB</v>
          </cell>
          <cell r="H34" t="str">
            <v>1</v>
          </cell>
          <cell r="I34">
            <v>246.82</v>
          </cell>
        </row>
        <row r="35">
          <cell r="A35">
            <v>1388670</v>
          </cell>
          <cell r="B35" t="str">
            <v>马德里迪尔酒店</v>
          </cell>
          <cell r="C35" t="str">
            <v>31432146</v>
          </cell>
          <cell r="D35" t="str">
            <v/>
          </cell>
          <cell r="E35" t="str">
            <v/>
          </cell>
          <cell r="F35" t="str">
            <v>1682.13</v>
          </cell>
          <cell r="G35" t="str">
            <v>RMB</v>
          </cell>
          <cell r="H35" t="str">
            <v>1</v>
          </cell>
          <cell r="I35">
            <v>243.54</v>
          </cell>
        </row>
        <row r="36">
          <cell r="A36">
            <v>1395279</v>
          </cell>
          <cell r="B36" t="str">
            <v>马德里迪尔酒店</v>
          </cell>
          <cell r="C36" t="str">
            <v>31525105</v>
          </cell>
          <cell r="D36" t="str">
            <v>31525105</v>
          </cell>
          <cell r="E36" t="str">
            <v/>
          </cell>
          <cell r="F36" t="str">
            <v>2504.25</v>
          </cell>
          <cell r="G36" t="str">
            <v>RMB</v>
          </cell>
          <cell r="H36" t="str">
            <v>1</v>
          </cell>
          <cell r="I36">
            <v>360.64</v>
          </cell>
        </row>
        <row r="37">
          <cell r="A37">
            <v>1379886</v>
          </cell>
          <cell r="B37" t="str">
            <v>马德里迪尔酒店</v>
          </cell>
          <cell r="C37" t="str">
            <v>31263473</v>
          </cell>
          <cell r="D37" t="str">
            <v>31263473</v>
          </cell>
          <cell r="E37" t="str">
            <v/>
          </cell>
          <cell r="F37" t="str">
            <v>955.86</v>
          </cell>
          <cell r="G37" t="str">
            <v>RMB</v>
          </cell>
          <cell r="H37" t="str">
            <v>1</v>
          </cell>
          <cell r="I37">
            <v>138.31</v>
          </cell>
        </row>
        <row r="38">
          <cell r="A38">
            <v>1387846</v>
          </cell>
          <cell r="B38" t="str">
            <v>马德里迪尔酒店</v>
          </cell>
          <cell r="C38" t="str">
            <v>31415736</v>
          </cell>
          <cell r="D38" t="str">
            <v/>
          </cell>
          <cell r="E38" t="str">
            <v/>
          </cell>
          <cell r="F38" t="str">
            <v>951.85</v>
          </cell>
          <cell r="G38" t="str">
            <v>RMB</v>
          </cell>
          <cell r="H38" t="str">
            <v>1</v>
          </cell>
          <cell r="I38">
            <v>136.88</v>
          </cell>
        </row>
        <row r="39">
          <cell r="A39">
            <v>1392878</v>
          </cell>
          <cell r="B39" t="str">
            <v>马德里迪尔酒店</v>
          </cell>
          <cell r="C39" t="str">
            <v>31500101</v>
          </cell>
          <cell r="D39" t="str">
            <v>31500101</v>
          </cell>
          <cell r="E39" t="str">
            <v/>
          </cell>
          <cell r="F39" t="str">
            <v>947.43</v>
          </cell>
          <cell r="G39" t="str">
            <v>RMB</v>
          </cell>
          <cell r="H39" t="str">
            <v>1</v>
          </cell>
          <cell r="I39">
            <v>136.46</v>
          </cell>
        </row>
        <row r="40">
          <cell r="A40">
            <v>1383695</v>
          </cell>
          <cell r="B40" t="str">
            <v>马德里迪尔酒店</v>
          </cell>
          <cell r="C40" t="str">
            <v>31337422</v>
          </cell>
          <cell r="D40" t="str">
            <v>31337422</v>
          </cell>
          <cell r="E40" t="str">
            <v/>
          </cell>
          <cell r="F40" t="str">
            <v>885.17</v>
          </cell>
          <cell r="G40" t="str">
            <v>RMB</v>
          </cell>
          <cell r="H40" t="str">
            <v>1</v>
          </cell>
          <cell r="I40">
            <v>127.98</v>
          </cell>
        </row>
        <row r="41">
          <cell r="A41">
            <v>1388979</v>
          </cell>
          <cell r="B41" t="str">
            <v>马德里迪尔酒店</v>
          </cell>
          <cell r="C41" t="str">
            <v>31434195</v>
          </cell>
          <cell r="D41" t="str">
            <v>31434195</v>
          </cell>
          <cell r="E41" t="str">
            <v/>
          </cell>
          <cell r="F41" t="str">
            <v>878.02</v>
          </cell>
          <cell r="G41" t="str">
            <v>RMB</v>
          </cell>
          <cell r="H41" t="str">
            <v>1</v>
          </cell>
          <cell r="I41">
            <v>127.12</v>
          </cell>
        </row>
        <row r="42">
          <cell r="A42">
            <v>1377784</v>
          </cell>
          <cell r="B42" t="str">
            <v>所罗门国王酒店</v>
          </cell>
          <cell r="C42" t="str">
            <v>31216253</v>
          </cell>
          <cell r="D42" t="str">
            <v>142944</v>
          </cell>
          <cell r="E42" t="str">
            <v/>
          </cell>
          <cell r="F42" t="str">
            <v>374.86</v>
          </cell>
          <cell r="G42" t="str">
            <v>RMB</v>
          </cell>
          <cell r="H42" t="str">
            <v>1</v>
          </cell>
          <cell r="I42">
            <v>54.64</v>
          </cell>
        </row>
        <row r="43">
          <cell r="A43">
            <v>1381485</v>
          </cell>
          <cell r="B43" t="str">
            <v>东京都赤坂见附站维新酒店</v>
          </cell>
          <cell r="C43" t="str">
            <v>31286963</v>
          </cell>
          <cell r="D43" t="str">
            <v>272103</v>
          </cell>
          <cell r="E43" t="str">
            <v/>
          </cell>
          <cell r="F43" t="str">
            <v>976.52</v>
          </cell>
          <cell r="G43" t="str">
            <v>RMB</v>
          </cell>
          <cell r="H43" t="str">
            <v>1</v>
          </cell>
          <cell r="I43">
            <v>141.3</v>
          </cell>
        </row>
        <row r="44">
          <cell r="A44">
            <v>1372974</v>
          </cell>
          <cell r="B44" t="str">
            <v>the b 东京 水道桥酒店</v>
          </cell>
          <cell r="C44" t="str">
            <v>31092906</v>
          </cell>
          <cell r="D44" t="str">
            <v>162304</v>
          </cell>
          <cell r="E44" t="str">
            <v/>
          </cell>
          <cell r="F44" t="str">
            <v>775.13</v>
          </cell>
          <cell r="G44" t="str">
            <v>RMB</v>
          </cell>
          <cell r="H44" t="str">
            <v>1</v>
          </cell>
          <cell r="I44">
            <v>113.28</v>
          </cell>
        </row>
        <row r="45">
          <cell r="A45">
            <v>1379124</v>
          </cell>
          <cell r="B45" t="str">
            <v>the b 东京 水道桥酒店</v>
          </cell>
          <cell r="C45" t="str">
            <v>31245535</v>
          </cell>
          <cell r="D45" t="str">
            <v>165150</v>
          </cell>
          <cell r="E45" t="str">
            <v/>
          </cell>
          <cell r="F45" t="str">
            <v>715.06</v>
          </cell>
          <cell r="G45" t="str">
            <v>RMB</v>
          </cell>
          <cell r="H45" t="str">
            <v>1</v>
          </cell>
          <cell r="I45">
            <v>103.49</v>
          </cell>
        </row>
        <row r="46">
          <cell r="A46">
            <v>1366991</v>
          </cell>
          <cell r="B46" t="str">
            <v>the b 东京 水道桥酒店</v>
          </cell>
          <cell r="C46" t="str">
            <v>30976647</v>
          </cell>
          <cell r="D46" t="str">
            <v>160179</v>
          </cell>
          <cell r="E46" t="str">
            <v/>
          </cell>
          <cell r="F46" t="str">
            <v>2286.75</v>
          </cell>
          <cell r="G46" t="str">
            <v>RMB</v>
          </cell>
          <cell r="H46" t="str">
            <v>1</v>
          </cell>
          <cell r="I46">
            <v>334.78</v>
          </cell>
        </row>
        <row r="47">
          <cell r="A47">
            <v>1394815</v>
          </cell>
          <cell r="B47" t="str">
            <v>西区漫步酒店</v>
          </cell>
          <cell r="C47" t="str">
            <v>31514891</v>
          </cell>
          <cell r="D47" t="str">
            <v/>
          </cell>
          <cell r="E47" t="str">
            <v/>
          </cell>
          <cell r="F47" t="str">
            <v>1403.66</v>
          </cell>
          <cell r="G47" t="str">
            <v>RMB</v>
          </cell>
          <cell r="H47" t="str">
            <v>1</v>
          </cell>
          <cell r="I47">
            <v>201.94</v>
          </cell>
        </row>
        <row r="48">
          <cell r="A48">
            <v>1390699</v>
          </cell>
          <cell r="B48" t="str">
            <v>杜卡德安酒店</v>
          </cell>
          <cell r="C48" t="str">
            <v>31467488</v>
          </cell>
          <cell r="D48" t="str">
            <v>z99888bu</v>
          </cell>
          <cell r="E48" t="str">
            <v/>
          </cell>
          <cell r="F48" t="str">
            <v>2699.81</v>
          </cell>
          <cell r="G48" t="str">
            <v>RMB</v>
          </cell>
          <cell r="H48" t="str">
            <v>1</v>
          </cell>
          <cell r="I48">
            <v>391.05</v>
          </cell>
        </row>
        <row r="49">
          <cell r="A49">
            <v>1395119</v>
          </cell>
          <cell r="B49" t="str">
            <v>纽约沃森酒店（原纽约曼哈顿第57街假日酒店）</v>
          </cell>
          <cell r="C49" t="str">
            <v>31524285</v>
          </cell>
          <cell r="D49" t="str">
            <v>5060778</v>
          </cell>
          <cell r="E49" t="str">
            <v/>
          </cell>
          <cell r="F49" t="str">
            <v>908.26</v>
          </cell>
          <cell r="G49" t="str">
            <v>RMB</v>
          </cell>
          <cell r="H49" t="str">
            <v>1</v>
          </cell>
          <cell r="I49">
            <v>130.8</v>
          </cell>
        </row>
        <row r="50">
          <cell r="A50">
            <v>1394987</v>
          </cell>
          <cell r="B50" t="str">
            <v>时报广场派拉蒙酒店 </v>
          </cell>
          <cell r="C50" t="str">
            <v>31519545</v>
          </cell>
          <cell r="D50" t="str">
            <v>NYCPAR126027210</v>
          </cell>
          <cell r="E50" t="str">
            <v/>
          </cell>
          <cell r="F50" t="str">
            <v>6558.17</v>
          </cell>
          <cell r="G50" t="str">
            <v>RMB</v>
          </cell>
          <cell r="H50" t="str">
            <v>1</v>
          </cell>
          <cell r="I50">
            <v>943.5</v>
          </cell>
        </row>
        <row r="51">
          <cell r="A51">
            <v>1389842</v>
          </cell>
          <cell r="B51" t="str">
            <v>时报广场派拉蒙酒店 </v>
          </cell>
          <cell r="C51" t="str">
            <v>31446120</v>
          </cell>
          <cell r="D51" t="str">
            <v>nycpar1256656630</v>
          </cell>
          <cell r="E51" t="str">
            <v/>
          </cell>
          <cell r="F51" t="str">
            <v>2727.89</v>
          </cell>
          <cell r="G51" t="str">
            <v>RMB</v>
          </cell>
          <cell r="H51" t="str">
            <v>1</v>
          </cell>
          <cell r="I51">
            <v>396.64</v>
          </cell>
        </row>
        <row r="52">
          <cell r="A52">
            <v>1396752</v>
          </cell>
          <cell r="B52" t="str">
            <v>罗马圣乔凡尼智选假日酒店</v>
          </cell>
          <cell r="C52" t="str">
            <v>31553197</v>
          </cell>
          <cell r="D52" t="str">
            <v/>
          </cell>
          <cell r="E52" t="str">
            <v/>
          </cell>
          <cell r="F52" t="str">
            <v>1150.27</v>
          </cell>
          <cell r="G52" t="str">
            <v>RMB</v>
          </cell>
          <cell r="H52" t="str">
            <v>1</v>
          </cell>
          <cell r="I52">
            <v>166.08</v>
          </cell>
        </row>
        <row r="53">
          <cell r="A53">
            <v>1390279</v>
          </cell>
          <cell r="B53" t="str">
            <v>Telegrafo</v>
          </cell>
          <cell r="C53" t="str">
            <v>31456940</v>
          </cell>
          <cell r="D53" t="str">
            <v>91716</v>
          </cell>
          <cell r="E53" t="str">
            <v/>
          </cell>
          <cell r="F53" t="str">
            <v>1046.35</v>
          </cell>
          <cell r="G53" t="str">
            <v>RMB</v>
          </cell>
          <cell r="H53" t="str">
            <v>1</v>
          </cell>
          <cell r="I53">
            <v>151.36</v>
          </cell>
        </row>
        <row r="54">
          <cell r="A54">
            <v>1400407</v>
          </cell>
          <cell r="B54" t="str">
            <v>布拉格博洛尼亚公寓</v>
          </cell>
          <cell r="C54" t="str">
            <v>31599044</v>
          </cell>
          <cell r="D54" t="str">
            <v/>
          </cell>
          <cell r="E54" t="str">
            <v/>
          </cell>
          <cell r="F54" t="str">
            <v>2587.45</v>
          </cell>
          <cell r="G54" t="str">
            <v>RMB</v>
          </cell>
          <cell r="H54" t="str">
            <v>1</v>
          </cell>
          <cell r="I54">
            <v>374.18</v>
          </cell>
        </row>
        <row r="55">
          <cell r="A55">
            <v>1395631</v>
          </cell>
          <cell r="B55" t="str">
            <v>布拉格查尔斯酒店</v>
          </cell>
          <cell r="C55" t="str">
            <v>31534872</v>
          </cell>
          <cell r="D55" t="str">
            <v>reconfirmed</v>
          </cell>
          <cell r="E55" t="str">
            <v/>
          </cell>
          <cell r="F55" t="str">
            <v>1701.62</v>
          </cell>
          <cell r="G55" t="str">
            <v>RMB</v>
          </cell>
          <cell r="H55" t="str">
            <v>1</v>
          </cell>
          <cell r="I55">
            <v>245.3</v>
          </cell>
        </row>
        <row r="56">
          <cell r="A56">
            <v>1393827</v>
          </cell>
          <cell r="B56" t="str">
            <v>NH法兰克福展会酒店</v>
          </cell>
          <cell r="C56" t="str">
            <v>31501668</v>
          </cell>
          <cell r="D56" t="str">
            <v/>
          </cell>
          <cell r="E56" t="str">
            <v/>
          </cell>
          <cell r="F56" t="str">
            <v>376.1</v>
          </cell>
          <cell r="G56" t="str">
            <v>RMB</v>
          </cell>
          <cell r="H56" t="str">
            <v>1</v>
          </cell>
          <cell r="I56">
            <v>54.17</v>
          </cell>
        </row>
        <row r="57">
          <cell r="A57">
            <v>1393826</v>
          </cell>
          <cell r="B57" t="str">
            <v>NH法兰克福展会酒店</v>
          </cell>
          <cell r="C57" t="str">
            <v>31501666</v>
          </cell>
          <cell r="D57" t="str">
            <v/>
          </cell>
          <cell r="E57" t="str">
            <v/>
          </cell>
          <cell r="F57" t="str">
            <v>376.1</v>
          </cell>
          <cell r="G57" t="str">
            <v>RMB</v>
          </cell>
          <cell r="H57" t="str">
            <v>1</v>
          </cell>
          <cell r="I57">
            <v>54.17</v>
          </cell>
        </row>
        <row r="58">
          <cell r="A58">
            <v>1400957</v>
          </cell>
          <cell r="B58" t="str">
            <v>阿瑞图萨酒店</v>
          </cell>
          <cell r="C58" t="str">
            <v>31609444</v>
          </cell>
          <cell r="D58" t="str">
            <v/>
          </cell>
          <cell r="E58" t="str">
            <v/>
          </cell>
          <cell r="F58" t="str">
            <v>754.25</v>
          </cell>
          <cell r="G58" t="str">
            <v>RMB</v>
          </cell>
          <cell r="H58" t="str">
            <v>1</v>
          </cell>
          <cell r="I58">
            <v>109.02</v>
          </cell>
        </row>
        <row r="59">
          <cell r="A59">
            <v>1388267</v>
          </cell>
          <cell r="B59" t="str">
            <v>雅典欧蒂沃恩酒店</v>
          </cell>
          <cell r="C59" t="str">
            <v>31426393</v>
          </cell>
          <cell r="D59" t="str">
            <v>10725</v>
          </cell>
          <cell r="E59" t="str">
            <v/>
          </cell>
          <cell r="F59" t="str">
            <v>1122.36</v>
          </cell>
          <cell r="G59" t="str">
            <v>RMB</v>
          </cell>
          <cell r="H59" t="str">
            <v>1</v>
          </cell>
          <cell r="I59">
            <v>161.4</v>
          </cell>
        </row>
        <row r="60">
          <cell r="A60">
            <v>1392901</v>
          </cell>
          <cell r="B60" t="str">
            <v>国际大道科莱昂套房酒店</v>
          </cell>
          <cell r="C60" t="str">
            <v>31500398</v>
          </cell>
          <cell r="D60" t="str">
            <v/>
          </cell>
          <cell r="E60" t="str">
            <v/>
          </cell>
          <cell r="F60" t="str">
            <v>1134.47</v>
          </cell>
          <cell r="G60" t="str">
            <v>RMB</v>
          </cell>
          <cell r="H60" t="str">
            <v>1</v>
          </cell>
          <cell r="I60">
            <v>163.4</v>
          </cell>
        </row>
        <row r="61">
          <cell r="A61">
            <v>1392903</v>
          </cell>
          <cell r="B61" t="str">
            <v>国际大道科莱昂套房酒店</v>
          </cell>
          <cell r="C61" t="str">
            <v>31500406</v>
          </cell>
          <cell r="D61" t="str">
            <v/>
          </cell>
          <cell r="E61" t="str">
            <v/>
          </cell>
          <cell r="F61" t="str">
            <v>1134.47</v>
          </cell>
          <cell r="G61" t="str">
            <v>RMB</v>
          </cell>
          <cell r="H61" t="str">
            <v>1</v>
          </cell>
          <cell r="I61">
            <v>163.4</v>
          </cell>
        </row>
        <row r="62">
          <cell r="A62">
            <v>1402239</v>
          </cell>
          <cell r="B62" t="str">
            <v>亨利八世酒店</v>
          </cell>
          <cell r="C62" t="str">
            <v>31631845</v>
          </cell>
          <cell r="D62" t="str">
            <v/>
          </cell>
          <cell r="E62" t="str">
            <v/>
          </cell>
          <cell r="F62" t="str">
            <v>988.28</v>
          </cell>
          <cell r="G62" t="str">
            <v>RMB</v>
          </cell>
          <cell r="H62" t="str">
            <v>1</v>
          </cell>
          <cell r="I62">
            <v>142.66</v>
          </cell>
        </row>
        <row r="63">
          <cell r="A63">
            <v>1385427</v>
          </cell>
          <cell r="B63" t="str">
            <v>蒙哥马利欧洲之星酒店</v>
          </cell>
          <cell r="C63" t="str">
            <v>31372268</v>
          </cell>
          <cell r="D63" t="str">
            <v>4142778</v>
          </cell>
          <cell r="E63" t="str">
            <v/>
          </cell>
          <cell r="F63" t="str">
            <v>745.87</v>
          </cell>
          <cell r="G63" t="str">
            <v>RMB</v>
          </cell>
          <cell r="H63" t="str">
            <v>1</v>
          </cell>
          <cell r="I63">
            <v>107.6</v>
          </cell>
        </row>
        <row r="64">
          <cell r="A64">
            <v>1386981</v>
          </cell>
          <cell r="B64" t="str">
            <v>埃克科隆酒店</v>
          </cell>
          <cell r="C64" t="str">
            <v>31397162</v>
          </cell>
          <cell r="D64" t="str">
            <v>31397162</v>
          </cell>
          <cell r="E64" t="str">
            <v/>
          </cell>
          <cell r="F64" t="str">
            <v>7882.39</v>
          </cell>
          <cell r="G64" t="str">
            <v>RMB</v>
          </cell>
          <cell r="H64" t="str">
            <v>1</v>
          </cell>
          <cell r="I64">
            <v>1137.2</v>
          </cell>
        </row>
        <row r="65">
          <cell r="A65">
            <v>1389131</v>
          </cell>
          <cell r="B65" t="str">
            <v>欧洲之星大中心酒店</v>
          </cell>
          <cell r="C65" t="str">
            <v>31440469</v>
          </cell>
          <cell r="D65" t="str">
            <v>31440469</v>
          </cell>
          <cell r="E65" t="str">
            <v/>
          </cell>
          <cell r="F65" t="str">
            <v>1354.32</v>
          </cell>
          <cell r="G65" t="str">
            <v>RMB</v>
          </cell>
          <cell r="H65" t="str">
            <v>1</v>
          </cell>
          <cell r="I65">
            <v>196.92</v>
          </cell>
        </row>
        <row r="66">
          <cell r="A66">
            <v>1392789</v>
          </cell>
          <cell r="B66" t="str">
            <v>欧洲之星大中心酒店</v>
          </cell>
          <cell r="C66" t="str">
            <v>31499595</v>
          </cell>
          <cell r="D66" t="str">
            <v>31499595</v>
          </cell>
          <cell r="E66" t="str">
            <v/>
          </cell>
          <cell r="F66" t="str">
            <v>1358.73</v>
          </cell>
          <cell r="G66" t="str">
            <v>RMB</v>
          </cell>
          <cell r="H66" t="str">
            <v>1</v>
          </cell>
          <cell r="I66">
            <v>195.7</v>
          </cell>
        </row>
        <row r="67">
          <cell r="A67">
            <v>1399513</v>
          </cell>
          <cell r="B67" t="str">
            <v>欧洲之星预订酒店</v>
          </cell>
          <cell r="C67" t="str">
            <v>31583933</v>
          </cell>
          <cell r="D67" t="str">
            <v/>
          </cell>
          <cell r="E67" t="str">
            <v/>
          </cell>
          <cell r="F67" t="str">
            <v>1345.66</v>
          </cell>
          <cell r="G67" t="str">
            <v>RMB</v>
          </cell>
          <cell r="H67" t="str">
            <v>1</v>
          </cell>
          <cell r="I67">
            <v>194.21</v>
          </cell>
        </row>
        <row r="68">
          <cell r="A68">
            <v>1391719</v>
          </cell>
          <cell r="B68" t="str">
            <v>欧洲之星预订酒店</v>
          </cell>
          <cell r="C68" t="str">
            <v>31487898</v>
          </cell>
          <cell r="D68" t="str">
            <v>31487898</v>
          </cell>
          <cell r="E68" t="str">
            <v/>
          </cell>
          <cell r="F68" t="str">
            <v>2496.06</v>
          </cell>
          <cell r="G68" t="str">
            <v>RMB</v>
          </cell>
          <cell r="H68" t="str">
            <v>1</v>
          </cell>
          <cell r="I68">
            <v>360.65</v>
          </cell>
        </row>
        <row r="69">
          <cell r="A69">
            <v>1385356</v>
          </cell>
          <cell r="B69" t="str">
            <v>欧洲之星预订酒店</v>
          </cell>
          <cell r="C69" t="str">
            <v>31368644</v>
          </cell>
          <cell r="D69" t="str">
            <v>31368644</v>
          </cell>
          <cell r="E69" t="str">
            <v/>
          </cell>
          <cell r="F69" t="str">
            <v>860.64</v>
          </cell>
          <cell r="G69" t="str">
            <v>RMB</v>
          </cell>
          <cell r="H69" t="str">
            <v>1</v>
          </cell>
          <cell r="I69">
            <v>124.28</v>
          </cell>
        </row>
        <row r="70">
          <cell r="A70">
            <v>1380686</v>
          </cell>
          <cell r="B70" t="str">
            <v>欧洲之星预订酒店</v>
          </cell>
          <cell r="C70" t="str">
            <v>31275126</v>
          </cell>
          <cell r="D70" t="str">
            <v>31275126</v>
          </cell>
          <cell r="E70" t="str">
            <v/>
          </cell>
          <cell r="F70" t="str">
            <v>2169.64</v>
          </cell>
          <cell r="G70" t="str">
            <v>RMB</v>
          </cell>
          <cell r="H70" t="str">
            <v>1</v>
          </cell>
          <cell r="I70">
            <v>313.94</v>
          </cell>
        </row>
        <row r="71">
          <cell r="A71">
            <v>1384161</v>
          </cell>
          <cell r="B71" t="str">
            <v>欧洲之星中央皇宫酒店</v>
          </cell>
          <cell r="C71" t="str">
            <v>31342232</v>
          </cell>
          <cell r="D71" t="str">
            <v>4107369</v>
          </cell>
          <cell r="E71" t="str">
            <v/>
          </cell>
          <cell r="F71" t="str">
            <v>368.93</v>
          </cell>
          <cell r="G71" t="str">
            <v>RMB</v>
          </cell>
          <cell r="H71" t="str">
            <v>1</v>
          </cell>
          <cell r="I71">
            <v>53.34</v>
          </cell>
        </row>
        <row r="72">
          <cell r="A72">
            <v>1386934</v>
          </cell>
          <cell r="B72" t="str">
            <v>豪图萨</v>
          </cell>
          <cell r="C72" t="str">
            <v>31396880</v>
          </cell>
          <cell r="D72" t="str">
            <v>89308</v>
          </cell>
          <cell r="E72" t="str">
            <v/>
          </cell>
          <cell r="F72" t="str">
            <v>1199.69</v>
          </cell>
          <cell r="G72" t="str">
            <v>RMB</v>
          </cell>
          <cell r="H72" t="str">
            <v>1</v>
          </cell>
          <cell r="I72">
            <v>173.08</v>
          </cell>
        </row>
        <row r="73">
          <cell r="A73">
            <v>1384490</v>
          </cell>
          <cell r="B73" t="str">
            <v>欧洲之星科尔多瓦庭院酒店</v>
          </cell>
          <cell r="C73" t="str">
            <v>31350382</v>
          </cell>
          <cell r="D73" t="str">
            <v>4114746</v>
          </cell>
          <cell r="E73" t="str">
            <v/>
          </cell>
          <cell r="F73" t="str">
            <v>375.7</v>
          </cell>
          <cell r="G73" t="str">
            <v>RMB</v>
          </cell>
          <cell r="H73" t="str">
            <v>1</v>
          </cell>
          <cell r="I73">
            <v>54.32</v>
          </cell>
        </row>
        <row r="74">
          <cell r="A74">
            <v>1401306</v>
          </cell>
          <cell r="B74" t="str">
            <v>巴塞罗那盖特埃克酒店</v>
          </cell>
          <cell r="C74" t="str">
            <v>31615730</v>
          </cell>
          <cell r="D74" t="str">
            <v/>
          </cell>
          <cell r="E74" t="str">
            <v/>
          </cell>
          <cell r="F74" t="str">
            <v>3493.06</v>
          </cell>
          <cell r="G74" t="str">
            <v>RMB</v>
          </cell>
          <cell r="H74" t="str">
            <v>1</v>
          </cell>
          <cell r="I74">
            <v>503.62</v>
          </cell>
        </row>
        <row r="75">
          <cell r="A75">
            <v>1385399</v>
          </cell>
          <cell r="B75" t="str">
            <v>梅里亚拉斯克拉拉斯精品酒店</v>
          </cell>
          <cell r="C75" t="str">
            <v>31370046</v>
          </cell>
          <cell r="D75" t="str">
            <v>31376246</v>
          </cell>
          <cell r="E75" t="str">
            <v/>
          </cell>
          <cell r="F75" t="str">
            <v>495.62</v>
          </cell>
          <cell r="G75" t="str">
            <v>RMB</v>
          </cell>
          <cell r="H75" t="str">
            <v>1</v>
          </cell>
          <cell r="I75">
            <v>71.57</v>
          </cell>
        </row>
        <row r="76">
          <cell r="A76">
            <v>1389472</v>
          </cell>
          <cell r="B76" t="str">
            <v>巴拿马城欧洲之星酒店</v>
          </cell>
          <cell r="C76" t="str">
            <v>31442647</v>
          </cell>
          <cell r="D76" t="str">
            <v>4240412</v>
          </cell>
          <cell r="E76" t="str">
            <v/>
          </cell>
          <cell r="F76" t="str">
            <v>1664.36</v>
          </cell>
          <cell r="G76" t="str">
            <v>RMB</v>
          </cell>
          <cell r="H76" t="str">
            <v>1</v>
          </cell>
          <cell r="I76">
            <v>242</v>
          </cell>
        </row>
        <row r="77">
          <cell r="A77">
            <v>1386319</v>
          </cell>
          <cell r="B77" t="str">
            <v>巴拿马城欧洲之星酒店</v>
          </cell>
          <cell r="C77" t="str">
            <v>31390573</v>
          </cell>
          <cell r="D77" t="str">
            <v>4166103</v>
          </cell>
          <cell r="E77" t="str">
            <v/>
          </cell>
          <cell r="F77" t="str">
            <v>2101.95</v>
          </cell>
          <cell r="G77" t="str">
            <v>RMB</v>
          </cell>
          <cell r="H77" t="str">
            <v>1</v>
          </cell>
          <cell r="I77">
            <v>303.25</v>
          </cell>
        </row>
        <row r="78">
          <cell r="A78">
            <v>1396303</v>
          </cell>
          <cell r="B78" t="str">
            <v>巴拿马城欧洲之星酒店</v>
          </cell>
          <cell r="C78" t="str">
            <v>31546147</v>
          </cell>
          <cell r="D78" t="str">
            <v/>
          </cell>
          <cell r="E78" t="str">
            <v/>
          </cell>
          <cell r="F78" t="str">
            <v>839.02</v>
          </cell>
          <cell r="G78" t="str">
            <v>RMB</v>
          </cell>
          <cell r="H78" t="str">
            <v>1</v>
          </cell>
          <cell r="I78">
            <v>121.14</v>
          </cell>
        </row>
        <row r="79">
          <cell r="A79">
            <v>1388272</v>
          </cell>
          <cell r="B79" t="str">
            <v>巴拿马城欧洲之星酒店</v>
          </cell>
          <cell r="C79" t="str">
            <v>31427210</v>
          </cell>
          <cell r="D79" t="str">
            <v>4216812</v>
          </cell>
          <cell r="E79" t="str">
            <v/>
          </cell>
          <cell r="F79" t="str">
            <v>421.39</v>
          </cell>
          <cell r="G79" t="str">
            <v>RMB</v>
          </cell>
          <cell r="H79" t="str">
            <v>1</v>
          </cell>
          <cell r="I79">
            <v>60.52</v>
          </cell>
        </row>
        <row r="80">
          <cell r="A80">
            <v>1395122</v>
          </cell>
          <cell r="B80" t="str">
            <v>巴拿马城欧洲之星酒店</v>
          </cell>
          <cell r="C80" t="str">
            <v>31524601</v>
          </cell>
          <cell r="D80" t="str">
            <v>4349156</v>
          </cell>
          <cell r="E80" t="str">
            <v/>
          </cell>
          <cell r="F80" t="str">
            <v>840.49</v>
          </cell>
          <cell r="G80" t="str">
            <v>RMB</v>
          </cell>
          <cell r="H80" t="str">
            <v>1</v>
          </cell>
          <cell r="I80">
            <v>121.04</v>
          </cell>
        </row>
        <row r="81">
          <cell r="A81">
            <v>1402782</v>
          </cell>
          <cell r="B81" t="str">
            <v>加勒利亚曼经EXE酒店</v>
          </cell>
          <cell r="C81" t="str">
            <v>31642527</v>
          </cell>
          <cell r="D81" t="str">
            <v/>
          </cell>
          <cell r="E81" t="str">
            <v/>
          </cell>
          <cell r="F81" t="str">
            <v>356.54</v>
          </cell>
          <cell r="G81" t="str">
            <v>RMB</v>
          </cell>
          <cell r="H81" t="str">
            <v>1</v>
          </cell>
          <cell r="I81">
            <v>51.39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SO174529.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0"/>
  <sheetViews>
    <sheetView tabSelected="1" workbookViewId="0">
      <pane ySplit="1" topLeftCell="A38" activePane="bottomLeft" state="frozenSplit"/>
      <selection/>
      <selection pane="bottomLeft" activeCell="D55" sqref="D55"/>
    </sheetView>
  </sheetViews>
  <sheetFormatPr defaultColWidth="11" defaultRowHeight="13.5"/>
  <cols>
    <col min="1" max="1" width="25.125" customWidth="1"/>
    <col min="2" max="2" width="30.25" customWidth="1"/>
    <col min="3" max="3" width="11.625" customWidth="1"/>
    <col min="4" max="4" width="9.625" customWidth="1"/>
    <col min="5" max="5" width="9.875" customWidth="1"/>
    <col min="6" max="6" width="9.70833333333333" customWidth="1"/>
    <col min="7" max="7" width="13.425" customWidth="1"/>
    <col min="8" max="8" width="11.8583333333333" customWidth="1"/>
    <col min="9" max="9" width="16.5" customWidth="1"/>
    <col min="10" max="10" width="13.7083333333333" customWidth="1"/>
    <col min="11" max="11" width="12.75" customWidth="1"/>
    <col min="12" max="12" width="3.75" customWidth="1"/>
    <col min="13" max="13" width="8.125" customWidth="1"/>
    <col min="21" max="21" width="21.425" customWidth="1"/>
  </cols>
  <sheetData>
    <row r="1" s="1" customFormat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O1" s="1" t="s">
        <v>13</v>
      </c>
    </row>
    <row r="2" spans="1:21">
      <c r="A2" t="s">
        <v>14</v>
      </c>
      <c r="B2" t="s">
        <v>15</v>
      </c>
      <c r="C2" t="s">
        <v>16</v>
      </c>
      <c r="D2">
        <v>1387813</v>
      </c>
      <c r="E2">
        <v>31413383</v>
      </c>
      <c r="F2">
        <v>62952544</v>
      </c>
      <c r="G2" s="3">
        <v>43406</v>
      </c>
      <c r="H2">
        <v>47.64</v>
      </c>
      <c r="I2" t="s">
        <v>17</v>
      </c>
      <c r="J2" s="3">
        <v>43404</v>
      </c>
      <c r="K2" s="3">
        <v>43405</v>
      </c>
      <c r="L2" t="s">
        <v>18</v>
      </c>
      <c r="M2">
        <f>VLOOKUP(D2,[1]应付款管理!$A$1:$I$65536,9,0)</f>
        <v>47.65</v>
      </c>
      <c r="N2">
        <f>H2-M2</f>
        <v>-0.00999999999999801</v>
      </c>
      <c r="O2" t="str">
        <f>$O$1&amp;D2</f>
        <v>，1387813</v>
      </c>
      <c r="P2" t="s">
        <v>19</v>
      </c>
      <c r="Q2" t="str">
        <f ca="1">PHONETIC(P2:P44)</f>
        <v>，1387813，1387846，1387953，1381485，1385427，1386934，1384490，1388267，1388272，1388979，1389131，1389479，1390279，1368648，1384930，1386981，1389842，1379848，1377784，1381845，1384161，1390420，1405751，1391719，1392789，1366991，1386319，1392878，1391275，1379886，1394450，1395119，1389472，1396303，1385356，1395122，1395631，1385045，1371287，1389480，1380686，1384301，1394987</v>
      </c>
      <c r="U2" t="s">
        <v>20</v>
      </c>
    </row>
    <row r="3" spans="1:21">
      <c r="A3" t="s">
        <v>14</v>
      </c>
      <c r="B3" t="s">
        <v>15</v>
      </c>
      <c r="C3" t="s">
        <v>16</v>
      </c>
      <c r="D3">
        <v>1387846</v>
      </c>
      <c r="E3">
        <v>31415736</v>
      </c>
      <c r="F3">
        <v>62955582</v>
      </c>
      <c r="G3" s="3">
        <v>43406</v>
      </c>
      <c r="H3">
        <v>136.87</v>
      </c>
      <c r="I3" t="s">
        <v>21</v>
      </c>
      <c r="J3" s="3">
        <v>43405</v>
      </c>
      <c r="K3" s="3">
        <v>43406</v>
      </c>
      <c r="L3" t="s">
        <v>18</v>
      </c>
      <c r="M3">
        <f>VLOOKUP(D3,[1]应付款管理!$A$1:$I$65536,9,0)</f>
        <v>136.88</v>
      </c>
      <c r="N3">
        <f t="shared" ref="N3:N44" si="0">H3-M3</f>
        <v>-0.00999999999999091</v>
      </c>
      <c r="O3" t="str">
        <f t="shared" ref="O3:O44" si="1">$O$1&amp;D3</f>
        <v>，1387846</v>
      </c>
      <c r="P3" t="s">
        <v>22</v>
      </c>
      <c r="Q3" t="s">
        <v>23</v>
      </c>
      <c r="U3" t="s">
        <v>20</v>
      </c>
    </row>
    <row r="4" spans="1:21">
      <c r="A4" t="s">
        <v>14</v>
      </c>
      <c r="B4" t="s">
        <v>15</v>
      </c>
      <c r="C4" t="s">
        <v>16</v>
      </c>
      <c r="D4">
        <v>1387953</v>
      </c>
      <c r="E4">
        <v>31417179</v>
      </c>
      <c r="F4">
        <v>62955583</v>
      </c>
      <c r="G4" s="3">
        <v>43406</v>
      </c>
      <c r="H4">
        <v>69.8</v>
      </c>
      <c r="I4" t="s">
        <v>24</v>
      </c>
      <c r="J4" s="3">
        <v>43405</v>
      </c>
      <c r="K4" s="3">
        <v>43406</v>
      </c>
      <c r="L4" t="s">
        <v>18</v>
      </c>
      <c r="M4">
        <f>VLOOKUP(D4,[1]应付款管理!$A$1:$I$65536,9,0)</f>
        <v>69.81</v>
      </c>
      <c r="N4">
        <f t="shared" si="0"/>
        <v>-0.0100000000000051</v>
      </c>
      <c r="O4" t="str">
        <f t="shared" si="1"/>
        <v>，1387953</v>
      </c>
      <c r="P4" t="s">
        <v>25</v>
      </c>
      <c r="U4" t="s">
        <v>20</v>
      </c>
    </row>
    <row r="5" spans="1:21">
      <c r="A5" t="s">
        <v>14</v>
      </c>
      <c r="B5" t="s">
        <v>15</v>
      </c>
      <c r="C5" t="s">
        <v>16</v>
      </c>
      <c r="D5">
        <v>1381485</v>
      </c>
      <c r="E5">
        <v>31286963</v>
      </c>
      <c r="F5">
        <v>62965381</v>
      </c>
      <c r="G5" s="3">
        <v>43409</v>
      </c>
      <c r="H5">
        <v>141.31</v>
      </c>
      <c r="I5" t="s">
        <v>26</v>
      </c>
      <c r="J5" s="3">
        <v>43407</v>
      </c>
      <c r="K5" s="3">
        <v>43408</v>
      </c>
      <c r="L5" t="s">
        <v>18</v>
      </c>
      <c r="M5">
        <f>VLOOKUP(D5,[1]应付款管理!$A$1:$I$65536,9,0)</f>
        <v>141.3</v>
      </c>
      <c r="N5">
        <f t="shared" si="0"/>
        <v>0.00999999999999091</v>
      </c>
      <c r="O5" t="str">
        <f t="shared" si="1"/>
        <v>，1381485</v>
      </c>
      <c r="P5" t="s">
        <v>27</v>
      </c>
      <c r="U5" t="s">
        <v>20</v>
      </c>
    </row>
    <row r="6" spans="1:21">
      <c r="A6" t="s">
        <v>14</v>
      </c>
      <c r="B6" t="s">
        <v>15</v>
      </c>
      <c r="C6" t="s">
        <v>16</v>
      </c>
      <c r="D6">
        <v>1385427</v>
      </c>
      <c r="E6">
        <v>31372268</v>
      </c>
      <c r="F6">
        <v>62965382</v>
      </c>
      <c r="G6" s="3">
        <v>43409</v>
      </c>
      <c r="H6">
        <v>107.59</v>
      </c>
      <c r="I6" t="s">
        <v>28</v>
      </c>
      <c r="J6" s="3">
        <v>43407</v>
      </c>
      <c r="K6" s="3">
        <v>43408</v>
      </c>
      <c r="L6" t="s">
        <v>18</v>
      </c>
      <c r="M6">
        <f>VLOOKUP(D6,[1]应付款管理!$A$1:$I$65536,9,0)</f>
        <v>107.6</v>
      </c>
      <c r="N6">
        <f t="shared" si="0"/>
        <v>-0.00999999999999091</v>
      </c>
      <c r="O6" t="str">
        <f t="shared" si="1"/>
        <v>，1385427</v>
      </c>
      <c r="P6" t="s">
        <v>29</v>
      </c>
      <c r="U6" t="s">
        <v>20</v>
      </c>
    </row>
    <row r="7" spans="1:21">
      <c r="A7" t="s">
        <v>14</v>
      </c>
      <c r="B7" t="s">
        <v>15</v>
      </c>
      <c r="C7" t="s">
        <v>16</v>
      </c>
      <c r="D7">
        <v>1386934</v>
      </c>
      <c r="E7">
        <v>31396880</v>
      </c>
      <c r="F7">
        <v>62965383</v>
      </c>
      <c r="G7" s="3">
        <v>43409</v>
      </c>
      <c r="H7">
        <v>173.07</v>
      </c>
      <c r="I7" t="s">
        <v>30</v>
      </c>
      <c r="J7" s="3">
        <v>43406</v>
      </c>
      <c r="K7" s="3">
        <v>43408</v>
      </c>
      <c r="L7" t="s">
        <v>18</v>
      </c>
      <c r="M7">
        <f>VLOOKUP(D7,[1]应付款管理!$A$1:$I$65536,9,0)</f>
        <v>173.08</v>
      </c>
      <c r="N7">
        <f t="shared" si="0"/>
        <v>-0.0100000000000193</v>
      </c>
      <c r="O7" t="str">
        <f t="shared" si="1"/>
        <v>，1386934</v>
      </c>
      <c r="P7" t="s">
        <v>31</v>
      </c>
      <c r="U7" t="s">
        <v>20</v>
      </c>
    </row>
    <row r="8" spans="1:21">
      <c r="A8" t="s">
        <v>14</v>
      </c>
      <c r="B8" t="s">
        <v>15</v>
      </c>
      <c r="C8" t="s">
        <v>16</v>
      </c>
      <c r="D8">
        <v>1384490</v>
      </c>
      <c r="E8">
        <v>31350382</v>
      </c>
      <c r="F8">
        <v>62968694</v>
      </c>
      <c r="G8" s="3">
        <v>43409</v>
      </c>
      <c r="H8">
        <v>54.31</v>
      </c>
      <c r="I8" t="s">
        <v>32</v>
      </c>
      <c r="J8" s="3">
        <v>43408</v>
      </c>
      <c r="K8" s="3">
        <v>43409</v>
      </c>
      <c r="L8" t="s">
        <v>18</v>
      </c>
      <c r="M8">
        <f>VLOOKUP(D8,[1]应付款管理!$A$1:$I$65536,9,0)</f>
        <v>54.32</v>
      </c>
      <c r="N8">
        <f t="shared" si="0"/>
        <v>-0.00999999999999801</v>
      </c>
      <c r="O8" t="str">
        <f t="shared" si="1"/>
        <v>，1384490</v>
      </c>
      <c r="P8" t="s">
        <v>33</v>
      </c>
      <c r="U8" t="s">
        <v>20</v>
      </c>
    </row>
    <row r="9" spans="1:21">
      <c r="A9" t="s">
        <v>14</v>
      </c>
      <c r="B9" t="s">
        <v>15</v>
      </c>
      <c r="C9" t="s">
        <v>16</v>
      </c>
      <c r="D9">
        <v>1388267</v>
      </c>
      <c r="E9">
        <v>31426393</v>
      </c>
      <c r="F9">
        <v>62968695</v>
      </c>
      <c r="G9" s="3">
        <v>43409</v>
      </c>
      <c r="H9">
        <v>161.38</v>
      </c>
      <c r="I9" t="s">
        <v>34</v>
      </c>
      <c r="J9" s="3">
        <v>43406</v>
      </c>
      <c r="K9" s="3">
        <v>43409</v>
      </c>
      <c r="L9" t="s">
        <v>18</v>
      </c>
      <c r="M9">
        <f>VLOOKUP(D9,[1]应付款管理!$A$1:$I$65536,9,0)</f>
        <v>161.4</v>
      </c>
      <c r="N9">
        <f t="shared" si="0"/>
        <v>-0.0200000000000102</v>
      </c>
      <c r="O9" t="str">
        <f t="shared" si="1"/>
        <v>，1388267</v>
      </c>
      <c r="P9" t="s">
        <v>35</v>
      </c>
      <c r="U9" t="s">
        <v>20</v>
      </c>
    </row>
    <row r="10" spans="1:21">
      <c r="A10" t="s">
        <v>14</v>
      </c>
      <c r="B10" t="s">
        <v>15</v>
      </c>
      <c r="C10" t="s">
        <v>16</v>
      </c>
      <c r="D10">
        <v>1388272</v>
      </c>
      <c r="E10">
        <v>31427210</v>
      </c>
      <c r="F10">
        <v>62976718</v>
      </c>
      <c r="G10" s="3">
        <v>43410</v>
      </c>
      <c r="H10">
        <v>60.52</v>
      </c>
      <c r="I10" t="s">
        <v>36</v>
      </c>
      <c r="J10" s="3">
        <v>43409</v>
      </c>
      <c r="K10" s="3">
        <v>43410</v>
      </c>
      <c r="L10" t="s">
        <v>18</v>
      </c>
      <c r="M10">
        <f>VLOOKUP(D10,[1]应付款管理!$A$1:$I$65536,9,0)</f>
        <v>60.52</v>
      </c>
      <c r="N10">
        <f t="shared" si="0"/>
        <v>0</v>
      </c>
      <c r="O10" t="str">
        <f t="shared" si="1"/>
        <v>，1388272</v>
      </c>
      <c r="P10" t="s">
        <v>37</v>
      </c>
      <c r="U10" t="s">
        <v>20</v>
      </c>
    </row>
    <row r="11" spans="1:21">
      <c r="A11" t="s">
        <v>14</v>
      </c>
      <c r="B11" t="s">
        <v>15</v>
      </c>
      <c r="C11" t="s">
        <v>16</v>
      </c>
      <c r="D11">
        <v>1388979</v>
      </c>
      <c r="E11">
        <v>31434195</v>
      </c>
      <c r="F11">
        <v>62990208</v>
      </c>
      <c r="G11" s="3">
        <v>43411</v>
      </c>
      <c r="H11">
        <v>127.11</v>
      </c>
      <c r="I11" t="s">
        <v>38</v>
      </c>
      <c r="J11" s="3">
        <v>43410</v>
      </c>
      <c r="K11" s="3">
        <v>43411</v>
      </c>
      <c r="L11" t="s">
        <v>18</v>
      </c>
      <c r="M11">
        <f>VLOOKUP(D11,[1]应付款管理!$A$1:$I$65536,9,0)</f>
        <v>127.12</v>
      </c>
      <c r="N11">
        <f t="shared" si="0"/>
        <v>-0.0100000000000051</v>
      </c>
      <c r="O11" t="str">
        <f t="shared" si="1"/>
        <v>，1388979</v>
      </c>
      <c r="P11" t="s">
        <v>39</v>
      </c>
      <c r="U11" t="s">
        <v>20</v>
      </c>
    </row>
    <row r="12" spans="1:21">
      <c r="A12" t="s">
        <v>14</v>
      </c>
      <c r="B12" t="s">
        <v>15</v>
      </c>
      <c r="C12" t="s">
        <v>16</v>
      </c>
      <c r="D12">
        <v>1389131</v>
      </c>
      <c r="E12">
        <v>31440469</v>
      </c>
      <c r="F12">
        <v>62997318</v>
      </c>
      <c r="G12" s="3">
        <v>43412</v>
      </c>
      <c r="H12">
        <v>196.92</v>
      </c>
      <c r="I12" t="s">
        <v>40</v>
      </c>
      <c r="J12" s="3">
        <v>43411</v>
      </c>
      <c r="K12" s="3">
        <v>43412</v>
      </c>
      <c r="L12" t="s">
        <v>18</v>
      </c>
      <c r="M12">
        <f>VLOOKUP(D12,[1]应付款管理!$A$1:$I$65536,9,0)</f>
        <v>196.92</v>
      </c>
      <c r="N12">
        <f t="shared" si="0"/>
        <v>0</v>
      </c>
      <c r="O12" t="str">
        <f t="shared" si="1"/>
        <v>，1389131</v>
      </c>
      <c r="P12" t="s">
        <v>41</v>
      </c>
      <c r="U12" t="s">
        <v>20</v>
      </c>
    </row>
    <row r="13" spans="1:21">
      <c r="A13" t="s">
        <v>14</v>
      </c>
      <c r="B13" t="s">
        <v>15</v>
      </c>
      <c r="C13" t="s">
        <v>16</v>
      </c>
      <c r="D13">
        <v>1389479</v>
      </c>
      <c r="E13">
        <v>31443182</v>
      </c>
      <c r="F13">
        <v>62997319</v>
      </c>
      <c r="G13" s="3">
        <v>43412</v>
      </c>
      <c r="H13">
        <v>254.82</v>
      </c>
      <c r="I13" t="s">
        <v>42</v>
      </c>
      <c r="J13" s="3">
        <v>43410</v>
      </c>
      <c r="K13" s="3">
        <v>43412</v>
      </c>
      <c r="L13" t="s">
        <v>18</v>
      </c>
      <c r="M13">
        <f>VLOOKUP(D13,[1]应付款管理!$A$1:$I$65536,9,0)</f>
        <v>254.82</v>
      </c>
      <c r="N13">
        <f t="shared" si="0"/>
        <v>0</v>
      </c>
      <c r="O13" t="str">
        <f t="shared" si="1"/>
        <v>，1389479</v>
      </c>
      <c r="P13" t="s">
        <v>43</v>
      </c>
      <c r="U13" t="s">
        <v>20</v>
      </c>
    </row>
    <row r="14" spans="1:21">
      <c r="A14" t="s">
        <v>14</v>
      </c>
      <c r="B14" t="s">
        <v>15</v>
      </c>
      <c r="C14" t="s">
        <v>16</v>
      </c>
      <c r="D14">
        <v>1390279</v>
      </c>
      <c r="E14">
        <v>31456940</v>
      </c>
      <c r="F14">
        <v>62997320</v>
      </c>
      <c r="G14" s="3">
        <v>43412</v>
      </c>
      <c r="H14">
        <v>151.36</v>
      </c>
      <c r="I14" t="s">
        <v>44</v>
      </c>
      <c r="J14" s="3">
        <v>43411</v>
      </c>
      <c r="K14" s="3">
        <v>43412</v>
      </c>
      <c r="L14" t="s">
        <v>18</v>
      </c>
      <c r="M14">
        <f>VLOOKUP(D14,[1]应付款管理!$A$1:$I$65536,9,0)</f>
        <v>151.36</v>
      </c>
      <c r="N14">
        <f t="shared" si="0"/>
        <v>0</v>
      </c>
      <c r="O14" t="str">
        <f t="shared" si="1"/>
        <v>，1390279</v>
      </c>
      <c r="P14" t="s">
        <v>45</v>
      </c>
      <c r="U14" t="s">
        <v>20</v>
      </c>
    </row>
    <row r="15" spans="1:21">
      <c r="A15" t="s">
        <v>14</v>
      </c>
      <c r="B15" t="s">
        <v>15</v>
      </c>
      <c r="C15" t="s">
        <v>16</v>
      </c>
      <c r="D15">
        <v>1368648</v>
      </c>
      <c r="E15">
        <v>30995957</v>
      </c>
      <c r="F15">
        <v>63005757</v>
      </c>
      <c r="G15" s="3">
        <v>43416</v>
      </c>
      <c r="H15">
        <v>151.94</v>
      </c>
      <c r="I15" t="s">
        <v>46</v>
      </c>
      <c r="J15" s="3">
        <v>43412</v>
      </c>
      <c r="K15" s="3">
        <v>43413</v>
      </c>
      <c r="L15" t="s">
        <v>18</v>
      </c>
      <c r="M15">
        <f>VLOOKUP(D15,[1]应付款管理!$A$1:$I$65536,9,0)</f>
        <v>151.94</v>
      </c>
      <c r="N15">
        <f t="shared" si="0"/>
        <v>0</v>
      </c>
      <c r="O15" t="str">
        <f t="shared" si="1"/>
        <v>，1368648</v>
      </c>
      <c r="P15" t="s">
        <v>47</v>
      </c>
      <c r="U15" t="s">
        <v>20</v>
      </c>
    </row>
    <row r="16" spans="1:21">
      <c r="A16" t="s">
        <v>14</v>
      </c>
      <c r="B16" t="s">
        <v>15</v>
      </c>
      <c r="C16" t="s">
        <v>16</v>
      </c>
      <c r="D16">
        <v>1384930</v>
      </c>
      <c r="E16">
        <v>31359166</v>
      </c>
      <c r="F16">
        <v>63005758</v>
      </c>
      <c r="G16" s="3">
        <v>43416</v>
      </c>
      <c r="H16">
        <v>150.77</v>
      </c>
      <c r="I16" t="s">
        <v>48</v>
      </c>
      <c r="J16" s="3">
        <v>43412</v>
      </c>
      <c r="K16" s="3">
        <v>43413</v>
      </c>
      <c r="L16" t="s">
        <v>18</v>
      </c>
      <c r="M16">
        <f>VLOOKUP(D16,[1]应付款管理!$A$1:$I$65536,9,0)</f>
        <v>150.79</v>
      </c>
      <c r="N16">
        <f t="shared" si="0"/>
        <v>-0.0199999999999818</v>
      </c>
      <c r="O16" t="str">
        <f t="shared" si="1"/>
        <v>，1384930</v>
      </c>
      <c r="P16" t="s">
        <v>49</v>
      </c>
      <c r="U16" t="s">
        <v>20</v>
      </c>
    </row>
    <row r="17" spans="1:21">
      <c r="A17" t="s">
        <v>14</v>
      </c>
      <c r="B17" t="s">
        <v>15</v>
      </c>
      <c r="C17" t="s">
        <v>16</v>
      </c>
      <c r="D17">
        <v>1386981</v>
      </c>
      <c r="E17">
        <v>31397162</v>
      </c>
      <c r="F17">
        <v>63005759</v>
      </c>
      <c r="G17" s="3">
        <v>43416</v>
      </c>
      <c r="H17" s="4">
        <v>1137.08</v>
      </c>
      <c r="I17" t="s">
        <v>50</v>
      </c>
      <c r="J17" s="3">
        <v>43406</v>
      </c>
      <c r="K17" s="3">
        <v>43413</v>
      </c>
      <c r="L17" t="s">
        <v>18</v>
      </c>
      <c r="M17">
        <f>VLOOKUP(D17,[1]应付款管理!$A$1:$I$65536,9,0)</f>
        <v>1137.2</v>
      </c>
      <c r="N17">
        <f t="shared" si="0"/>
        <v>-0.120000000000118</v>
      </c>
      <c r="O17" t="str">
        <f t="shared" si="1"/>
        <v>，1386981</v>
      </c>
      <c r="P17" t="s">
        <v>51</v>
      </c>
      <c r="U17" t="s">
        <v>20</v>
      </c>
    </row>
    <row r="18" spans="1:21">
      <c r="A18" t="s">
        <v>14</v>
      </c>
      <c r="B18" t="s">
        <v>15</v>
      </c>
      <c r="C18" t="s">
        <v>16</v>
      </c>
      <c r="D18">
        <v>1389842</v>
      </c>
      <c r="E18">
        <v>31446120</v>
      </c>
      <c r="F18">
        <v>63005760</v>
      </c>
      <c r="G18" s="3">
        <v>43416</v>
      </c>
      <c r="H18">
        <v>396.63</v>
      </c>
      <c r="I18" t="s">
        <v>52</v>
      </c>
      <c r="J18" s="3">
        <v>43411</v>
      </c>
      <c r="K18" s="3">
        <v>43413</v>
      </c>
      <c r="L18" t="s">
        <v>18</v>
      </c>
      <c r="M18">
        <f>VLOOKUP(D18,[1]应付款管理!$A$1:$I$65536,9,0)</f>
        <v>396.64</v>
      </c>
      <c r="N18">
        <f t="shared" si="0"/>
        <v>-0.00999999999999091</v>
      </c>
      <c r="O18" t="str">
        <f t="shared" si="1"/>
        <v>，1389842</v>
      </c>
      <c r="P18" t="s">
        <v>53</v>
      </c>
      <c r="U18" t="s">
        <v>20</v>
      </c>
    </row>
    <row r="19" spans="1:21">
      <c r="A19" t="s">
        <v>14</v>
      </c>
      <c r="B19" t="s">
        <v>15</v>
      </c>
      <c r="C19" t="s">
        <v>16</v>
      </c>
      <c r="D19">
        <v>1379848</v>
      </c>
      <c r="E19">
        <v>31261902</v>
      </c>
      <c r="F19">
        <v>63009309</v>
      </c>
      <c r="G19" s="3">
        <v>43416</v>
      </c>
      <c r="H19">
        <v>64.52</v>
      </c>
      <c r="I19" t="s">
        <v>54</v>
      </c>
      <c r="J19" s="3">
        <v>43413</v>
      </c>
      <c r="K19" s="3">
        <v>43414</v>
      </c>
      <c r="L19" t="s">
        <v>18</v>
      </c>
      <c r="M19">
        <f>VLOOKUP(D19,[1]应付款管理!$A$1:$I$65536,9,0)</f>
        <v>64.51</v>
      </c>
      <c r="N19">
        <f t="shared" si="0"/>
        <v>0.00999999999999091</v>
      </c>
      <c r="O19" t="str">
        <f t="shared" si="1"/>
        <v>，1379848</v>
      </c>
      <c r="P19" t="s">
        <v>55</v>
      </c>
      <c r="U19" t="s">
        <v>20</v>
      </c>
    </row>
    <row r="20" spans="1:21">
      <c r="A20" t="s">
        <v>14</v>
      </c>
      <c r="B20" t="s">
        <v>15</v>
      </c>
      <c r="C20" t="s">
        <v>16</v>
      </c>
      <c r="D20">
        <v>1377784</v>
      </c>
      <c r="E20">
        <v>31216253</v>
      </c>
      <c r="F20">
        <v>63014149</v>
      </c>
      <c r="G20" s="3">
        <v>43416</v>
      </c>
      <c r="H20">
        <v>54.64</v>
      </c>
      <c r="I20" t="s">
        <v>56</v>
      </c>
      <c r="J20" s="3">
        <v>43414</v>
      </c>
      <c r="K20" s="3">
        <v>43415</v>
      </c>
      <c r="L20" t="s">
        <v>18</v>
      </c>
      <c r="M20">
        <f>VLOOKUP(D20,[1]应付款管理!$A$1:$I$65536,9,0)</f>
        <v>54.64</v>
      </c>
      <c r="N20">
        <f t="shared" si="0"/>
        <v>0</v>
      </c>
      <c r="O20" t="str">
        <f t="shared" si="1"/>
        <v>，1377784</v>
      </c>
      <c r="P20" t="s">
        <v>57</v>
      </c>
      <c r="U20" t="s">
        <v>20</v>
      </c>
    </row>
    <row r="21" spans="1:21">
      <c r="A21" t="s">
        <v>14</v>
      </c>
      <c r="B21" t="s">
        <v>15</v>
      </c>
      <c r="C21" t="s">
        <v>16</v>
      </c>
      <c r="D21">
        <v>1381845</v>
      </c>
      <c r="E21">
        <v>31296502</v>
      </c>
      <c r="F21">
        <v>63014150</v>
      </c>
      <c r="G21" s="3">
        <v>43416</v>
      </c>
      <c r="H21">
        <v>160.51</v>
      </c>
      <c r="I21" t="s">
        <v>58</v>
      </c>
      <c r="J21" s="3">
        <v>43414</v>
      </c>
      <c r="K21" s="3">
        <v>43415</v>
      </c>
      <c r="L21" t="s">
        <v>18</v>
      </c>
      <c r="M21">
        <f>VLOOKUP(D21,[1]应付款管理!$A$1:$I$65536,9,0)</f>
        <v>160.51</v>
      </c>
      <c r="N21">
        <f t="shared" si="0"/>
        <v>0</v>
      </c>
      <c r="O21" t="str">
        <f t="shared" si="1"/>
        <v>，1381845</v>
      </c>
      <c r="P21" t="s">
        <v>59</v>
      </c>
      <c r="U21" t="s">
        <v>20</v>
      </c>
    </row>
    <row r="22" spans="1:21">
      <c r="A22" t="s">
        <v>14</v>
      </c>
      <c r="B22" t="s">
        <v>15</v>
      </c>
      <c r="C22" t="s">
        <v>16</v>
      </c>
      <c r="D22">
        <v>1384161</v>
      </c>
      <c r="E22">
        <v>31342232</v>
      </c>
      <c r="F22">
        <v>63017478</v>
      </c>
      <c r="G22" s="3">
        <v>43416</v>
      </c>
      <c r="H22">
        <v>53.35</v>
      </c>
      <c r="I22" t="s">
        <v>60</v>
      </c>
      <c r="J22" s="3">
        <v>43415</v>
      </c>
      <c r="K22" s="3">
        <v>43416</v>
      </c>
      <c r="L22" t="s">
        <v>18</v>
      </c>
      <c r="M22">
        <f>VLOOKUP(D22,[1]应付款管理!$A$1:$I$65536,9,0)</f>
        <v>53.34</v>
      </c>
      <c r="N22">
        <f t="shared" si="0"/>
        <v>0.00999999999999801</v>
      </c>
      <c r="O22" t="str">
        <f t="shared" si="1"/>
        <v>，1384161</v>
      </c>
      <c r="P22" t="s">
        <v>61</v>
      </c>
      <c r="U22" t="s">
        <v>20</v>
      </c>
    </row>
    <row r="23" spans="1:21">
      <c r="A23" t="s">
        <v>14</v>
      </c>
      <c r="B23" t="s">
        <v>15</v>
      </c>
      <c r="C23" t="s">
        <v>16</v>
      </c>
      <c r="D23">
        <v>1390420</v>
      </c>
      <c r="E23">
        <v>31457259</v>
      </c>
      <c r="F23">
        <v>63030769</v>
      </c>
      <c r="G23" s="3">
        <v>43417</v>
      </c>
      <c r="H23">
        <v>79.83</v>
      </c>
      <c r="I23" t="s">
        <v>62</v>
      </c>
      <c r="J23" s="3">
        <v>43416</v>
      </c>
      <c r="K23" s="3">
        <v>43417</v>
      </c>
      <c r="L23" t="s">
        <v>18</v>
      </c>
      <c r="M23">
        <f>VLOOKUP(D23,[1]应付款管理!$A$1:$I$65536,9,0)</f>
        <v>79.83</v>
      </c>
      <c r="N23">
        <f t="shared" si="0"/>
        <v>0</v>
      </c>
      <c r="O23" t="str">
        <f t="shared" si="1"/>
        <v>，1390420</v>
      </c>
      <c r="P23" t="s">
        <v>63</v>
      </c>
      <c r="U23" t="s">
        <v>20</v>
      </c>
    </row>
    <row r="24" s="2" customFormat="1" spans="1:21">
      <c r="A24" s="2" t="s">
        <v>14</v>
      </c>
      <c r="B24" s="2" t="s">
        <v>15</v>
      </c>
      <c r="C24" s="2" t="s">
        <v>16</v>
      </c>
      <c r="D24">
        <v>1405751</v>
      </c>
      <c r="E24" s="2">
        <v>31485231</v>
      </c>
      <c r="F24" s="2">
        <v>63030770</v>
      </c>
      <c r="G24" s="5">
        <v>43417</v>
      </c>
      <c r="H24" s="2">
        <v>113.24</v>
      </c>
      <c r="I24" s="2" t="s">
        <v>64</v>
      </c>
      <c r="J24" s="5">
        <v>43416</v>
      </c>
      <c r="K24" s="5">
        <v>43417</v>
      </c>
      <c r="L24" s="2" t="s">
        <v>18</v>
      </c>
      <c r="M24" s="2">
        <v>113.24</v>
      </c>
      <c r="N24" s="2">
        <f t="shared" si="0"/>
        <v>0</v>
      </c>
      <c r="O24" t="str">
        <f t="shared" si="1"/>
        <v>，1405751</v>
      </c>
      <c r="P24" s="2" t="s">
        <v>65</v>
      </c>
      <c r="U24" s="2" t="s">
        <v>20</v>
      </c>
    </row>
    <row r="25" spans="1:21">
      <c r="A25" t="s">
        <v>14</v>
      </c>
      <c r="B25" t="s">
        <v>15</v>
      </c>
      <c r="C25" t="s">
        <v>16</v>
      </c>
      <c r="D25">
        <v>1391719</v>
      </c>
      <c r="E25">
        <v>31487898</v>
      </c>
      <c r="F25">
        <v>63030771</v>
      </c>
      <c r="G25" s="3">
        <v>43417</v>
      </c>
      <c r="H25">
        <v>360.66</v>
      </c>
      <c r="I25" t="s">
        <v>66</v>
      </c>
      <c r="J25" s="3">
        <v>43416</v>
      </c>
      <c r="K25" s="3">
        <v>43417</v>
      </c>
      <c r="L25" t="s">
        <v>18</v>
      </c>
      <c r="M25">
        <f>VLOOKUP(D25,[1]应付款管理!$A$1:$I$65536,9,0)</f>
        <v>360.65</v>
      </c>
      <c r="N25">
        <f t="shared" si="0"/>
        <v>0.0100000000000477</v>
      </c>
      <c r="O25" t="str">
        <f t="shared" si="1"/>
        <v>，1391719</v>
      </c>
      <c r="P25" t="s">
        <v>67</v>
      </c>
      <c r="U25" t="s">
        <v>20</v>
      </c>
    </row>
    <row r="26" spans="1:21">
      <c r="A26" t="s">
        <v>14</v>
      </c>
      <c r="B26" t="s">
        <v>15</v>
      </c>
      <c r="C26" t="s">
        <v>16</v>
      </c>
      <c r="D26">
        <v>1392789</v>
      </c>
      <c r="E26">
        <v>31499595</v>
      </c>
      <c r="F26">
        <v>63030772</v>
      </c>
      <c r="G26" s="3">
        <v>43417</v>
      </c>
      <c r="H26">
        <v>195.7</v>
      </c>
      <c r="I26" t="s">
        <v>68</v>
      </c>
      <c r="J26" s="3">
        <v>43416</v>
      </c>
      <c r="K26" s="3">
        <v>43417</v>
      </c>
      <c r="L26" t="s">
        <v>18</v>
      </c>
      <c r="M26">
        <f>VLOOKUP(D26,[1]应付款管理!$A$1:$I$65536,9,0)</f>
        <v>195.7</v>
      </c>
      <c r="N26">
        <f t="shared" si="0"/>
        <v>0</v>
      </c>
      <c r="O26" t="str">
        <f t="shared" si="1"/>
        <v>，1392789</v>
      </c>
      <c r="P26" t="s">
        <v>69</v>
      </c>
      <c r="U26" t="s">
        <v>20</v>
      </c>
    </row>
    <row r="27" spans="1:21">
      <c r="A27" t="s">
        <v>14</v>
      </c>
      <c r="B27" t="s">
        <v>15</v>
      </c>
      <c r="C27" t="s">
        <v>16</v>
      </c>
      <c r="D27">
        <v>1366991</v>
      </c>
      <c r="E27">
        <v>30976647</v>
      </c>
      <c r="F27">
        <v>63049577</v>
      </c>
      <c r="G27" s="3">
        <v>43419</v>
      </c>
      <c r="H27">
        <v>334.78</v>
      </c>
      <c r="I27" t="s">
        <v>70</v>
      </c>
      <c r="J27" s="3">
        <v>43417</v>
      </c>
      <c r="K27" s="3">
        <v>43419</v>
      </c>
      <c r="L27" t="s">
        <v>18</v>
      </c>
      <c r="M27">
        <f>VLOOKUP(D27,[1]应付款管理!$A$1:$I$65536,9,0)</f>
        <v>334.78</v>
      </c>
      <c r="N27">
        <f t="shared" si="0"/>
        <v>0</v>
      </c>
      <c r="O27" t="str">
        <f t="shared" si="1"/>
        <v>，1366991</v>
      </c>
      <c r="P27" t="s">
        <v>71</v>
      </c>
      <c r="U27" t="s">
        <v>20</v>
      </c>
    </row>
    <row r="28" spans="1:21">
      <c r="A28" t="s">
        <v>14</v>
      </c>
      <c r="B28" t="s">
        <v>15</v>
      </c>
      <c r="C28" t="s">
        <v>16</v>
      </c>
      <c r="D28">
        <v>1386319</v>
      </c>
      <c r="E28">
        <v>31390573</v>
      </c>
      <c r="F28">
        <v>63049578</v>
      </c>
      <c r="G28" s="3">
        <v>43419</v>
      </c>
      <c r="H28">
        <v>303.27</v>
      </c>
      <c r="I28" t="s">
        <v>72</v>
      </c>
      <c r="J28" s="3">
        <v>43414</v>
      </c>
      <c r="K28" s="3">
        <v>43419</v>
      </c>
      <c r="L28" t="s">
        <v>18</v>
      </c>
      <c r="M28">
        <f>VLOOKUP(D28,[1]应付款管理!$A$1:$I$65536,9,0)</f>
        <v>303.25</v>
      </c>
      <c r="N28">
        <f t="shared" si="0"/>
        <v>0.0199999999999818</v>
      </c>
      <c r="O28" t="str">
        <f t="shared" si="1"/>
        <v>，1386319</v>
      </c>
      <c r="P28" t="s">
        <v>73</v>
      </c>
      <c r="U28" t="s">
        <v>20</v>
      </c>
    </row>
    <row r="29" spans="1:21">
      <c r="A29" t="s">
        <v>14</v>
      </c>
      <c r="B29" t="s">
        <v>15</v>
      </c>
      <c r="C29" t="s">
        <v>16</v>
      </c>
      <c r="D29">
        <v>1392878</v>
      </c>
      <c r="E29">
        <v>31500101</v>
      </c>
      <c r="F29">
        <v>63049579</v>
      </c>
      <c r="G29" s="3">
        <v>43419</v>
      </c>
      <c r="H29">
        <v>136.46</v>
      </c>
      <c r="I29" t="s">
        <v>74</v>
      </c>
      <c r="J29" s="3">
        <v>43418</v>
      </c>
      <c r="K29" s="3">
        <v>43419</v>
      </c>
      <c r="L29" t="s">
        <v>18</v>
      </c>
      <c r="M29">
        <f>VLOOKUP(D29,[1]应付款管理!$A$1:$I$65536,9,0)</f>
        <v>136.46</v>
      </c>
      <c r="N29">
        <f t="shared" si="0"/>
        <v>0</v>
      </c>
      <c r="O29" t="str">
        <f t="shared" si="1"/>
        <v>，1392878</v>
      </c>
      <c r="P29" t="s">
        <v>75</v>
      </c>
      <c r="U29" t="s">
        <v>20</v>
      </c>
    </row>
    <row r="30" spans="1:21">
      <c r="A30" t="s">
        <v>14</v>
      </c>
      <c r="B30" t="s">
        <v>15</v>
      </c>
      <c r="C30" t="s">
        <v>16</v>
      </c>
      <c r="D30">
        <v>1391275</v>
      </c>
      <c r="E30">
        <v>31477919</v>
      </c>
      <c r="F30">
        <v>63057846</v>
      </c>
      <c r="G30" s="3">
        <v>43420</v>
      </c>
      <c r="H30">
        <v>512.28</v>
      </c>
      <c r="I30" t="s">
        <v>76</v>
      </c>
      <c r="J30" s="3">
        <v>43416</v>
      </c>
      <c r="K30" s="3">
        <v>43420</v>
      </c>
      <c r="L30" t="s">
        <v>18</v>
      </c>
      <c r="M30">
        <f>VLOOKUP(D30,[1]应付款管理!$A$1:$I$65536,9,0)</f>
        <v>512.32</v>
      </c>
      <c r="N30">
        <f t="shared" si="0"/>
        <v>-0.0400000000000773</v>
      </c>
      <c r="O30" t="str">
        <f t="shared" si="1"/>
        <v>，1391275</v>
      </c>
      <c r="P30" t="s">
        <v>77</v>
      </c>
      <c r="U30" t="s">
        <v>20</v>
      </c>
    </row>
    <row r="31" spans="1:21">
      <c r="A31" t="s">
        <v>14</v>
      </c>
      <c r="B31" t="s">
        <v>15</v>
      </c>
      <c r="C31" t="s">
        <v>16</v>
      </c>
      <c r="D31">
        <v>1379886</v>
      </c>
      <c r="E31">
        <v>31263473</v>
      </c>
      <c r="F31">
        <v>63066583</v>
      </c>
      <c r="G31" s="3">
        <v>43423</v>
      </c>
      <c r="H31">
        <v>138.3</v>
      </c>
      <c r="I31" t="s">
        <v>78</v>
      </c>
      <c r="J31" s="3">
        <v>43420</v>
      </c>
      <c r="K31" s="3">
        <v>43421</v>
      </c>
      <c r="L31" t="s">
        <v>18</v>
      </c>
      <c r="M31">
        <f>VLOOKUP(D31,[1]应付款管理!$A$1:$I$65536,9,0)</f>
        <v>138.31</v>
      </c>
      <c r="N31">
        <f t="shared" si="0"/>
        <v>-0.00999999999999091</v>
      </c>
      <c r="O31" t="str">
        <f t="shared" si="1"/>
        <v>，1379886</v>
      </c>
      <c r="P31" t="s">
        <v>79</v>
      </c>
      <c r="U31" t="s">
        <v>20</v>
      </c>
    </row>
    <row r="32" spans="1:21">
      <c r="A32" t="s">
        <v>14</v>
      </c>
      <c r="B32" t="s">
        <v>15</v>
      </c>
      <c r="C32" t="s">
        <v>16</v>
      </c>
      <c r="D32">
        <v>1394450</v>
      </c>
      <c r="E32">
        <v>31508289</v>
      </c>
      <c r="F32">
        <v>63066584</v>
      </c>
      <c r="G32" s="3">
        <v>43423</v>
      </c>
      <c r="H32">
        <v>214.76</v>
      </c>
      <c r="I32" t="s">
        <v>80</v>
      </c>
      <c r="J32" s="3">
        <v>43419</v>
      </c>
      <c r="K32" s="3">
        <v>43421</v>
      </c>
      <c r="L32" t="s">
        <v>18</v>
      </c>
      <c r="M32">
        <f>VLOOKUP(D32,[1]应付款管理!$A$1:$I$65536,9,0)</f>
        <v>214.78</v>
      </c>
      <c r="N32">
        <f t="shared" si="0"/>
        <v>-0.0200000000000102</v>
      </c>
      <c r="O32" t="str">
        <f t="shared" si="1"/>
        <v>，1394450</v>
      </c>
      <c r="P32" t="s">
        <v>81</v>
      </c>
      <c r="U32" t="s">
        <v>20</v>
      </c>
    </row>
    <row r="33" spans="1:21">
      <c r="A33" t="s">
        <v>14</v>
      </c>
      <c r="B33" t="s">
        <v>15</v>
      </c>
      <c r="C33" t="s">
        <v>16</v>
      </c>
      <c r="D33">
        <v>1395119</v>
      </c>
      <c r="E33">
        <v>31524285</v>
      </c>
      <c r="F33">
        <v>63066585</v>
      </c>
      <c r="G33" s="3">
        <v>43423</v>
      </c>
      <c r="H33">
        <v>130.79</v>
      </c>
      <c r="I33" t="s">
        <v>82</v>
      </c>
      <c r="J33" s="3">
        <v>43420</v>
      </c>
      <c r="K33" s="3">
        <v>43421</v>
      </c>
      <c r="L33" t="s">
        <v>18</v>
      </c>
      <c r="M33">
        <f>VLOOKUP(D33,[1]应付款管理!$A$1:$I$65536,9,0)</f>
        <v>130.8</v>
      </c>
      <c r="N33">
        <f t="shared" si="0"/>
        <v>-0.0100000000000193</v>
      </c>
      <c r="O33" t="str">
        <f t="shared" si="1"/>
        <v>，1395119</v>
      </c>
      <c r="P33" t="s">
        <v>83</v>
      </c>
      <c r="U33" t="s">
        <v>20</v>
      </c>
    </row>
    <row r="34" spans="1:21">
      <c r="A34" t="s">
        <v>14</v>
      </c>
      <c r="B34" t="s">
        <v>15</v>
      </c>
      <c r="C34" t="s">
        <v>16</v>
      </c>
      <c r="D34">
        <v>1389472</v>
      </c>
      <c r="E34">
        <v>31442647</v>
      </c>
      <c r="F34">
        <v>63071454</v>
      </c>
      <c r="G34" s="3">
        <v>43423</v>
      </c>
      <c r="H34">
        <v>242</v>
      </c>
      <c r="I34" t="s">
        <v>84</v>
      </c>
      <c r="J34" s="3">
        <v>43418</v>
      </c>
      <c r="K34" s="3">
        <v>43422</v>
      </c>
      <c r="L34" t="s">
        <v>18</v>
      </c>
      <c r="M34">
        <f>VLOOKUP(D34,[1]应付款管理!$A$1:$I$65536,9,0)</f>
        <v>242</v>
      </c>
      <c r="N34">
        <f t="shared" si="0"/>
        <v>0</v>
      </c>
      <c r="O34" t="str">
        <f t="shared" si="1"/>
        <v>，1389472</v>
      </c>
      <c r="P34" t="s">
        <v>85</v>
      </c>
      <c r="U34" t="s">
        <v>20</v>
      </c>
    </row>
    <row r="35" spans="1:21">
      <c r="A35" t="s">
        <v>14</v>
      </c>
      <c r="B35" t="s">
        <v>15</v>
      </c>
      <c r="C35" t="s">
        <v>16</v>
      </c>
      <c r="D35">
        <v>1396303</v>
      </c>
      <c r="E35">
        <v>31546147</v>
      </c>
      <c r="F35">
        <v>63074817</v>
      </c>
      <c r="G35" s="3">
        <v>43423</v>
      </c>
      <c r="H35">
        <v>121.13</v>
      </c>
      <c r="I35" t="s">
        <v>86</v>
      </c>
      <c r="J35" s="3">
        <v>43421</v>
      </c>
      <c r="K35" s="3">
        <v>43423</v>
      </c>
      <c r="L35" t="s">
        <v>18</v>
      </c>
      <c r="M35">
        <f>VLOOKUP(D35,[1]应付款管理!$A$1:$I$65536,9,0)</f>
        <v>121.14</v>
      </c>
      <c r="N35">
        <f t="shared" si="0"/>
        <v>-0.0100000000000051</v>
      </c>
      <c r="O35" t="str">
        <f t="shared" si="1"/>
        <v>，1396303</v>
      </c>
      <c r="P35" t="s">
        <v>87</v>
      </c>
      <c r="U35" t="s">
        <v>20</v>
      </c>
    </row>
    <row r="36" spans="1:21">
      <c r="A36" t="s">
        <v>14</v>
      </c>
      <c r="B36" t="s">
        <v>15</v>
      </c>
      <c r="C36" t="s">
        <v>16</v>
      </c>
      <c r="D36">
        <v>1385356</v>
      </c>
      <c r="E36">
        <v>31368644</v>
      </c>
      <c r="F36">
        <v>63101610</v>
      </c>
      <c r="G36" s="3">
        <v>43426</v>
      </c>
      <c r="H36">
        <v>124.27</v>
      </c>
      <c r="I36" t="s">
        <v>88</v>
      </c>
      <c r="J36" s="3">
        <v>43425</v>
      </c>
      <c r="K36" s="3">
        <v>43426</v>
      </c>
      <c r="L36" t="s">
        <v>18</v>
      </c>
      <c r="M36">
        <f>VLOOKUP(D36,[1]应付款管理!$A$1:$I$65536,9,0)</f>
        <v>124.28</v>
      </c>
      <c r="N36">
        <f t="shared" si="0"/>
        <v>-0.0100000000000051</v>
      </c>
      <c r="O36" t="str">
        <f t="shared" si="1"/>
        <v>，1385356</v>
      </c>
      <c r="P36" t="s">
        <v>89</v>
      </c>
      <c r="U36" t="s">
        <v>20</v>
      </c>
    </row>
    <row r="37" spans="1:21">
      <c r="A37" t="s">
        <v>14</v>
      </c>
      <c r="B37" t="s">
        <v>15</v>
      </c>
      <c r="C37" t="s">
        <v>16</v>
      </c>
      <c r="D37">
        <v>1395122</v>
      </c>
      <c r="E37">
        <v>31524601</v>
      </c>
      <c r="F37">
        <v>63101611</v>
      </c>
      <c r="G37" s="3">
        <v>43426</v>
      </c>
      <c r="H37">
        <v>121.04</v>
      </c>
      <c r="I37" t="s">
        <v>90</v>
      </c>
      <c r="J37" s="3">
        <v>43424</v>
      </c>
      <c r="K37" s="3">
        <v>43426</v>
      </c>
      <c r="L37" t="s">
        <v>18</v>
      </c>
      <c r="M37">
        <f>VLOOKUP(D37,[1]应付款管理!$A$1:$I$65536,9,0)</f>
        <v>121.04</v>
      </c>
      <c r="N37">
        <f t="shared" si="0"/>
        <v>0</v>
      </c>
      <c r="O37" t="str">
        <f t="shared" si="1"/>
        <v>，1395122</v>
      </c>
      <c r="P37" t="s">
        <v>91</v>
      </c>
      <c r="U37" t="s">
        <v>20</v>
      </c>
    </row>
    <row r="38" spans="1:21">
      <c r="A38" t="s">
        <v>14</v>
      </c>
      <c r="B38" t="s">
        <v>15</v>
      </c>
      <c r="C38" t="s">
        <v>16</v>
      </c>
      <c r="D38">
        <v>1395631</v>
      </c>
      <c r="E38">
        <v>31534872</v>
      </c>
      <c r="F38">
        <v>63101612</v>
      </c>
      <c r="G38" s="3">
        <v>43426</v>
      </c>
      <c r="H38">
        <v>245.3</v>
      </c>
      <c r="I38" t="s">
        <v>92</v>
      </c>
      <c r="J38" s="3">
        <v>43423</v>
      </c>
      <c r="K38" s="3">
        <v>43426</v>
      </c>
      <c r="L38" t="s">
        <v>18</v>
      </c>
      <c r="M38">
        <f>VLOOKUP(D38,[1]应付款管理!$A$1:$I$65536,9,0)</f>
        <v>245.3</v>
      </c>
      <c r="N38">
        <f t="shared" si="0"/>
        <v>0</v>
      </c>
      <c r="O38" t="str">
        <f t="shared" si="1"/>
        <v>，1395631</v>
      </c>
      <c r="P38" t="s">
        <v>93</v>
      </c>
      <c r="U38" t="s">
        <v>20</v>
      </c>
    </row>
    <row r="39" spans="1:21">
      <c r="A39" t="s">
        <v>14</v>
      </c>
      <c r="B39" t="s">
        <v>15</v>
      </c>
      <c r="C39" t="s">
        <v>16</v>
      </c>
      <c r="D39">
        <v>1385045</v>
      </c>
      <c r="E39">
        <v>31363051</v>
      </c>
      <c r="F39">
        <v>63122919</v>
      </c>
      <c r="G39" s="3">
        <v>43430</v>
      </c>
      <c r="H39">
        <v>147.19</v>
      </c>
      <c r="I39" t="s">
        <v>94</v>
      </c>
      <c r="J39" s="3">
        <v>43428</v>
      </c>
      <c r="K39" s="3">
        <v>43429</v>
      </c>
      <c r="L39" t="s">
        <v>18</v>
      </c>
      <c r="M39">
        <f>VLOOKUP(D39,[1]应付款管理!$A$1:$I$65536,9,0)</f>
        <v>147.19</v>
      </c>
      <c r="N39">
        <f t="shared" si="0"/>
        <v>0</v>
      </c>
      <c r="O39" t="str">
        <f t="shared" si="1"/>
        <v>，1385045</v>
      </c>
      <c r="P39" t="s">
        <v>95</v>
      </c>
      <c r="U39" t="s">
        <v>20</v>
      </c>
    </row>
    <row r="40" spans="1:21">
      <c r="A40" t="s">
        <v>14</v>
      </c>
      <c r="B40" t="s">
        <v>15</v>
      </c>
      <c r="C40" t="s">
        <v>16</v>
      </c>
      <c r="D40">
        <v>1371287</v>
      </c>
      <c r="E40">
        <v>31048957</v>
      </c>
      <c r="F40">
        <v>63125947</v>
      </c>
      <c r="G40" s="3">
        <v>43430</v>
      </c>
      <c r="H40">
        <v>513.01</v>
      </c>
      <c r="I40" t="s">
        <v>96</v>
      </c>
      <c r="J40" s="3">
        <v>43425</v>
      </c>
      <c r="K40" s="3">
        <v>43430</v>
      </c>
      <c r="L40" t="s">
        <v>18</v>
      </c>
      <c r="M40">
        <f>VLOOKUP(D40,[1]应付款管理!$A$1:$I$65536,9,0)</f>
        <v>513.8</v>
      </c>
      <c r="N40">
        <f t="shared" si="0"/>
        <v>-0.789999999999964</v>
      </c>
      <c r="O40" t="str">
        <f t="shared" si="1"/>
        <v>，1371287</v>
      </c>
      <c r="P40" t="s">
        <v>97</v>
      </c>
      <c r="U40" t="s">
        <v>20</v>
      </c>
    </row>
    <row r="41" spans="1:21">
      <c r="A41" t="s">
        <v>14</v>
      </c>
      <c r="B41" t="s">
        <v>15</v>
      </c>
      <c r="C41" t="s">
        <v>16</v>
      </c>
      <c r="D41">
        <v>1389480</v>
      </c>
      <c r="E41">
        <v>31443212</v>
      </c>
      <c r="F41">
        <v>63125948</v>
      </c>
      <c r="G41" s="3">
        <v>43430</v>
      </c>
      <c r="H41">
        <v>86.36</v>
      </c>
      <c r="I41" t="s">
        <v>98</v>
      </c>
      <c r="J41" s="3">
        <v>43429</v>
      </c>
      <c r="K41" s="3">
        <v>43430</v>
      </c>
      <c r="L41" t="s">
        <v>18</v>
      </c>
      <c r="M41">
        <f>VLOOKUP(D41,[1]应付款管理!$A$1:$I$65536,9,0)</f>
        <v>86.36</v>
      </c>
      <c r="N41">
        <f t="shared" si="0"/>
        <v>0</v>
      </c>
      <c r="O41" t="str">
        <f t="shared" si="1"/>
        <v>，1389480</v>
      </c>
      <c r="P41" t="s">
        <v>99</v>
      </c>
      <c r="U41" t="s">
        <v>20</v>
      </c>
    </row>
    <row r="42" spans="1:21">
      <c r="A42" t="s">
        <v>14</v>
      </c>
      <c r="B42" t="s">
        <v>15</v>
      </c>
      <c r="C42" t="s">
        <v>16</v>
      </c>
      <c r="D42">
        <v>1380686</v>
      </c>
      <c r="E42">
        <v>31275126</v>
      </c>
      <c r="F42">
        <v>63155248</v>
      </c>
      <c r="G42" s="3">
        <v>43433</v>
      </c>
      <c r="H42">
        <v>313.93</v>
      </c>
      <c r="I42" t="s">
        <v>100</v>
      </c>
      <c r="J42" s="3">
        <v>43431</v>
      </c>
      <c r="K42" s="3">
        <v>43433</v>
      </c>
      <c r="L42" t="s">
        <v>18</v>
      </c>
      <c r="M42">
        <f>VLOOKUP(D42,[1]应付款管理!$A$1:$I$65536,9,0)</f>
        <v>313.94</v>
      </c>
      <c r="N42">
        <f t="shared" si="0"/>
        <v>-0.00999999999999091</v>
      </c>
      <c r="O42" t="str">
        <f t="shared" si="1"/>
        <v>，1380686</v>
      </c>
      <c r="P42" t="s">
        <v>101</v>
      </c>
      <c r="U42" t="s">
        <v>20</v>
      </c>
    </row>
    <row r="43" spans="1:21">
      <c r="A43" t="s">
        <v>14</v>
      </c>
      <c r="B43" t="s">
        <v>15</v>
      </c>
      <c r="C43" t="s">
        <v>16</v>
      </c>
      <c r="D43">
        <v>1384301</v>
      </c>
      <c r="E43">
        <v>31343404</v>
      </c>
      <c r="F43">
        <v>63155249</v>
      </c>
      <c r="G43" s="3">
        <v>43433</v>
      </c>
      <c r="H43">
        <v>246.82</v>
      </c>
      <c r="I43" t="s">
        <v>102</v>
      </c>
      <c r="J43" s="3">
        <v>43431</v>
      </c>
      <c r="K43" s="3">
        <v>43433</v>
      </c>
      <c r="L43" t="s">
        <v>18</v>
      </c>
      <c r="M43">
        <f>VLOOKUP(D43,[1]应付款管理!$A$1:$I$65536,9,0)</f>
        <v>246.82</v>
      </c>
      <c r="N43">
        <f t="shared" si="0"/>
        <v>0</v>
      </c>
      <c r="O43" t="str">
        <f t="shared" si="1"/>
        <v>，1384301</v>
      </c>
      <c r="P43" t="s">
        <v>103</v>
      </c>
      <c r="U43" t="s">
        <v>20</v>
      </c>
    </row>
    <row r="44" spans="1:21">
      <c r="A44" t="s">
        <v>14</v>
      </c>
      <c r="B44" t="s">
        <v>15</v>
      </c>
      <c r="C44" t="s">
        <v>16</v>
      </c>
      <c r="D44">
        <v>1394987</v>
      </c>
      <c r="E44">
        <v>31519545</v>
      </c>
      <c r="F44">
        <v>63155251</v>
      </c>
      <c r="G44" s="3">
        <v>43433</v>
      </c>
      <c r="H44">
        <v>943.47</v>
      </c>
      <c r="I44" t="s">
        <v>104</v>
      </c>
      <c r="J44" s="3">
        <v>43428</v>
      </c>
      <c r="K44" s="3">
        <v>43433</v>
      </c>
      <c r="L44" t="s">
        <v>18</v>
      </c>
      <c r="M44">
        <f>VLOOKUP(D44,[1]应付款管理!$A$1:$I$65536,9,0)</f>
        <v>943.5</v>
      </c>
      <c r="N44">
        <f t="shared" si="0"/>
        <v>-0.0299999999999727</v>
      </c>
      <c r="O44" t="str">
        <f t="shared" si="1"/>
        <v>，1394987</v>
      </c>
      <c r="P44" t="s">
        <v>105</v>
      </c>
      <c r="U44" t="s">
        <v>20</v>
      </c>
    </row>
    <row r="45" ht="18.75" spans="7:14">
      <c r="G45" s="6" t="s">
        <v>106</v>
      </c>
      <c r="H45" s="7">
        <f>SUM(H2:H44)</f>
        <v>9476.73</v>
      </c>
      <c r="I45" s="6" t="s">
        <v>107</v>
      </c>
      <c r="M45">
        <f>SUM(M2:M44)</f>
        <v>9477.84</v>
      </c>
      <c r="N45">
        <f>SUM(N2:N44)</f>
        <v>-1.11000000000013</v>
      </c>
    </row>
    <row r="50" spans="9:9">
      <c r="I50" t="s">
        <v>108</v>
      </c>
    </row>
  </sheetData>
  <autoFilter ref="A1:U45">
    <extLst/>
  </autoFilter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STATEMENT 30 11 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Vales</dc:creator>
  <cp:lastModifiedBy>CIT-karmen欧燕珍</cp:lastModifiedBy>
  <dcterms:created xsi:type="dcterms:W3CDTF">2018-11-30T16:45:00Z</dcterms:created>
  <dcterms:modified xsi:type="dcterms:W3CDTF">2018-12-03T03:33:44Z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</Properties>
</file>