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<sst xmlns="http://schemas.openxmlformats.org/spreadsheetml/2006/main" count="460">
  <si>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</si>
  <si>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</si>
  <si>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</si>
  <si>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</si>
  <si>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</si>
  <si>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</si>
  <si>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</si>
  <si>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</si>
  <si>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</si>
  <si>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</si>
  <si>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</si>
  <si>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jasonngai_6_181201021848721_2018-12-01</t>
  </si>
  <si>
    <t>CNY</t>
  </si>
  <si>
    <t>123407.0000</t>
  </si>
  <si>
    <t>您的结算方式是预订每半月结算,账单中包括2018/11/16到2018/11/30的订单（含历史未结订单）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</si>
  <si>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</si>
  <si>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</si>
  <si>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</si>
  <si>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</si>
  <si>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</si>
  <si>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</si>
  <si>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</si>
  <si>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</si>
  <si>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</si>
  <si>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</si>
  <si>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</si>
  <si>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</si>
  <si>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</si>
  <si>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</si>
  <si>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</si>
  <si>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</si>
  <si>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</si>
  <si>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</si>
  <si>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</si>
  <si>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</si>
  <si>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</si>
  <si>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列3</t>
  </si>
  <si>
    <t>列4</t>
  </si>
  <si>
    <t>Tokyo</t>
  </si>
  <si>
    <t>DHB181116102223937</t>
  </si>
  <si>
    <t>东京大仓酒店(Hotel Okura, Tokyo)</t>
  </si>
  <si>
    <t>2019-01-16</t>
  </si>
  <si>
    <t>2019-01-19</t>
  </si>
  <si>
    <t>已确认</t>
  </si>
  <si>
    <t>CN</t>
  </si>
  <si>
    <t>2018/11/16 10:22:24</t>
  </si>
  <si>
    <t>1</t>
  </si>
  <si>
    <t>XU JING|</t>
  </si>
  <si>
    <t>邓伟龙</t>
  </si>
  <si>
    <t>，1396183</t>
  </si>
  <si>
    <t>Koh Samui</t>
  </si>
  <si>
    <t>DHB181116161425380</t>
  </si>
  <si>
    <t>赛列斯海滨度假村 - 苏美岛(Celes BeachFront Resort - Koh Samui)</t>
  </si>
  <si>
    <t>2018-12-20</t>
  </si>
  <si>
    <t>2018-12-22</t>
  </si>
  <si>
    <t>2018/11/16 16:14:25</t>
  </si>
  <si>
    <t>ZHU YU|HAN TONG|</t>
  </si>
  <si>
    <t>，1396409</t>
  </si>
  <si>
    <r>
      <t>，</t>
    </r>
    <r>
      <rPr>
        <sz val="11"/>
        <rFont val="Calibri"/>
        <charset val="134"/>
      </rPr>
      <t>1396183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1396409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1396881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1396961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1397001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1397463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1398044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1398160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1398172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1398194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1398375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1398864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1398415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1398412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1398466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1398508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1398533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1398935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1399067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1398535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1399523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1399789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1400189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1400213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1400294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1400634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1400640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1400761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1400879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1401168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1401279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1401362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1401421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1401481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1401502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1401797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1401813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1401816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1401930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1402049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1402127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1402383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1402521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1402589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1402899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1403145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1403180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1403229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1403267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1403324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1403457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1403459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1403510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1403531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1403562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1403541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1403737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1403932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1403943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1404069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1404245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1404256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1404308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1404331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1405854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1404461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1404526</t>
    </r>
  </si>
  <si>
    <t>DHB181117124759188</t>
  </si>
  <si>
    <t>莎莉拉雅别墅套房酒店(Sareeraya Villas &amp; Suites)</t>
  </si>
  <si>
    <t>2019-01-05</t>
  </si>
  <si>
    <t>2019-01-08</t>
  </si>
  <si>
    <t>2018/11/17 12:47:59</t>
  </si>
  <si>
    <t>WEI NAN|LU CHAO|</t>
  </si>
  <si>
    <t>谢琳琳</t>
  </si>
  <si>
    <t>，1396881</t>
  </si>
  <si>
    <t>DHB181117150558353</t>
  </si>
  <si>
    <t>品川王子大酒店(Shinagawa Prince Hotel)</t>
  </si>
  <si>
    <t>2018-12-31</t>
  </si>
  <si>
    <t>2019-01-01</t>
  </si>
  <si>
    <t>2018/11/17 15:05:58</t>
  </si>
  <si>
    <t>4</t>
  </si>
  <si>
    <t>CAi HONGYAN|YAN WEN|LIU SHAOKUAN|LIU SHIWU|</t>
  </si>
  <si>
    <t>LiZhengHua</t>
  </si>
  <si>
    <t>，1396961</t>
  </si>
  <si>
    <t>Chiang Mai</t>
  </si>
  <si>
    <t>DHB181117164642928</t>
  </si>
  <si>
    <t>清迈谭易思廷酒店(Eastin Tan Hotel Chiang Mai)</t>
  </si>
  <si>
    <t>2018-11-30</t>
  </si>
  <si>
    <t>2018-12-04</t>
  </si>
  <si>
    <t>2018/11/17 16:46:42</t>
  </si>
  <si>
    <t>LI HUIJIE|</t>
  </si>
  <si>
    <t>，1397001</t>
  </si>
  <si>
    <t>DHB181117202821381</t>
  </si>
  <si>
    <t>关西珍珠酒店(Pearl Hotel Kasai)</t>
  </si>
  <si>
    <t>2019-01-20</t>
  </si>
  <si>
    <t>2019-01-22</t>
  </si>
  <si>
    <t>2018/11/17 20:28:21</t>
  </si>
  <si>
    <t>Qin Li|Han Xiaojie|</t>
  </si>
  <si>
    <t>，1397463</t>
  </si>
  <si>
    <t>Osaka</t>
  </si>
  <si>
    <t>DHB181118130814863</t>
  </si>
  <si>
    <t>路德酒店(Hotel the Lutheran)</t>
  </si>
  <si>
    <t>2018-11-22</t>
  </si>
  <si>
    <t>2018-11-23</t>
  </si>
  <si>
    <t>2018/11/18 13:08:14</t>
  </si>
  <si>
    <t>FU JIFENG|</t>
  </si>
  <si>
    <t>，1398044</t>
  </si>
  <si>
    <t>Kobe</t>
  </si>
  <si>
    <t>DHB181118190936699</t>
  </si>
  <si>
    <t>神户岐山酒店(Chisun Hotel Kobe)</t>
  </si>
  <si>
    <t>2018-12-05</t>
  </si>
  <si>
    <t>2018-12-06</t>
  </si>
  <si>
    <t>2018/11/18 19:09:36</t>
  </si>
  <si>
    <t>Gao Ziqi|</t>
  </si>
  <si>
    <t>，1398160</t>
  </si>
  <si>
    <t>Narita</t>
  </si>
  <si>
    <t>DHB181118192301349</t>
  </si>
  <si>
    <t>成田机场旅馆(Narita Airport Rest House)</t>
  </si>
  <si>
    <t>2019-02-02</t>
  </si>
  <si>
    <t>2019-02-03</t>
  </si>
  <si>
    <t>2018/11/18 19:23:01</t>
  </si>
  <si>
    <t>Yu Yiming|Feng Zhuoheng|</t>
  </si>
  <si>
    <t>，1398172</t>
  </si>
  <si>
    <t>Abuta</t>
  </si>
  <si>
    <t>DHB181118201312259</t>
  </si>
  <si>
    <t>(Smile Hotel Hakodate)</t>
  </si>
  <si>
    <t>2019-02-14</t>
  </si>
  <si>
    <t>2019-02-15</t>
  </si>
  <si>
    <t>2018/11/18 20:13:12</t>
  </si>
  <si>
    <t>YAN WEIDONG|</t>
  </si>
  <si>
    <t>，1398194</t>
  </si>
  <si>
    <t>Krabi</t>
  </si>
  <si>
    <t>DHB181119111152562</t>
  </si>
  <si>
    <t>宜必思尚品甲米奥南酒店(ibis Styles Krabi Ao Nang)</t>
  </si>
  <si>
    <t>2018-11-19</t>
  </si>
  <si>
    <t>2018-11-20</t>
  </si>
  <si>
    <t>2018/11/19 11:11:52</t>
  </si>
  <si>
    <t>XU YUN|YANG YA|</t>
  </si>
  <si>
    <t>NgaiJason</t>
  </si>
  <si>
    <t>，1398375</t>
  </si>
  <si>
    <t>Patong</t>
  </si>
  <si>
    <t>DHB181119111808891</t>
  </si>
  <si>
    <t>宜必思普吉岛芭东酒店(ibis Phuket Patong)</t>
  </si>
  <si>
    <t>2019-01-27</t>
  </si>
  <si>
    <t>2019-02-01</t>
  </si>
  <si>
    <t>2018/11/19 11:18:08</t>
  </si>
  <si>
    <t>BI YAQI|LI YANG|LI YUTONG|</t>
  </si>
  <si>
    <t>，1398864</t>
  </si>
  <si>
    <t>DHB181119140329167</t>
  </si>
  <si>
    <t>2018-12-09</t>
  </si>
  <si>
    <t>2018-12-13</t>
  </si>
  <si>
    <t>2018/11/19 14:03:29</t>
  </si>
  <si>
    <t>2</t>
  </si>
  <si>
    <t>SHI YANQUN|WU XIAOBAO|</t>
  </si>
  <si>
    <t>，1398415</t>
  </si>
  <si>
    <t>DHB181119140822457</t>
  </si>
  <si>
    <t>2018-12-10</t>
  </si>
  <si>
    <t>2018-12-14</t>
  </si>
  <si>
    <t>2018/11/19 14:08:22</t>
  </si>
  <si>
    <t>SUN DAOLE|</t>
  </si>
  <si>
    <t>，1398412</t>
  </si>
  <si>
    <t>DHB181119142426415</t>
  </si>
  <si>
    <t>新大阪站万怡酒店(Courtyard by Marriott Shin-Osaka Station(ex.Hotel Laforet Shin - Osaka))</t>
  </si>
  <si>
    <t>2018/11/19 14:24:26</t>
  </si>
  <si>
    <t>ZHAO QIAN|</t>
  </si>
  <si>
    <t>，1398466</t>
  </si>
  <si>
    <t>DHB181119162830792</t>
  </si>
  <si>
    <t>诺拉布里度假村(Nora Buri Resort &amp; Spa)</t>
  </si>
  <si>
    <t>2018/11/19 16:28:30</t>
  </si>
  <si>
    <t>LIU HAOXIN|TANG XINYI|</t>
  </si>
  <si>
    <t>，1398508</t>
  </si>
  <si>
    <t>Singapore</t>
  </si>
  <si>
    <t>DHB181119173222760</t>
  </si>
  <si>
    <t>新加坡樟宜机场皇冠假日酒店(Crowne Plaza Changi Airport)</t>
  </si>
  <si>
    <t>2019-02-06</t>
  </si>
  <si>
    <t>2019-02-07</t>
  </si>
  <si>
    <t>2018/11/19 17:32:22</t>
  </si>
  <si>
    <t>wang xi|li youlin|</t>
  </si>
  <si>
    <t>徐文程</t>
  </si>
  <si>
    <t>，1398533</t>
  </si>
  <si>
    <t>DHB181120132157693</t>
  </si>
  <si>
    <t>2018/11/20 13:21:57</t>
  </si>
  <si>
    <t>YE MEIMEI|</t>
  </si>
  <si>
    <t>叶倩</t>
  </si>
  <si>
    <t>，1398935</t>
  </si>
  <si>
    <t>DHB181120153602199</t>
  </si>
  <si>
    <t>清迈帝国美平酒店(The Imperial Mae Ping Hotel)</t>
  </si>
  <si>
    <t>2019-01-10</t>
  </si>
  <si>
    <t>2018/11/20 15:36:02</t>
  </si>
  <si>
    <t>ZHANG ZHONGJUN|</t>
  </si>
  <si>
    <t>，1399067</t>
  </si>
  <si>
    <t>，1398535</t>
  </si>
  <si>
    <t>DHB181121123308396</t>
  </si>
  <si>
    <t>2018-12-27</t>
  </si>
  <si>
    <t>2018/11/21 12:33:08</t>
  </si>
  <si>
    <t>WEN QI|</t>
  </si>
  <si>
    <t>，1399523</t>
  </si>
  <si>
    <t>DHB181121190859273</t>
  </si>
  <si>
    <t>西佳东京柏宁酒店(Best Western Tokyo Nishikasai)</t>
  </si>
  <si>
    <t>2018-12-15</t>
  </si>
  <si>
    <t>2018-12-17</t>
  </si>
  <si>
    <t>2018/11/21 19:08:59</t>
  </si>
  <si>
    <t>YANG BING|MI LULU|</t>
  </si>
  <si>
    <t>，1399789</t>
  </si>
  <si>
    <t>Abashiri</t>
  </si>
  <si>
    <t>DHB181122153318954</t>
  </si>
  <si>
    <t>Toyoko Inn Hokkaido Okhotsk Abashiri Ekimae(Toyoko Inn Hokkaido Okhotsk Abashiri Ekimae)</t>
  </si>
  <si>
    <t>2018/11/22 15:33:18</t>
  </si>
  <si>
    <t>Liang Ying|JIA XIAO|</t>
  </si>
  <si>
    <t>，1400189</t>
  </si>
  <si>
    <t>DHB181122155810388</t>
  </si>
  <si>
    <t>新宿阳光酒店(Hotel Sunlite Shinjuku)</t>
  </si>
  <si>
    <t>2018-12-02</t>
  </si>
  <si>
    <t>2018-12-03</t>
  </si>
  <si>
    <t>2018/11/22 15:58:10</t>
  </si>
  <si>
    <t>WEN LV|</t>
  </si>
  <si>
    <t>，1400213</t>
  </si>
  <si>
    <t>Boracay Island</t>
  </si>
  <si>
    <t>DHB181122183026228</t>
  </si>
  <si>
    <t>长滩岛港湾套房酒店(Boracay Haven Suites)</t>
  </si>
  <si>
    <t>2018-12-12</t>
  </si>
  <si>
    <t>2018/11/22 18:30:26</t>
  </si>
  <si>
    <t>LIU QIAOYONG|</t>
  </si>
  <si>
    <t>，1400294</t>
  </si>
  <si>
    <t>Kyoto</t>
  </si>
  <si>
    <t>DHB181123132356449</t>
  </si>
  <si>
    <t>京都四觉住宿酒店(Hotel MyStays Kyoto-Shijo)</t>
  </si>
  <si>
    <t>2018-11-27</t>
  </si>
  <si>
    <t>2018-11-28</t>
  </si>
  <si>
    <t>2018/11/23 13:23:56</t>
  </si>
  <si>
    <t>ZHAO XIN|</t>
  </si>
  <si>
    <t>，1400634</t>
  </si>
  <si>
    <t>DHB181123133903395</t>
  </si>
  <si>
    <t>2018/11/23 13:39:03</t>
  </si>
  <si>
    <t>WANG LIANG|</t>
  </si>
  <si>
    <t>，1400640</t>
  </si>
  <si>
    <t>DHB181123155516290</t>
  </si>
  <si>
    <t>KC 海滩俱乐部和泳池别墅(KC Beach Club &amp; Pool Villas)</t>
  </si>
  <si>
    <t>2018-11-26</t>
  </si>
  <si>
    <t>2018-11-29</t>
  </si>
  <si>
    <t>2018/11/23 15:55:16</t>
  </si>
  <si>
    <t>YANG FEI|LIU HUI|</t>
  </si>
  <si>
    <t>，1400761</t>
  </si>
  <si>
    <t>Kagoshima</t>
  </si>
  <si>
    <t>DHB181123190208846</t>
  </si>
  <si>
    <t>鹿儿岛雷姆酒店(Remm Kagoshima)</t>
  </si>
  <si>
    <t>2019-01-04</t>
  </si>
  <si>
    <t>2019-01-07</t>
  </si>
  <si>
    <t>2018/11/23 19:02:08</t>
  </si>
  <si>
    <t>WANG LINLIN|CHENXI XU|</t>
  </si>
  <si>
    <t>，1400879</t>
  </si>
  <si>
    <t>Kuala Lumpur</t>
  </si>
  <si>
    <t>DHB181124154653940</t>
  </si>
  <si>
    <t>吉隆坡费斯套房酒店(The Face Suites Kuala Lumpur)</t>
  </si>
  <si>
    <t>2019-02-16</t>
  </si>
  <si>
    <t>2018/11/24 15:46:53</t>
  </si>
  <si>
    <t>WANG YUFEI|TBA TBA|</t>
  </si>
  <si>
    <t>，1401168</t>
  </si>
  <si>
    <t>DHB181124212638723</t>
  </si>
  <si>
    <t>卡利马度假村及水疗中心(Kalima Resort &amp; Spa, Phuket)</t>
  </si>
  <si>
    <t>2018-12-01</t>
  </si>
  <si>
    <t>2018/11/24 21:26:38</t>
  </si>
  <si>
    <t>cai xiaojie|</t>
  </si>
  <si>
    <t>，1401279</t>
  </si>
  <si>
    <t>DHB181125005706423</t>
  </si>
  <si>
    <t>浅草豪景酒店(Asakusa View Hotel)</t>
  </si>
  <si>
    <t>2018/11/25 0:57:06</t>
  </si>
  <si>
    <t>Wang Ting|</t>
  </si>
  <si>
    <t>，1401362</t>
  </si>
  <si>
    <t>Hakodate</t>
  </si>
  <si>
    <t>DHB181125105809812</t>
  </si>
  <si>
    <t>函馆湾拉维斯塔酒店(La Vista Hakodate Bay)</t>
  </si>
  <si>
    <t>2019-02-08</t>
  </si>
  <si>
    <t>2018/11/25 10:58:09</t>
  </si>
  <si>
    <t>HAN LINGLING|</t>
  </si>
  <si>
    <t>，1401421</t>
  </si>
  <si>
    <t>Motobu</t>
  </si>
  <si>
    <t>DHB181125135048707</t>
  </si>
  <si>
    <t>尤佳福碧色酒店(Hotel Yugaf Inn Bise)</t>
  </si>
  <si>
    <t>2019-01-30</t>
  </si>
  <si>
    <t>2018/11/25 13:50:48</t>
  </si>
  <si>
    <t>LU ZHAOHUA|DING HUIJING|ZHANG MINGYING|</t>
  </si>
  <si>
    <t>，1401481</t>
  </si>
  <si>
    <t>DHB181125143347982</t>
  </si>
  <si>
    <t>东京 MyStays 浅草桥酒店(Hotel MyStays Asakusa-bashi)</t>
  </si>
  <si>
    <t>2018-12-07</t>
  </si>
  <si>
    <t>2018/11/25 14:33:47</t>
  </si>
  <si>
    <t>liu xuan|</t>
  </si>
  <si>
    <t>，1401502</t>
  </si>
  <si>
    <t>Bangkok</t>
  </si>
  <si>
    <t>DHB181126104446204</t>
  </si>
  <si>
    <t>曼谷铂尔曼皇权酒店(Pullman Bangkok King Power)</t>
  </si>
  <si>
    <t>2018/11/26 10:44:47</t>
  </si>
  <si>
    <t>ZHANG JIAO|</t>
  </si>
  <si>
    <t>，1401797</t>
  </si>
  <si>
    <t>DHB181126114700457</t>
  </si>
  <si>
    <t>曼谷亚洲酒店(Asia Hotel Bangkok)</t>
  </si>
  <si>
    <t>2018-12-19</t>
  </si>
  <si>
    <t>2018/11/26 11:47:00</t>
  </si>
  <si>
    <t>DING HONGJIE|GU CHEN|TONG XIAJUN|WENG YANFENG|TBA TBA|TBA TBA|TBA TBA|TBA TBA|</t>
  </si>
  <si>
    <t>，1401813</t>
  </si>
  <si>
    <t>DHB181126115122796</t>
  </si>
  <si>
    <t>2018-12-23</t>
  </si>
  <si>
    <t>2018/11/26 11:51:22</t>
  </si>
  <si>
    <t>，1401816</t>
  </si>
  <si>
    <t>DHB181126153518318</t>
  </si>
  <si>
    <t>曼谷暹罗@暹罗设计酒店(Siam@Siam Design Hotel Bangkok)</t>
  </si>
  <si>
    <t>2018/11/26 15:35:18</t>
  </si>
  <si>
    <t>BI ZHENZHAO|GUAN SUYI|</t>
  </si>
  <si>
    <t>，1401930</t>
  </si>
  <si>
    <t>DHB181126184224928</t>
  </si>
  <si>
    <t>2018/11/26 18:42:24</t>
  </si>
  <si>
    <t>NIU XINRUI|</t>
  </si>
  <si>
    <t>，1402049</t>
  </si>
  <si>
    <t>DHB181126214024501</t>
  </si>
  <si>
    <t>秋叶原雷姆酒店(Remm Akihabara)</t>
  </si>
  <si>
    <t>2019-01-24</t>
  </si>
  <si>
    <t>2019-01-25</t>
  </si>
  <si>
    <t>2018/11/26 21:40:24</t>
  </si>
  <si>
    <t>Kang Hua|</t>
  </si>
  <si>
    <t>，1402127</t>
  </si>
  <si>
    <t>DHB181127144120502</t>
  </si>
  <si>
    <t>曼谷悦榕庄(Banyan Tree Bangkok)</t>
  </si>
  <si>
    <t>2019-02-12</t>
  </si>
  <si>
    <t>2018/11/27 14:41:20</t>
  </si>
  <si>
    <t>WU WEI|</t>
  </si>
  <si>
    <t>，1402383</t>
  </si>
  <si>
    <t>DHB181127172928059</t>
  </si>
  <si>
    <t>京都新町别邸三井花园酒店(Mitsui Garden Hotel Kyoto Shinmachi Bettei)</t>
  </si>
  <si>
    <t>2018/11/27 17:29:28</t>
  </si>
  <si>
    <t>chen linping|</t>
  </si>
  <si>
    <t>，1402521</t>
  </si>
  <si>
    <t>DHB181127191645137</t>
  </si>
  <si>
    <t>2018-12-28</t>
  </si>
  <si>
    <t>2018/11/27 19:16:45</t>
  </si>
  <si>
    <t>XUE JIGANG|GU DINGLI|</t>
  </si>
  <si>
    <t>，1402589</t>
  </si>
  <si>
    <t>DHB181128114315602</t>
  </si>
  <si>
    <t>东新宿 E 酒店(E Hotel Higashi Shinjuku)</t>
  </si>
  <si>
    <t>2019-01-28</t>
  </si>
  <si>
    <t>2019-01-29</t>
  </si>
  <si>
    <t>2018/11/28 11:43:15</t>
  </si>
  <si>
    <t>XIONG FEIQI|QUAN DANDAN|LU AIHUA|LYU CHUN|</t>
  </si>
  <si>
    <t>，1402899</t>
  </si>
  <si>
    <t>DHB181128173655878</t>
  </si>
  <si>
    <t>维新酒店集团(the b ikebukuro)</t>
  </si>
  <si>
    <t>2018/11/28 17:36:55</t>
  </si>
  <si>
    <t>Huang Haili|</t>
  </si>
  <si>
    <t>，1403145</t>
  </si>
  <si>
    <t>DHB181128185035013</t>
  </si>
  <si>
    <t>2018/11/28 18:50:35</t>
  </si>
  <si>
    <t>LI JIHENG|LIU YILIN|</t>
  </si>
  <si>
    <t>，1403180</t>
  </si>
  <si>
    <t>DHB181128191813554</t>
  </si>
  <si>
    <t>五反田站前 Mystays 酒店(Hotel MyStays Gotanda Station)</t>
  </si>
  <si>
    <t>2018/11/28 19:18:13</t>
  </si>
  <si>
    <t>FENG YING|</t>
  </si>
  <si>
    <t>，1403229</t>
  </si>
  <si>
    <t>DHB181128201726650</t>
  </si>
  <si>
    <t>大阪心斋桥 Nest 酒店(Nest Hotel Osaka Shinsaibashi)</t>
  </si>
  <si>
    <t>2018/11/28 20:17:26</t>
  </si>
  <si>
    <t>KE PING|</t>
  </si>
  <si>
    <t>，1403267</t>
  </si>
  <si>
    <t>DHB181128222643497</t>
  </si>
  <si>
    <t>羽田皇家花园酒店(Royal Park Hotel THE Haneda)</t>
  </si>
  <si>
    <t>2018/11/28 22:26:43</t>
  </si>
  <si>
    <t>ZHANG ZHIEN|</t>
  </si>
  <si>
    <t>，1403324</t>
  </si>
  <si>
    <t>Izumisano</t>
  </si>
  <si>
    <t>DHB181129095205035</t>
  </si>
  <si>
    <t>大阪关西全日空酒店(Star Gate Hotel Kansai Airport)</t>
  </si>
  <si>
    <t>2019-01-02</t>
  </si>
  <si>
    <t>2018/11/29 9:52:05</t>
  </si>
  <si>
    <t>CEN ANGUO|WANG JING|CEN ANQING|YU YUAN|</t>
  </si>
  <si>
    <t>，1403457</t>
  </si>
  <si>
    <t>DHB181129101408406</t>
  </si>
  <si>
    <t>2019-01-18</t>
  </si>
  <si>
    <t>2019-01-21</t>
  </si>
  <si>
    <t>2018/11/29 10:14:08</t>
  </si>
  <si>
    <t>ZHAO YUTONG|WANG SHANTING|ZHAO YUFAN|ZHAO ZHIBIN|</t>
  </si>
  <si>
    <t>，1403459</t>
  </si>
  <si>
    <t>DHB181129113107660</t>
  </si>
  <si>
    <t>2019-02-05</t>
  </si>
  <si>
    <t>2019-02-09</t>
  </si>
  <si>
    <t>2018/11/29 11:31:07</t>
  </si>
  <si>
    <t>LI JINGHUA|</t>
  </si>
  <si>
    <t>，1403510</t>
  </si>
  <si>
    <t>DHB181129113918202</t>
  </si>
  <si>
    <t>Ueno Hotel(Ueno Hotel)</t>
  </si>
  <si>
    <t>2018/11/29 11:39:18</t>
  </si>
  <si>
    <t>LU YUEXIN|</t>
  </si>
  <si>
    <t>，1403531</t>
  </si>
  <si>
    <t>DHB181129130746709</t>
  </si>
  <si>
    <t>思拉瓦迪泳池温泉度假村(Silavadee Pool Spa Resort)</t>
  </si>
  <si>
    <t>2019-01-31</t>
  </si>
  <si>
    <t>2018/11/29 13:07:46</t>
  </si>
  <si>
    <t>JIANG YUKE|</t>
  </si>
  <si>
    <t>，1403562</t>
  </si>
  <si>
    <t>Nha Trang</t>
  </si>
  <si>
    <t>DHB181129161133406</t>
  </si>
  <si>
    <t>芽庄洲际酒店(InterContinental Nha Trang)</t>
  </si>
  <si>
    <t>2018/11/29 16:11:33</t>
  </si>
  <si>
    <t>HU JUN|TANG YUNWEN|TONG XIN|ZHAO WENHUA|</t>
  </si>
  <si>
    <t>，1403541</t>
  </si>
  <si>
    <t>Karon</t>
  </si>
  <si>
    <t>DHB181129170557184</t>
  </si>
  <si>
    <t>画廊酒店(The Galleri by Katathani（EX:Foto Hotel))</t>
  </si>
  <si>
    <t>2018/11/29 17:05:57</t>
  </si>
  <si>
    <t>3</t>
  </si>
  <si>
    <t>ZHUANG YAQI|LYU ZHONGYUAN|LI XIAOQI|ZHU MEIJING|LIN YUANXIN|HUANG FAN|</t>
  </si>
  <si>
    <t>gujiexia</t>
  </si>
  <si>
    <t>，1403737</t>
  </si>
  <si>
    <t>DHB181129220249025</t>
  </si>
  <si>
    <t>2018/11/29 22:02:49</t>
  </si>
  <si>
    <t>RONG NANA|</t>
  </si>
  <si>
    <t>，1403932</t>
  </si>
  <si>
    <t>DHB181129222344988</t>
  </si>
  <si>
    <t>2018/11/29 22:23:44</t>
  </si>
  <si>
    <t>，1403943</t>
  </si>
  <si>
    <t>DHB181130103119993</t>
  </si>
  <si>
    <t>2018-12-16</t>
  </si>
  <si>
    <t>2018/11/30 10:31:19</t>
  </si>
  <si>
    <t>tong yongfang|</t>
  </si>
  <si>
    <t>，1404069</t>
  </si>
  <si>
    <t>DHB181130141658357</t>
  </si>
  <si>
    <t>东京圆顶酒店(Tokyo Dome Hotel)</t>
  </si>
  <si>
    <t>2018/11/30 14:16:58</t>
  </si>
  <si>
    <t>HE YUFENG|</t>
  </si>
  <si>
    <t>，1404245</t>
  </si>
  <si>
    <t>Jimbaran</t>
  </si>
  <si>
    <t>DHB181130144726751</t>
  </si>
  <si>
    <t>巴里岛阿雅娜度假村及水疗中心(AYANA Resort and Spa Bali)</t>
  </si>
  <si>
    <t>2018/11/30 14:47:26</t>
  </si>
  <si>
    <t>CHEN SIYU|</t>
  </si>
  <si>
    <t>，1404256</t>
  </si>
  <si>
    <t>Sapporo</t>
  </si>
  <si>
    <t>DHB181130154406784</t>
  </si>
  <si>
    <t>札幌新大谷酒店(New Otani Inn Sapporo)</t>
  </si>
  <si>
    <t>2019-02-10</t>
  </si>
  <si>
    <t>2018/11/30 15:44:06</t>
  </si>
  <si>
    <t>XIONG SUJUAN|</t>
  </si>
  <si>
    <t>，1404308</t>
  </si>
  <si>
    <t>DHB181130161834124</t>
  </si>
  <si>
    <t>2018/11/30 16:18:34</t>
  </si>
  <si>
    <t>WU LU|</t>
  </si>
  <si>
    <t>，1404331</t>
  </si>
  <si>
    <t>Cebu</t>
  </si>
  <si>
    <t>DHB181130164721483</t>
  </si>
  <si>
    <t>马波罗皇家酒店(Mabolo Royal Hotel)</t>
  </si>
  <si>
    <t>2019-01-26</t>
  </si>
  <si>
    <t>2018/11/30 16:47:21</t>
  </si>
  <si>
    <t>5</t>
  </si>
  <si>
    <t>ZHOU XU|WANG JINGPING|CHENG XIAOHUA|LIU XINGTONG|ZHENG SUJUAN|</t>
  </si>
  <si>
    <t>，1405854</t>
  </si>
  <si>
    <t>Fukuoka</t>
  </si>
  <si>
    <t>DHB181130191321346</t>
  </si>
  <si>
    <t>八百冶博德酒店(Yaoji Hakata Hotel)</t>
  </si>
  <si>
    <t>2018/11/30 19:13:22</t>
  </si>
  <si>
    <t>HAN WENBO|</t>
  </si>
  <si>
    <t>，1404461</t>
  </si>
  <si>
    <t>DHB181130213357790</t>
  </si>
  <si>
    <t>东京日本桥微笑酒店(Smile Hotel Tokyo Nihonbashi)</t>
  </si>
  <si>
    <t>2018/11/30 21:33:57</t>
  </si>
  <si>
    <t>XU SHENGLIAN|</t>
  </si>
  <si>
    <t>，1404526</t>
  </si>
  <si>
    <r>
      <t>确定应付：</t>
    </r>
    <r>
      <rPr>
        <b/>
        <sz val="12"/>
        <rFont val="Calibri"/>
        <charset val="134"/>
      </rPr>
      <t>123407</t>
    </r>
  </si>
  <si>
    <r>
      <t>道旅直连：</t>
    </r>
    <r>
      <rPr>
        <b/>
        <sz val="12"/>
        <rFont val="Calibri"/>
        <charset val="134"/>
      </rPr>
      <t xml:space="preserve">38809  </t>
    </r>
    <r>
      <rPr>
        <b/>
        <sz val="12"/>
        <rFont val="宋体"/>
        <charset val="134"/>
      </rPr>
      <t>付款编号：</t>
    </r>
    <r>
      <rPr>
        <b/>
        <sz val="12"/>
        <rFont val="Calibri"/>
        <charset val="134"/>
      </rPr>
      <t>P181203145259322</t>
    </r>
  </si>
  <si>
    <r>
      <t>道旅：</t>
    </r>
    <r>
      <rPr>
        <b/>
        <sz val="12"/>
        <rFont val="Calibri"/>
        <charset val="134"/>
      </rPr>
      <t xml:space="preserve">84598   </t>
    </r>
    <r>
      <rPr>
        <b/>
        <sz val="12"/>
        <rFont val="宋体"/>
        <charset val="134"/>
      </rPr>
      <t>付款编号：</t>
    </r>
    <r>
      <rPr>
        <b/>
        <sz val="12"/>
        <rFont val="Calibri"/>
        <charset val="134"/>
      </rPr>
      <t>P181203145422322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</si>
</sst>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Calibri"/>
      <charset val="134"/>
    </font>
    <font>
      <sz val="9.75"/>
      <color rgb="FF337AB7"/>
      <name val="Helvetica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8" fillId="6" borderId="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Font="1"/>
    <xf numFmtId="0" fontId="2" fillId="0" borderId="0" xfId="0" applyFont="1"/>
    <xf numFmtId="0" fontId="3" fillId="0" borderId="0" xfId="0" applyNumberFormat="1" applyFont="1"/>
    <xf numFmtId="0" fontId="4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12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1403541</v>
          </cell>
          <cell r="B2" t="str">
            <v>洲际芽庄酒店（芽庄洲际酒店）</v>
          </cell>
          <cell r="C2" t="str">
            <v>DHB181129161133406</v>
          </cell>
          <cell r="D2" t="str">
            <v>p327265</v>
          </cell>
          <cell r="E2" t="str">
            <v/>
          </cell>
          <cell r="F2" t="str">
            <v>1968</v>
          </cell>
          <cell r="G2" t="str">
            <v>RMB</v>
          </cell>
          <cell r="H2" t="str">
            <v>1</v>
          </cell>
          <cell r="I2">
            <v>1968</v>
          </cell>
        </row>
        <row r="3">
          <cell r="A3">
            <v>1404069</v>
          </cell>
          <cell r="B3" t="str">
            <v>洲际芽庄酒店（芽庄洲际酒店）</v>
          </cell>
          <cell r="C3" t="str">
            <v>DHB181130103119993</v>
          </cell>
          <cell r="D3" t="str">
            <v>327331</v>
          </cell>
          <cell r="E3" t="str">
            <v/>
          </cell>
          <cell r="F3" t="str">
            <v>1968</v>
          </cell>
          <cell r="G3" t="str">
            <v>RMB</v>
          </cell>
          <cell r="H3" t="str">
            <v>1</v>
          </cell>
          <cell r="I3">
            <v>1968</v>
          </cell>
        </row>
        <row r="4">
          <cell r="A4">
            <v>1403180</v>
          </cell>
          <cell r="B4" t="str">
            <v>苏梅岛诺拉布里温泉度假酒店</v>
          </cell>
          <cell r="C4" t="str">
            <v>DHB181128185035013</v>
          </cell>
          <cell r="D4" t="str">
            <v>20633</v>
          </cell>
          <cell r="E4" t="str">
            <v/>
          </cell>
          <cell r="F4" t="str">
            <v>1756</v>
          </cell>
          <cell r="G4" t="str">
            <v>RMB</v>
          </cell>
          <cell r="H4" t="str">
            <v>1</v>
          </cell>
          <cell r="I4">
            <v>1756</v>
          </cell>
        </row>
        <row r="5">
          <cell r="A5">
            <v>1398508</v>
          </cell>
          <cell r="B5" t="str">
            <v>苏梅岛诺拉布里温泉度假酒店</v>
          </cell>
          <cell r="C5" t="str">
            <v>DHB181119162830792</v>
          </cell>
          <cell r="D5" t="str">
            <v>20179</v>
          </cell>
          <cell r="E5" t="str">
            <v/>
          </cell>
          <cell r="F5" t="str">
            <v>3965</v>
          </cell>
          <cell r="G5" t="str">
            <v>RMB</v>
          </cell>
          <cell r="H5" t="str">
            <v>1</v>
          </cell>
          <cell r="I5">
            <v>3965</v>
          </cell>
        </row>
        <row r="6">
          <cell r="A6">
            <v>1395282</v>
          </cell>
          <cell r="B6" t="str">
            <v>曼谷大都会酒店</v>
          </cell>
          <cell r="C6" t="str">
            <v>DHB181201111525676</v>
          </cell>
          <cell r="D6" t="str">
            <v/>
          </cell>
          <cell r="E6" t="str">
            <v/>
          </cell>
          <cell r="F6" t="str">
            <v>3357</v>
          </cell>
          <cell r="G6" t="str">
            <v>RMB</v>
          </cell>
          <cell r="H6" t="str">
            <v>1</v>
          </cell>
          <cell r="I6">
            <v>3357</v>
          </cell>
        </row>
        <row r="7">
          <cell r="A7">
            <v>1395284</v>
          </cell>
          <cell r="B7" t="str">
            <v>曼谷大都会酒店</v>
          </cell>
          <cell r="C7" t="str">
            <v>DHB181201094419444,DHB181201111118487</v>
          </cell>
          <cell r="D7" t="str">
            <v/>
          </cell>
          <cell r="E7" t="str">
            <v/>
          </cell>
          <cell r="F7" t="str">
            <v>6714</v>
          </cell>
          <cell r="G7" t="str">
            <v>RMB</v>
          </cell>
          <cell r="H7" t="str">
            <v>1</v>
          </cell>
          <cell r="I7">
            <v>6714</v>
          </cell>
        </row>
        <row r="8">
          <cell r="A8">
            <v>1403562</v>
          </cell>
          <cell r="B8" t="str">
            <v>思拉瓦迪泳池温泉度假村</v>
          </cell>
          <cell r="C8" t="str">
            <v>DHB181129130746709</v>
          </cell>
          <cell r="D8" t="str">
            <v/>
          </cell>
          <cell r="E8" t="str">
            <v/>
          </cell>
          <cell r="F8" t="str">
            <v>9470</v>
          </cell>
          <cell r="G8" t="str">
            <v>RMB</v>
          </cell>
          <cell r="H8" t="str">
            <v>1</v>
          </cell>
          <cell r="I8">
            <v>9470</v>
          </cell>
        </row>
        <row r="9">
          <cell r="A9">
            <v>1398864</v>
          </cell>
          <cell r="B9" t="str">
            <v>宜必思普吉岛芭东酒店</v>
          </cell>
          <cell r="C9" t="str">
            <v>DHB181119111808891</v>
          </cell>
          <cell r="D9" t="str">
            <v>6538TAQ502</v>
          </cell>
          <cell r="E9" t="str">
            <v/>
          </cell>
          <cell r="F9" t="str">
            <v>2495</v>
          </cell>
          <cell r="G9" t="str">
            <v>RMB</v>
          </cell>
          <cell r="H9" t="str">
            <v>1</v>
          </cell>
          <cell r="I9">
            <v>2495</v>
          </cell>
        </row>
        <row r="10">
          <cell r="A10">
            <v>1401797</v>
          </cell>
          <cell r="B10" t="str">
            <v>曼谷铂尔曼皇权酒店</v>
          </cell>
          <cell r="C10" t="str">
            <v>DHB181126104446204</v>
          </cell>
          <cell r="D10" t="str">
            <v>729003</v>
          </cell>
          <cell r="E10" t="str">
            <v/>
          </cell>
          <cell r="F10" t="str">
            <v>2273</v>
          </cell>
          <cell r="G10" t="str">
            <v>RMB</v>
          </cell>
          <cell r="H10" t="str">
            <v>1</v>
          </cell>
          <cell r="I10">
            <v>2273</v>
          </cell>
        </row>
        <row r="11">
          <cell r="A11">
            <v>1402383</v>
          </cell>
          <cell r="B11" t="str">
            <v>曼谷悦榕庄酒店</v>
          </cell>
          <cell r="C11" t="str">
            <v>DHB181127144120502</v>
          </cell>
          <cell r="D11" t="str">
            <v/>
          </cell>
          <cell r="E11" t="str">
            <v/>
          </cell>
          <cell r="F11" t="str">
            <v>6522</v>
          </cell>
          <cell r="G11" t="str">
            <v>RMB</v>
          </cell>
          <cell r="H11" t="str">
            <v>1</v>
          </cell>
          <cell r="I11">
            <v>6522</v>
          </cell>
        </row>
        <row r="12">
          <cell r="A12">
            <v>1401279</v>
          </cell>
          <cell r="B12" t="str">
            <v>普吉岛卡利马度假村及水疗中心</v>
          </cell>
          <cell r="C12" t="str">
            <v>DHB181124212638723</v>
          </cell>
          <cell r="D12" t="str">
            <v>360172</v>
          </cell>
          <cell r="E12" t="str">
            <v/>
          </cell>
          <cell r="F12" t="str">
            <v>1511.36</v>
          </cell>
          <cell r="G12" t="str">
            <v>RMB</v>
          </cell>
          <cell r="H12" t="str">
            <v>1</v>
          </cell>
          <cell r="I12">
            <v>1511.36</v>
          </cell>
        </row>
        <row r="13">
          <cell r="A13">
            <v>1403737</v>
          </cell>
          <cell r="B13" t="str">
            <v>画廊酒店（普吉岛相片酒店）</v>
          </cell>
          <cell r="C13" t="str">
            <v>DHB181129170557184</v>
          </cell>
          <cell r="D13" t="str">
            <v>333746620</v>
          </cell>
          <cell r="E13" t="str">
            <v/>
          </cell>
          <cell r="F13" t="str">
            <v>5970</v>
          </cell>
          <cell r="G13" t="str">
            <v>RMB</v>
          </cell>
          <cell r="H13" t="str">
            <v>1</v>
          </cell>
          <cell r="I13">
            <v>5970</v>
          </cell>
        </row>
        <row r="14">
          <cell r="A14">
            <v>1403267</v>
          </cell>
          <cell r="B14" t="str">
            <v>大阪心斋桥安乐窝酒店</v>
          </cell>
          <cell r="C14" t="str">
            <v>DHB181128201726650</v>
          </cell>
          <cell r="D14" t="str">
            <v>21679</v>
          </cell>
          <cell r="E14" t="str">
            <v/>
          </cell>
          <cell r="F14" t="str">
            <v>509</v>
          </cell>
          <cell r="G14" t="str">
            <v>RMB</v>
          </cell>
          <cell r="H14" t="str">
            <v>1</v>
          </cell>
          <cell r="I14">
            <v>509</v>
          </cell>
        </row>
        <row r="15">
          <cell r="A15">
            <v>1403943</v>
          </cell>
          <cell r="B15" t="str">
            <v>大阪心斋桥安乐窝酒店</v>
          </cell>
          <cell r="C15" t="str">
            <v>DHB181129222344988</v>
          </cell>
          <cell r="D15" t="str">
            <v>21842</v>
          </cell>
          <cell r="E15" t="str">
            <v/>
          </cell>
          <cell r="F15" t="str">
            <v>459</v>
          </cell>
          <cell r="G15" t="str">
            <v>RMB</v>
          </cell>
          <cell r="H15" t="str">
            <v>1</v>
          </cell>
          <cell r="I15">
            <v>459</v>
          </cell>
        </row>
        <row r="16">
          <cell r="A16">
            <v>1404959</v>
          </cell>
          <cell r="B16" t="str">
            <v>格拉斯丽札幌酒店</v>
          </cell>
          <cell r="C16" t="str">
            <v>DHB181201200849518</v>
          </cell>
          <cell r="D16" t="str">
            <v/>
          </cell>
          <cell r="E16" t="str">
            <v/>
          </cell>
          <cell r="F16" t="str">
            <v>4198</v>
          </cell>
          <cell r="G16" t="str">
            <v>RMB</v>
          </cell>
          <cell r="H16" t="str">
            <v>1</v>
          </cell>
          <cell r="I16">
            <v>4198</v>
          </cell>
        </row>
        <row r="17">
          <cell r="A17">
            <v>1396409</v>
          </cell>
          <cell r="B17" t="str">
            <v>苏梅岛塞勒斯海滨度假酒店</v>
          </cell>
          <cell r="C17" t="str">
            <v>DHB181116161425380</v>
          </cell>
          <cell r="D17" t="str">
            <v>Vn.0388</v>
          </cell>
          <cell r="E17" t="str">
            <v/>
          </cell>
          <cell r="F17" t="str">
            <v>1224</v>
          </cell>
          <cell r="G17" t="str">
            <v>RMB</v>
          </cell>
          <cell r="H17" t="str">
            <v>1</v>
          </cell>
          <cell r="I17">
            <v>1224</v>
          </cell>
        </row>
        <row r="18">
          <cell r="A18">
            <v>1403457</v>
          </cell>
          <cell r="B18" t="str">
            <v>大阪星际之门关西国际机场酒店</v>
          </cell>
          <cell r="C18" t="str">
            <v>DHB181129095205035</v>
          </cell>
          <cell r="D18" t="str">
            <v/>
          </cell>
          <cell r="E18" t="str">
            <v/>
          </cell>
          <cell r="F18" t="str">
            <v>2634</v>
          </cell>
          <cell r="G18" t="str">
            <v>RMB</v>
          </cell>
          <cell r="H18" t="str">
            <v>1</v>
          </cell>
          <cell r="I18">
            <v>2634</v>
          </cell>
        </row>
        <row r="19">
          <cell r="A19">
            <v>1401813</v>
          </cell>
          <cell r="B19" t="str">
            <v>曼谷亚洲酒店</v>
          </cell>
          <cell r="C19" t="str">
            <v>DHB181126114700457</v>
          </cell>
          <cell r="D19" t="str">
            <v>1019172</v>
          </cell>
          <cell r="E19" t="str">
            <v/>
          </cell>
          <cell r="F19" t="str">
            <v>2864</v>
          </cell>
          <cell r="G19" t="str">
            <v>RMB</v>
          </cell>
          <cell r="H19" t="str">
            <v>1</v>
          </cell>
          <cell r="I19">
            <v>2864</v>
          </cell>
        </row>
        <row r="20">
          <cell r="A20">
            <v>1401816</v>
          </cell>
          <cell r="B20" t="str">
            <v>曼谷亚洲酒店</v>
          </cell>
          <cell r="C20" t="str">
            <v>DHB181126115122796</v>
          </cell>
          <cell r="D20" t="str">
            <v>1019177,1019178,1019179,1019180</v>
          </cell>
          <cell r="E20" t="str">
            <v/>
          </cell>
          <cell r="F20" t="str">
            <v>1432</v>
          </cell>
          <cell r="G20" t="str">
            <v>RMB</v>
          </cell>
          <cell r="H20" t="str">
            <v>1</v>
          </cell>
          <cell r="I20">
            <v>1432</v>
          </cell>
        </row>
        <row r="21">
          <cell r="A21">
            <v>1399067</v>
          </cell>
          <cell r="B21" t="str">
            <v>清迈帝国美平酒店</v>
          </cell>
          <cell r="C21" t="str">
            <v>DHB181120153602199</v>
          </cell>
          <cell r="D21" t="str">
            <v>DEB181120153606715</v>
          </cell>
          <cell r="E21" t="str">
            <v/>
          </cell>
          <cell r="F21" t="str">
            <v>1833</v>
          </cell>
          <cell r="G21" t="str">
            <v>RMB</v>
          </cell>
          <cell r="H21" t="str">
            <v>1</v>
          </cell>
          <cell r="I21">
            <v>1833</v>
          </cell>
        </row>
        <row r="22">
          <cell r="A22">
            <v>1396881</v>
          </cell>
          <cell r="B22" t="str">
            <v>苏梅岛纱丽拉雅别墅套房酒店</v>
          </cell>
          <cell r="C22" t="str">
            <v>DHB181117124759188</v>
          </cell>
          <cell r="D22" t="str">
            <v>35904</v>
          </cell>
          <cell r="E22" t="str">
            <v/>
          </cell>
          <cell r="F22" t="str">
            <v>5271</v>
          </cell>
          <cell r="G22" t="str">
            <v>RMB</v>
          </cell>
          <cell r="H22" t="str">
            <v>1</v>
          </cell>
          <cell r="I22">
            <v>5271</v>
          </cell>
        </row>
        <row r="23">
          <cell r="A23">
            <v>1400761</v>
          </cell>
          <cell r="B23" t="str">
            <v>苏梅岛KC海滩俱乐部别墅酒店</v>
          </cell>
          <cell r="C23" t="str">
            <v>DHB181123155516290</v>
          </cell>
          <cell r="D23" t="str">
            <v>19564</v>
          </cell>
          <cell r="E23" t="str">
            <v/>
          </cell>
          <cell r="F23" t="str">
            <v>2100</v>
          </cell>
          <cell r="G23" t="str">
            <v>RMB</v>
          </cell>
          <cell r="H23" t="str">
            <v>1</v>
          </cell>
          <cell r="I23">
            <v>2100</v>
          </cell>
        </row>
        <row r="24">
          <cell r="A24">
            <v>1398466</v>
          </cell>
          <cell r="B24" t="str">
            <v>新大阪站万怡酒店</v>
          </cell>
          <cell r="C24" t="str">
            <v>DHB181119142426415</v>
          </cell>
          <cell r="D24" t="str">
            <v>F18KC014505-01</v>
          </cell>
          <cell r="E24" t="str">
            <v/>
          </cell>
          <cell r="F24" t="str">
            <v>727</v>
          </cell>
          <cell r="G24" t="str">
            <v>RMB</v>
          </cell>
          <cell r="H24" t="str">
            <v>1</v>
          </cell>
          <cell r="I24">
            <v>727</v>
          </cell>
        </row>
        <row r="25">
          <cell r="A25">
            <v>1398044</v>
          </cell>
          <cell r="B25" t="str">
            <v>大阪路德会酒店</v>
          </cell>
          <cell r="C25" t="str">
            <v>DHB181118130814863</v>
          </cell>
          <cell r="D25" t="str">
            <v>11299383</v>
          </cell>
          <cell r="E25" t="str">
            <v/>
          </cell>
          <cell r="F25" t="str">
            <v>470</v>
          </cell>
          <cell r="G25" t="str">
            <v>RMB</v>
          </cell>
          <cell r="H25" t="str">
            <v>1</v>
          </cell>
          <cell r="I25">
            <v>470</v>
          </cell>
        </row>
        <row r="26">
          <cell r="A26">
            <v>1402899</v>
          </cell>
          <cell r="B26" t="str">
            <v>东京东新宿E酒店</v>
          </cell>
          <cell r="C26" t="str">
            <v>DHB181128114315602</v>
          </cell>
          <cell r="D26" t="str">
            <v/>
          </cell>
          <cell r="E26" t="str">
            <v/>
          </cell>
          <cell r="F26" t="str">
            <v>1100</v>
          </cell>
          <cell r="G26" t="str">
            <v>RMB</v>
          </cell>
          <cell r="H26" t="str">
            <v>1</v>
          </cell>
          <cell r="I26">
            <v>1100</v>
          </cell>
        </row>
        <row r="27">
          <cell r="A27">
            <v>1403531</v>
          </cell>
          <cell r="B27" t="str">
            <v>东京上野酒店</v>
          </cell>
          <cell r="C27" t="str">
            <v>DHB181129113918202</v>
          </cell>
          <cell r="D27" t="str">
            <v>1155764430</v>
          </cell>
          <cell r="E27" t="str">
            <v/>
          </cell>
          <cell r="F27" t="str">
            <v>341</v>
          </cell>
          <cell r="G27" t="str">
            <v>RMB</v>
          </cell>
          <cell r="H27" t="str">
            <v>1</v>
          </cell>
          <cell r="I27">
            <v>341</v>
          </cell>
        </row>
        <row r="28">
          <cell r="A28">
            <v>1404628</v>
          </cell>
          <cell r="B28" t="str">
            <v>东京上野酒店</v>
          </cell>
          <cell r="C28" t="str">
            <v>DHB181201013418557</v>
          </cell>
          <cell r="D28" t="str">
            <v>1156574239</v>
          </cell>
          <cell r="E28" t="str">
            <v/>
          </cell>
          <cell r="F28" t="str">
            <v>367</v>
          </cell>
          <cell r="G28" t="str">
            <v>RMB</v>
          </cell>
          <cell r="H28" t="str">
            <v>1</v>
          </cell>
          <cell r="I28">
            <v>367</v>
          </cell>
        </row>
        <row r="29">
          <cell r="A29">
            <v>1402589</v>
          </cell>
          <cell r="B29" t="str">
            <v>东京新宿新丽饭店</v>
          </cell>
          <cell r="C29" t="str">
            <v>DHB181127191645137</v>
          </cell>
          <cell r="D29" t="str">
            <v/>
          </cell>
          <cell r="E29" t="str">
            <v/>
          </cell>
          <cell r="F29" t="str">
            <v>490</v>
          </cell>
          <cell r="G29" t="str">
            <v>RMB</v>
          </cell>
          <cell r="H29" t="str">
            <v>1</v>
          </cell>
          <cell r="I29">
            <v>490</v>
          </cell>
        </row>
        <row r="30">
          <cell r="A30">
            <v>1400213</v>
          </cell>
          <cell r="B30" t="str">
            <v>东京新宿新丽饭店</v>
          </cell>
          <cell r="C30" t="str">
            <v>DHB181122155810388</v>
          </cell>
          <cell r="D30" t="str">
            <v/>
          </cell>
          <cell r="E30" t="str">
            <v/>
          </cell>
          <cell r="F30" t="str">
            <v>390</v>
          </cell>
          <cell r="G30" t="str">
            <v>RMB</v>
          </cell>
          <cell r="H30" t="str">
            <v>1</v>
          </cell>
          <cell r="I30">
            <v>390</v>
          </cell>
        </row>
        <row r="31">
          <cell r="A31">
            <v>1403145</v>
          </cell>
          <cell r="B31" t="str">
            <v>the b 东京 池袋酒店</v>
          </cell>
          <cell r="C31" t="str">
            <v>DHB181128173655878</v>
          </cell>
          <cell r="D31" t="str">
            <v/>
          </cell>
          <cell r="E31" t="str">
            <v/>
          </cell>
          <cell r="F31" t="str">
            <v>572</v>
          </cell>
          <cell r="G31" t="str">
            <v>RMB</v>
          </cell>
          <cell r="H31" t="str">
            <v>1</v>
          </cell>
          <cell r="I31">
            <v>572</v>
          </cell>
        </row>
        <row r="32">
          <cell r="A32">
            <v>1404526</v>
          </cell>
          <cell r="B32" t="str">
            <v>东京日本桥微笑酒店</v>
          </cell>
          <cell r="C32" t="str">
            <v>DHB181130213357790</v>
          </cell>
          <cell r="D32" t="str">
            <v>291827</v>
          </cell>
          <cell r="E32" t="str">
            <v/>
          </cell>
          <cell r="F32" t="str">
            <v>752</v>
          </cell>
          <cell r="G32" t="str">
            <v>RMB</v>
          </cell>
          <cell r="H32" t="str">
            <v>1</v>
          </cell>
          <cell r="I32">
            <v>752</v>
          </cell>
        </row>
        <row r="33">
          <cell r="A33">
            <v>1401362</v>
          </cell>
          <cell r="B33" t="str">
            <v>东京浅草豪景大饭店</v>
          </cell>
          <cell r="C33" t="str">
            <v>DHB181125005706423</v>
          </cell>
          <cell r="D33" t="str">
            <v>20181125092746299</v>
          </cell>
          <cell r="E33" t="str">
            <v/>
          </cell>
          <cell r="F33" t="str">
            <v>1072</v>
          </cell>
          <cell r="G33" t="str">
            <v>RMB</v>
          </cell>
          <cell r="H33" t="str">
            <v>1</v>
          </cell>
          <cell r="I33">
            <v>1072</v>
          </cell>
        </row>
        <row r="34">
          <cell r="A34">
            <v>1283113</v>
          </cell>
          <cell r="B34" t="str">
            <v>东京羽田日航都市酒店</v>
          </cell>
          <cell r="C34" t="str">
            <v>DHB180311160934551</v>
          </cell>
          <cell r="D34" t="str">
            <v/>
          </cell>
          <cell r="E34" t="str">
            <v/>
          </cell>
          <cell r="F34" t="str">
            <v>622</v>
          </cell>
          <cell r="G34" t="str">
            <v>RMB</v>
          </cell>
          <cell r="H34" t="str">
            <v>1</v>
          </cell>
          <cell r="I34">
            <v>622</v>
          </cell>
        </row>
        <row r="35">
          <cell r="A35">
            <v>1396183</v>
          </cell>
          <cell r="B35" t="str">
            <v>东京大仓饭店</v>
          </cell>
          <cell r="C35" t="str">
            <v>DHB181116102223937</v>
          </cell>
          <cell r="D35" t="str">
            <v>1396183</v>
          </cell>
          <cell r="E35" t="str">
            <v/>
          </cell>
          <cell r="F35" t="str">
            <v>3630</v>
          </cell>
          <cell r="G35" t="str">
            <v>RMB</v>
          </cell>
          <cell r="H35" t="str">
            <v>1</v>
          </cell>
          <cell r="I35">
            <v>3630</v>
          </cell>
        </row>
        <row r="36">
          <cell r="A36">
            <v>1399789</v>
          </cell>
          <cell r="B36" t="str">
            <v>东京西葛西贝斯特韦斯特酒店</v>
          </cell>
          <cell r="C36" t="str">
            <v>DHB181121190859273</v>
          </cell>
          <cell r="D36" t="str">
            <v/>
          </cell>
          <cell r="E36" t="str">
            <v/>
          </cell>
          <cell r="F36" t="str">
            <v>1218</v>
          </cell>
          <cell r="G36" t="str">
            <v>RMB</v>
          </cell>
          <cell r="H36" t="str">
            <v>1</v>
          </cell>
          <cell r="I36">
            <v>1218</v>
          </cell>
        </row>
        <row r="37">
          <cell r="A37">
            <v>1402127</v>
          </cell>
          <cell r="B37" t="str">
            <v>秋叶原莱姆日式商务酒店</v>
          </cell>
          <cell r="C37" t="str">
            <v>DHB181126214024501</v>
          </cell>
          <cell r="D37" t="str">
            <v/>
          </cell>
          <cell r="E37" t="str">
            <v/>
          </cell>
          <cell r="F37" t="str">
            <v>645</v>
          </cell>
          <cell r="G37" t="str">
            <v>RMB</v>
          </cell>
          <cell r="H37" t="str">
            <v>1</v>
          </cell>
          <cell r="I37">
            <v>645</v>
          </cell>
        </row>
        <row r="38">
          <cell r="A38">
            <v>1403324</v>
          </cell>
          <cell r="B38" t="str">
            <v>皇家花园酒店羽田</v>
          </cell>
          <cell r="C38" t="str">
            <v>DHB181128222643497</v>
          </cell>
          <cell r="D38" t="str">
            <v>20181128093854232</v>
          </cell>
          <cell r="E38" t="str">
            <v/>
          </cell>
          <cell r="F38" t="str">
            <v>857</v>
          </cell>
          <cell r="G38" t="str">
            <v>RMB</v>
          </cell>
          <cell r="H38" t="str">
            <v>1</v>
          </cell>
          <cell r="I38">
            <v>857</v>
          </cell>
        </row>
        <row r="39">
          <cell r="A39">
            <v>1404976</v>
          </cell>
          <cell r="B39" t="str">
            <v>皇家花园酒店羽田</v>
          </cell>
          <cell r="C39" t="str">
            <v>DHB181201204616612</v>
          </cell>
          <cell r="D39" t="str">
            <v/>
          </cell>
          <cell r="E39" t="str">
            <v/>
          </cell>
          <cell r="F39" t="str">
            <v>1394</v>
          </cell>
          <cell r="G39" t="str">
            <v>RMB</v>
          </cell>
          <cell r="H39" t="str">
            <v>1</v>
          </cell>
          <cell r="I39">
            <v>1394</v>
          </cell>
        </row>
        <row r="40">
          <cell r="A40">
            <v>1404245</v>
          </cell>
          <cell r="B40" t="str">
            <v>东京巨蛋酒店</v>
          </cell>
          <cell r="C40" t="str">
            <v>DHB181130141658357</v>
          </cell>
          <cell r="D40" t="str">
            <v/>
          </cell>
          <cell r="E40" t="str">
            <v/>
          </cell>
          <cell r="F40" t="str">
            <v>911</v>
          </cell>
          <cell r="G40" t="str">
            <v>RMB</v>
          </cell>
          <cell r="H40" t="str">
            <v>1</v>
          </cell>
          <cell r="I40">
            <v>911</v>
          </cell>
        </row>
        <row r="41">
          <cell r="A41">
            <v>1403229</v>
          </cell>
          <cell r="B41" t="str">
            <v>MYSTAYS 五反田站前酒店</v>
          </cell>
          <cell r="C41" t="str">
            <v>DHB181128191813554</v>
          </cell>
          <cell r="D41" t="str">
            <v/>
          </cell>
          <cell r="E41" t="str">
            <v/>
          </cell>
          <cell r="F41" t="str">
            <v>679</v>
          </cell>
          <cell r="G41" t="str">
            <v>RMB</v>
          </cell>
          <cell r="H41" t="str">
            <v>1</v>
          </cell>
          <cell r="I41">
            <v>679</v>
          </cell>
        </row>
        <row r="42">
          <cell r="A42">
            <v>1401502</v>
          </cell>
          <cell r="B42" t="str">
            <v>MYSTAYS 浅草桥酒店</v>
          </cell>
          <cell r="C42" t="str">
            <v>DHB181125143347982</v>
          </cell>
          <cell r="D42" t="str">
            <v>1153516726</v>
          </cell>
          <cell r="E42" t="str">
            <v/>
          </cell>
          <cell r="F42" t="str">
            <v>638</v>
          </cell>
          <cell r="G42" t="str">
            <v>RMB</v>
          </cell>
          <cell r="H42" t="str">
            <v>1</v>
          </cell>
          <cell r="I42">
            <v>638</v>
          </cell>
        </row>
        <row r="43">
          <cell r="A43">
            <v>1398375</v>
          </cell>
          <cell r="B43" t="str">
            <v>宜必思尚品甲米奥南酒店</v>
          </cell>
          <cell r="C43" t="str">
            <v>DHB181119111152562</v>
          </cell>
          <cell r="D43" t="str">
            <v/>
          </cell>
          <cell r="E43" t="str">
            <v/>
          </cell>
          <cell r="F43" t="str">
            <v>347</v>
          </cell>
          <cell r="G43" t="str">
            <v>RMB</v>
          </cell>
          <cell r="H43" t="str">
            <v>1</v>
          </cell>
          <cell r="I43">
            <v>347</v>
          </cell>
        </row>
        <row r="44">
          <cell r="A44">
            <v>1397463</v>
          </cell>
          <cell r="B44" t="str">
            <v>葛西珍珠酒店</v>
          </cell>
          <cell r="C44" t="str">
            <v>DHB181117202821381</v>
          </cell>
          <cell r="D44" t="str">
            <v/>
          </cell>
          <cell r="E44" t="str">
            <v/>
          </cell>
          <cell r="F44" t="str">
            <v>1446</v>
          </cell>
          <cell r="G44" t="str">
            <v>RMB</v>
          </cell>
          <cell r="H44" t="str">
            <v>1</v>
          </cell>
          <cell r="I44">
            <v>1446</v>
          </cell>
        </row>
        <row r="45">
          <cell r="A45">
            <v>1404461</v>
          </cell>
          <cell r="B45" t="str">
            <v>福冈八百治博多酒店</v>
          </cell>
          <cell r="C45" t="str">
            <v>DHB181130191321346</v>
          </cell>
          <cell r="D45" t="str">
            <v/>
          </cell>
          <cell r="E45" t="str">
            <v/>
          </cell>
          <cell r="F45" t="str">
            <v>297</v>
          </cell>
          <cell r="G45" t="str">
            <v>RMB</v>
          </cell>
          <cell r="H45" t="str">
            <v>1</v>
          </cell>
          <cell r="I45">
            <v>297</v>
          </cell>
        </row>
        <row r="46">
          <cell r="A46">
            <v>1401421</v>
          </cell>
          <cell r="B46" t="str">
            <v>拉碧斯达函馆湾</v>
          </cell>
          <cell r="C46" t="str">
            <v>DHB181125105809812</v>
          </cell>
          <cell r="D46" t="str">
            <v/>
          </cell>
          <cell r="E46" t="str">
            <v/>
          </cell>
          <cell r="F46" t="str">
            <v>2994</v>
          </cell>
          <cell r="G46" t="str">
            <v>RMB</v>
          </cell>
          <cell r="H46" t="str">
            <v>1</v>
          </cell>
          <cell r="I46">
            <v>2994</v>
          </cell>
        </row>
        <row r="47">
          <cell r="A47">
            <v>1404606</v>
          </cell>
          <cell r="B47" t="str">
            <v>拉碧斯达函馆湾</v>
          </cell>
          <cell r="C47" t="str">
            <v>DHB181201002112184</v>
          </cell>
          <cell r="D47" t="str">
            <v/>
          </cell>
          <cell r="E47" t="str">
            <v/>
          </cell>
          <cell r="F47" t="str">
            <v>922</v>
          </cell>
          <cell r="G47" t="str">
            <v>RMB</v>
          </cell>
          <cell r="H47" t="str">
            <v>1</v>
          </cell>
          <cell r="I47">
            <v>922</v>
          </cell>
        </row>
        <row r="48">
          <cell r="A48">
            <v>1404331</v>
          </cell>
          <cell r="B48" t="str">
            <v>拉碧斯达函馆湾</v>
          </cell>
          <cell r="C48" t="str">
            <v>DHB181130161834124</v>
          </cell>
          <cell r="D48" t="str">
            <v/>
          </cell>
          <cell r="E48" t="str">
            <v/>
          </cell>
          <cell r="F48" t="str">
            <v>2820</v>
          </cell>
          <cell r="G48" t="str">
            <v>RMB</v>
          </cell>
          <cell r="H48" t="str">
            <v>1</v>
          </cell>
          <cell r="I48">
            <v>2820</v>
          </cell>
        </row>
        <row r="49">
          <cell r="A49">
            <v>1403932</v>
          </cell>
          <cell r="B49" t="str">
            <v>拉碧斯达函馆湾</v>
          </cell>
          <cell r="C49" t="str">
            <v>DHB181129220249025</v>
          </cell>
          <cell r="D49" t="str">
            <v/>
          </cell>
          <cell r="E49" t="str">
            <v/>
          </cell>
          <cell r="F49" t="str">
            <v>1714</v>
          </cell>
          <cell r="G49" t="str">
            <v>RMB</v>
          </cell>
          <cell r="H49" t="str">
            <v>1</v>
          </cell>
          <cell r="I49">
            <v>1714</v>
          </cell>
        </row>
        <row r="50">
          <cell r="A50">
            <v>1398194</v>
          </cell>
          <cell r="B50" t="str">
            <v>函馆微笑酒店</v>
          </cell>
          <cell r="C50" t="str">
            <v>DHB181118201312259</v>
          </cell>
          <cell r="D50" t="str">
            <v>1149973687</v>
          </cell>
          <cell r="E50" t="str">
            <v/>
          </cell>
          <cell r="F50" t="str">
            <v>758</v>
          </cell>
          <cell r="G50" t="str">
            <v>RMB</v>
          </cell>
          <cell r="H50" t="str">
            <v>1</v>
          </cell>
          <cell r="I50">
            <v>758</v>
          </cell>
        </row>
        <row r="51">
          <cell r="A51">
            <v>1400879</v>
          </cell>
          <cell r="B51" t="str">
            <v>雷姆鹿儿岛酒店</v>
          </cell>
          <cell r="C51" t="str">
            <v>DHB181123190208846</v>
          </cell>
          <cell r="D51" t="str">
            <v/>
          </cell>
          <cell r="E51" t="str">
            <v/>
          </cell>
          <cell r="F51" t="str">
            <v>1047</v>
          </cell>
          <cell r="G51" t="str">
            <v>RMB</v>
          </cell>
          <cell r="H51" t="str">
            <v>1</v>
          </cell>
          <cell r="I51">
            <v>1047</v>
          </cell>
        </row>
        <row r="52">
          <cell r="A52">
            <v>1405507</v>
          </cell>
          <cell r="B52" t="str">
            <v>三井花园饭店京都三条</v>
          </cell>
          <cell r="C52" t="str">
            <v>DHB181202210310614</v>
          </cell>
          <cell r="D52" t="str">
            <v/>
          </cell>
          <cell r="E52" t="str">
            <v/>
          </cell>
          <cell r="F52" t="str">
            <v>567</v>
          </cell>
          <cell r="G52" t="str">
            <v>RMB</v>
          </cell>
          <cell r="H52" t="str">
            <v>1</v>
          </cell>
          <cell r="I52">
            <v>567</v>
          </cell>
        </row>
        <row r="53">
          <cell r="A53">
            <v>1402521</v>
          </cell>
          <cell r="B53" t="str">
            <v>三井花园饭店京都新町别邸</v>
          </cell>
          <cell r="C53" t="str">
            <v>DHB181127172928059</v>
          </cell>
          <cell r="D53" t="str">
            <v>yoshida已确认</v>
          </cell>
          <cell r="E53" t="str">
            <v/>
          </cell>
          <cell r="F53" t="str">
            <v>1470</v>
          </cell>
          <cell r="G53" t="str">
            <v>RMB</v>
          </cell>
          <cell r="H53" t="str">
            <v>1</v>
          </cell>
          <cell r="I53">
            <v>1470</v>
          </cell>
        </row>
        <row r="54">
          <cell r="A54">
            <v>1405016</v>
          </cell>
          <cell r="B54" t="str">
            <v>大阪日星商务旅馆</v>
          </cell>
          <cell r="C54" t="str">
            <v>DHB181201223803142</v>
          </cell>
          <cell r="D54" t="str">
            <v/>
          </cell>
          <cell r="E54" t="str">
            <v/>
          </cell>
          <cell r="F54" t="str">
            <v>1204</v>
          </cell>
          <cell r="G54" t="str">
            <v>RMB</v>
          </cell>
          <cell r="H54" t="str">
            <v>1</v>
          </cell>
          <cell r="I54">
            <v>1204</v>
          </cell>
        </row>
        <row r="55">
          <cell r="A55">
            <v>1404308</v>
          </cell>
          <cell r="B55" t="str">
            <v>札幌新大谷酒店</v>
          </cell>
          <cell r="C55" t="str">
            <v>DHB181130154406784</v>
          </cell>
          <cell r="D55" t="str">
            <v/>
          </cell>
          <cell r="E55" t="str">
            <v/>
          </cell>
          <cell r="F55" t="str">
            <v>4431</v>
          </cell>
          <cell r="G55" t="str">
            <v>RMB</v>
          </cell>
          <cell r="H55" t="str">
            <v>1</v>
          </cell>
          <cell r="I55">
            <v>4431</v>
          </cell>
        </row>
        <row r="56">
          <cell r="A56">
            <v>1400634</v>
          </cell>
          <cell r="B56" t="str">
            <v>MYSTAYS 京都四条酒店</v>
          </cell>
          <cell r="C56" t="str">
            <v>DHB181123132356449</v>
          </cell>
          <cell r="D56" t="str">
            <v>1152500245</v>
          </cell>
          <cell r="E56" t="str">
            <v/>
          </cell>
          <cell r="F56" t="str">
            <v>572</v>
          </cell>
          <cell r="G56" t="str">
            <v>RMB</v>
          </cell>
          <cell r="H56" t="str">
            <v>1</v>
          </cell>
          <cell r="I56">
            <v>572</v>
          </cell>
        </row>
        <row r="57">
          <cell r="A57">
            <v>1400640</v>
          </cell>
          <cell r="B57" t="str">
            <v>MYSTAYS 京都四条酒店</v>
          </cell>
          <cell r="C57" t="str">
            <v>DHB181123133903395</v>
          </cell>
          <cell r="D57" t="str">
            <v>1152504284</v>
          </cell>
          <cell r="E57" t="str">
            <v/>
          </cell>
          <cell r="F57" t="str">
            <v>572</v>
          </cell>
          <cell r="G57" t="str">
            <v>RMB</v>
          </cell>
          <cell r="H57" t="str">
            <v>1</v>
          </cell>
          <cell r="I57">
            <v>572</v>
          </cell>
        </row>
        <row r="58">
          <cell r="A58">
            <v>1404981</v>
          </cell>
          <cell r="B58" t="str">
            <v>MYSTAYS 京都四条酒店</v>
          </cell>
          <cell r="C58" t="str">
            <v>DHB181201210224854</v>
          </cell>
          <cell r="D58" t="str">
            <v/>
          </cell>
          <cell r="E58" t="str">
            <v/>
          </cell>
          <cell r="F58" t="str">
            <v>390</v>
          </cell>
          <cell r="G58" t="str">
            <v>RMB</v>
          </cell>
          <cell r="H58" t="str">
            <v>1</v>
          </cell>
          <cell r="I58">
            <v>390</v>
          </cell>
        </row>
        <row r="59">
          <cell r="A59">
            <v>1398533</v>
          </cell>
          <cell r="B59" t="str">
            <v>新加坡樟宜机场皇冠假日</v>
          </cell>
          <cell r="C59" t="str">
            <v>DHB181119173222760</v>
          </cell>
          <cell r="D59" t="str">
            <v>24431275</v>
          </cell>
          <cell r="E59" t="str">
            <v/>
          </cell>
          <cell r="F59" t="str">
            <v>1046</v>
          </cell>
          <cell r="G59" t="str">
            <v>RMB</v>
          </cell>
          <cell r="H59" t="str">
            <v>1</v>
          </cell>
          <cell r="I59">
            <v>1046</v>
          </cell>
        </row>
        <row r="60">
          <cell r="A60">
            <v>1398535</v>
          </cell>
          <cell r="B60" t="str">
            <v>新加坡樟宜机场皇冠假日</v>
          </cell>
          <cell r="C60" t="str">
            <v>DHB181119173222760</v>
          </cell>
          <cell r="D60" t="str">
            <v>41409746</v>
          </cell>
          <cell r="E60" t="str">
            <v/>
          </cell>
          <cell r="F60" t="str">
            <v>1046</v>
          </cell>
          <cell r="G60" t="str">
            <v>RMB</v>
          </cell>
          <cell r="H60" t="str">
            <v>1</v>
          </cell>
          <cell r="I60">
            <v>1046</v>
          </cell>
        </row>
        <row r="61">
          <cell r="A61">
            <v>1404256</v>
          </cell>
          <cell r="B61" t="str">
            <v>巴厘阿亚纳温泉度假酒店</v>
          </cell>
          <cell r="C61" t="str">
            <v>DHB181130144726751</v>
          </cell>
          <cell r="D61" t="str">
            <v>1404256</v>
          </cell>
          <cell r="E61" t="str">
            <v/>
          </cell>
          <cell r="F61" t="str">
            <v>1743</v>
          </cell>
          <cell r="G61" t="str">
            <v>RMB</v>
          </cell>
          <cell r="H61" t="str">
            <v>1</v>
          </cell>
          <cell r="I61">
            <v>1743</v>
          </cell>
        </row>
        <row r="62">
          <cell r="A62">
            <v>1401930</v>
          </cell>
          <cell r="B62" t="str">
            <v>曼谷暹罗名家设计酒店</v>
          </cell>
          <cell r="C62" t="str">
            <v>DHB181126153518318</v>
          </cell>
          <cell r="D62" t="str">
            <v>1154012514</v>
          </cell>
          <cell r="E62" t="str">
            <v/>
          </cell>
          <cell r="F62" t="str">
            <v>1232</v>
          </cell>
          <cell r="G62" t="str">
            <v>RMB</v>
          </cell>
          <cell r="H62" t="str">
            <v>1</v>
          </cell>
          <cell r="I62">
            <v>1232</v>
          </cell>
        </row>
        <row r="63">
          <cell r="A63">
            <v>1401803</v>
          </cell>
          <cell r="B63" t="str">
            <v>清迈莲花酒店</v>
          </cell>
          <cell r="C63" t="str">
            <v>DHB181126114117081</v>
          </cell>
          <cell r="D63" t="str">
            <v/>
          </cell>
          <cell r="E63" t="str">
            <v/>
          </cell>
          <cell r="F63" t="str">
            <v>3250</v>
          </cell>
          <cell r="G63" t="str">
            <v>RMB</v>
          </cell>
          <cell r="H63" t="str">
            <v>1</v>
          </cell>
          <cell r="I63">
            <v>3250</v>
          </cell>
        </row>
        <row r="64">
          <cell r="A64">
            <v>1396961</v>
          </cell>
          <cell r="B64" t="str">
            <v>东京品川王子酒店</v>
          </cell>
          <cell r="C64" t="str">
            <v>DHB181117150558353</v>
          </cell>
          <cell r="D64" t="str">
            <v/>
          </cell>
          <cell r="E64" t="str">
            <v/>
          </cell>
          <cell r="F64" t="str">
            <v>4356</v>
          </cell>
          <cell r="G64" t="str">
            <v>RMB</v>
          </cell>
          <cell r="H64" t="str">
            <v>1</v>
          </cell>
          <cell r="I64">
            <v>4356</v>
          </cell>
        </row>
        <row r="65">
          <cell r="A65">
            <v>1401168</v>
          </cell>
          <cell r="B65" t="str">
            <v>吉隆坡菲斯酒店</v>
          </cell>
          <cell r="C65" t="str">
            <v>DHB181124154653940</v>
          </cell>
          <cell r="D65" t="str">
            <v>3090412</v>
          </cell>
          <cell r="E65" t="str">
            <v/>
          </cell>
          <cell r="F65" t="str">
            <v>1194</v>
          </cell>
          <cell r="G65" t="str">
            <v>RMB</v>
          </cell>
          <cell r="H65" t="str">
            <v>1</v>
          </cell>
          <cell r="I65">
            <v>1194</v>
          </cell>
        </row>
        <row r="66">
          <cell r="A66">
            <v>1400294</v>
          </cell>
          <cell r="B66" t="str">
            <v>长滩岛天堂套房酒店</v>
          </cell>
          <cell r="C66" t="str">
            <v>DHB181122183026228</v>
          </cell>
          <cell r="D66" t="str">
            <v>EXP-1152119533</v>
          </cell>
          <cell r="E66" t="str">
            <v/>
          </cell>
          <cell r="F66" t="str">
            <v>1328</v>
          </cell>
          <cell r="G66" t="str">
            <v>RMB</v>
          </cell>
          <cell r="H66" t="str">
            <v>1</v>
          </cell>
          <cell r="I66">
            <v>1328</v>
          </cell>
        </row>
        <row r="67">
          <cell r="A67">
            <v>1398172</v>
          </cell>
          <cell r="B67" t="str">
            <v>成田机场旅馆</v>
          </cell>
          <cell r="C67" t="str">
            <v>DHB181118192301349</v>
          </cell>
          <cell r="D67" t="str">
            <v>1149962856</v>
          </cell>
          <cell r="E67" t="str">
            <v/>
          </cell>
          <cell r="F67" t="str">
            <v>569</v>
          </cell>
          <cell r="G67" t="str">
            <v>RMB</v>
          </cell>
          <cell r="H67" t="str">
            <v>1</v>
          </cell>
          <cell r="I67">
            <v>569</v>
          </cell>
        </row>
        <row r="68">
          <cell r="A68">
            <v>1401481</v>
          </cell>
          <cell r="B68" t="str">
            <v>尤佳福碧色酒店 </v>
          </cell>
          <cell r="C68" t="str">
            <v>DHB181125135048707</v>
          </cell>
          <cell r="D68" t="str">
            <v/>
          </cell>
          <cell r="E68" t="str">
            <v/>
          </cell>
          <cell r="F68" t="str">
            <v>1268</v>
          </cell>
          <cell r="G68" t="str">
            <v>RMB</v>
          </cell>
          <cell r="H68" t="str">
            <v>1</v>
          </cell>
          <cell r="I68">
            <v>1268</v>
          </cell>
        </row>
        <row r="69">
          <cell r="A69">
            <v>1398160</v>
          </cell>
          <cell r="B69" t="str">
            <v>神户岐山酒店 </v>
          </cell>
          <cell r="C69" t="str">
            <v>DHB181118190936699</v>
          </cell>
          <cell r="D69" t="str">
            <v>1149960053</v>
          </cell>
          <cell r="E69" t="str">
            <v/>
          </cell>
          <cell r="F69" t="str">
            <v>259</v>
          </cell>
          <cell r="G69" t="str">
            <v>RMB</v>
          </cell>
          <cell r="H69" t="str">
            <v>1</v>
          </cell>
          <cell r="I69">
            <v>259</v>
          </cell>
        </row>
        <row r="70">
          <cell r="A70">
            <v>1400189</v>
          </cell>
          <cell r="B70" t="str">
            <v>北海道东横鄂霍次克网走站前旅馆</v>
          </cell>
          <cell r="C70" t="str">
            <v>DHB181122153318954</v>
          </cell>
          <cell r="D70" t="str">
            <v/>
          </cell>
          <cell r="E70" t="str">
            <v/>
          </cell>
          <cell r="F70" t="str">
            <v>384</v>
          </cell>
          <cell r="G70" t="str">
            <v>RMB</v>
          </cell>
          <cell r="H70" t="str">
            <v>1</v>
          </cell>
          <cell r="I70">
            <v>384</v>
          </cell>
        </row>
        <row r="71">
          <cell r="A71">
            <v>1402049</v>
          </cell>
          <cell r="B71" t="str">
            <v>北海道东横鄂霍次克网走站前旅馆</v>
          </cell>
          <cell r="C71" t="str">
            <v>DHB181126184224928</v>
          </cell>
          <cell r="D71" t="str">
            <v/>
          </cell>
          <cell r="E71" t="str">
            <v/>
          </cell>
          <cell r="F71" t="str">
            <v>299</v>
          </cell>
          <cell r="G71" t="str">
            <v>RMB</v>
          </cell>
          <cell r="H71" t="str">
            <v>1</v>
          </cell>
          <cell r="I71">
            <v>299</v>
          </cell>
        </row>
        <row r="72">
          <cell r="A72">
            <v>1403459</v>
          </cell>
          <cell r="B72" t="str">
            <v>清迈谭易思廷酒店</v>
          </cell>
          <cell r="C72" t="str">
            <v>DHB181129101408406</v>
          </cell>
          <cell r="D72" t="str">
            <v>35072</v>
          </cell>
          <cell r="E72" t="str">
            <v/>
          </cell>
          <cell r="F72" t="str">
            <v>2550</v>
          </cell>
          <cell r="G72" t="str">
            <v>RMB</v>
          </cell>
          <cell r="H72" t="str">
            <v>1</v>
          </cell>
          <cell r="I72">
            <v>2550</v>
          </cell>
        </row>
        <row r="73">
          <cell r="A73">
            <v>1403510</v>
          </cell>
          <cell r="B73" t="str">
            <v>清迈谭易思廷酒店</v>
          </cell>
          <cell r="C73" t="str">
            <v>DHB181129113107660</v>
          </cell>
          <cell r="D73" t="str">
            <v>35113</v>
          </cell>
          <cell r="E73" t="str">
            <v/>
          </cell>
          <cell r="F73" t="str">
            <v>1920</v>
          </cell>
          <cell r="G73" t="str">
            <v>RMB</v>
          </cell>
          <cell r="H73" t="str">
            <v>1</v>
          </cell>
          <cell r="I73">
            <v>1920</v>
          </cell>
        </row>
        <row r="74">
          <cell r="A74">
            <v>1399523</v>
          </cell>
          <cell r="B74" t="str">
            <v>清迈谭易思廷酒店</v>
          </cell>
          <cell r="C74" t="str">
            <v>DHB181121123308396</v>
          </cell>
          <cell r="D74" t="str">
            <v>34914</v>
          </cell>
          <cell r="E74" t="str">
            <v/>
          </cell>
          <cell r="F74" t="str">
            <v>1276</v>
          </cell>
          <cell r="G74" t="str">
            <v>RMB</v>
          </cell>
          <cell r="H74" t="str">
            <v>1</v>
          </cell>
          <cell r="I74">
            <v>1276</v>
          </cell>
        </row>
        <row r="75">
          <cell r="A75">
            <v>1398935</v>
          </cell>
          <cell r="B75" t="str">
            <v>清迈谭易思廷酒店</v>
          </cell>
          <cell r="C75" t="str">
            <v>DHB181120132157693</v>
          </cell>
          <cell r="D75" t="str">
            <v>34886</v>
          </cell>
          <cell r="E75" t="str">
            <v/>
          </cell>
          <cell r="F75" t="str">
            <v>1264</v>
          </cell>
          <cell r="G75" t="str">
            <v>RMB</v>
          </cell>
          <cell r="H75" t="str">
            <v>1</v>
          </cell>
          <cell r="I75">
            <v>1264</v>
          </cell>
        </row>
        <row r="76">
          <cell r="A76">
            <v>1398412</v>
          </cell>
          <cell r="B76" t="str">
            <v>清迈谭易思廷酒店</v>
          </cell>
          <cell r="C76" t="str">
            <v>DHB181119140822457</v>
          </cell>
          <cell r="D76" t="str">
            <v>34876</v>
          </cell>
          <cell r="E76" t="str">
            <v/>
          </cell>
          <cell r="F76" t="str">
            <v>2108</v>
          </cell>
          <cell r="G76" t="str">
            <v>RMB</v>
          </cell>
          <cell r="H76" t="str">
            <v>1</v>
          </cell>
          <cell r="I76">
            <v>2108</v>
          </cell>
        </row>
        <row r="77">
          <cell r="A77">
            <v>1398415</v>
          </cell>
          <cell r="B77" t="str">
            <v>清迈谭易思廷酒店</v>
          </cell>
          <cell r="C77" t="str">
            <v>DHB181119140329167</v>
          </cell>
          <cell r="D77" t="str">
            <v>34875</v>
          </cell>
          <cell r="E77" t="str">
            <v/>
          </cell>
          <cell r="F77" t="str">
            <v>2528</v>
          </cell>
          <cell r="G77" t="str">
            <v>RMB</v>
          </cell>
          <cell r="H77" t="str">
            <v>1</v>
          </cell>
          <cell r="I77">
            <v>2528</v>
          </cell>
        </row>
        <row r="78">
          <cell r="A78">
            <v>1397001</v>
          </cell>
          <cell r="B78" t="str">
            <v>清迈谭易思廷酒店</v>
          </cell>
          <cell r="C78" t="str">
            <v>DHB181117164642928</v>
          </cell>
          <cell r="D78" t="str">
            <v>34867</v>
          </cell>
          <cell r="E78" t="str">
            <v/>
          </cell>
          <cell r="F78" t="str">
            <v>1268</v>
          </cell>
          <cell r="G78" t="str">
            <v>RMB</v>
          </cell>
          <cell r="H78" t="str">
            <v>1</v>
          </cell>
          <cell r="I78">
            <v>1268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69">
  <autoFilter ref="A1:V69"/>
  <tableColumns count="22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/>
    <tableColumn id="19" name="列2"/>
    <tableColumn id="20" name="，"/>
    <tableColumn id="21" name="列3"/>
    <tableColumn id="22" name="列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tabSelected="1" topLeftCell="A50" workbookViewId="0">
      <selection activeCell="I80" sqref="I80"/>
    </sheetView>
  </sheetViews>
  <sheetFormatPr defaultColWidth="9" defaultRowHeight="15"/>
  <sheetData>
    <row r="1" spans="1:22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4" t="s">
        <v>35</v>
      </c>
      <c r="U1" t="s">
        <v>36</v>
      </c>
      <c r="V1" t="s">
        <v>37</v>
      </c>
    </row>
    <row r="2" spans="1:22">
      <c r="A2" t="s">
        <v>38</v>
      </c>
      <c r="B2" t="s">
        <v>39</v>
      </c>
      <c r="C2" t="s">
        <v>10</v>
      </c>
      <c r="D2" t="s">
        <v>9</v>
      </c>
      <c r="E2" t="s">
        <v>40</v>
      </c>
      <c r="F2" t="s">
        <v>41</v>
      </c>
      <c r="G2" t="s">
        <v>42</v>
      </c>
      <c r="H2" t="s">
        <v>43</v>
      </c>
      <c r="I2" t="s">
        <v>12</v>
      </c>
      <c r="J2">
        <v>3630</v>
      </c>
      <c r="K2" t="s">
        <v>44</v>
      </c>
      <c r="L2" t="s">
        <v>45</v>
      </c>
      <c r="M2" t="s">
        <v>46</v>
      </c>
      <c r="N2" t="s">
        <v>47</v>
      </c>
      <c r="O2" s="2">
        <v>1396183</v>
      </c>
      <c r="P2" t="s">
        <v>48</v>
      </c>
      <c r="Q2" t="s">
        <v>48</v>
      </c>
      <c r="R2">
        <f>VLOOKUP(O2,[1]应付款管理!$A$1:$I$65536,9,0)</f>
        <v>3630</v>
      </c>
      <c r="S2">
        <f>J2-R2</f>
        <v>0</v>
      </c>
      <c r="T2" t="str">
        <f>$T$1&amp;O2</f>
        <v>，1396183</v>
      </c>
      <c r="U2" t="s">
        <v>49</v>
      </c>
      <c r="V2" t="str">
        <f ca="1">PHONETIC(U2:U68)</f>
        <v>，1396183，1396409，1396881，1396961，1397001，1397463，1398044，1398160，1398172，1398194，1398375，1398864，1398415，1398412，1398466，1398508，1398533，1398935，1399067，1398535，1399523，1399789，1400189，1400213，1400294，1400634，1400640，1400761，1400879，1401168，1401279，1401362，1401421，1401481，1401502，1401797，1401813，1401816，1401930，1402049，1402127，1402383，1402521，1402589，1402899，1403145，1403180，1403229，1403267，1403324，1403457，1403459，1403510，1403531，1403562，1403541，1403737，1403932，1403943，1404069，1404245，1404256，1404308，1404331，1405854，1404461，1404526</v>
      </c>
    </row>
    <row r="3" spans="1:22">
      <c r="A3" t="s">
        <v>50</v>
      </c>
      <c r="B3" t="s">
        <v>51</v>
      </c>
      <c r="C3" t="s">
        <v>10</v>
      </c>
      <c r="D3" t="s">
        <v>9</v>
      </c>
      <c r="E3" t="s">
        <v>52</v>
      </c>
      <c r="F3" t="s">
        <v>53</v>
      </c>
      <c r="G3" t="s">
        <v>54</v>
      </c>
      <c r="H3" t="s">
        <v>43</v>
      </c>
      <c r="I3" t="s">
        <v>12</v>
      </c>
      <c r="J3">
        <v>1224</v>
      </c>
      <c r="K3" t="s">
        <v>44</v>
      </c>
      <c r="L3" t="s">
        <v>55</v>
      </c>
      <c r="M3" t="s">
        <v>46</v>
      </c>
      <c r="N3" t="s">
        <v>56</v>
      </c>
      <c r="O3">
        <v>1396409</v>
      </c>
      <c r="P3" t="s">
        <v>48</v>
      </c>
      <c r="Q3" t="s">
        <v>48</v>
      </c>
      <c r="R3">
        <f>VLOOKUP(O3,[1]应付款管理!$A$1:$I$65536,9,0)</f>
        <v>1224</v>
      </c>
      <c r="S3">
        <f t="shared" ref="S3:S34" si="0">J3-R3</f>
        <v>0</v>
      </c>
      <c r="T3" t="str">
        <f t="shared" ref="T3:T34" si="1">$T$1&amp;O3</f>
        <v>，1396409</v>
      </c>
      <c r="U3" t="s">
        <v>57</v>
      </c>
      <c r="V3" s="4" t="s">
        <v>58</v>
      </c>
    </row>
    <row r="4" spans="1:21">
      <c r="A4" t="s">
        <v>50</v>
      </c>
      <c r="B4" t="s">
        <v>59</v>
      </c>
      <c r="C4" t="s">
        <v>10</v>
      </c>
      <c r="D4" t="s">
        <v>9</v>
      </c>
      <c r="E4" t="s">
        <v>60</v>
      </c>
      <c r="F4" t="s">
        <v>61</v>
      </c>
      <c r="G4" t="s">
        <v>62</v>
      </c>
      <c r="H4" t="s">
        <v>43</v>
      </c>
      <c r="I4" t="s">
        <v>12</v>
      </c>
      <c r="J4">
        <v>5271</v>
      </c>
      <c r="K4" t="s">
        <v>44</v>
      </c>
      <c r="L4" t="s">
        <v>63</v>
      </c>
      <c r="M4" t="s">
        <v>46</v>
      </c>
      <c r="N4" t="s">
        <v>64</v>
      </c>
      <c r="O4">
        <v>1396881</v>
      </c>
      <c r="P4" t="s">
        <v>65</v>
      </c>
      <c r="Q4" t="s">
        <v>65</v>
      </c>
      <c r="R4">
        <f>VLOOKUP(O4,[1]应付款管理!$A$1:$I$65536,9,0)</f>
        <v>5271</v>
      </c>
      <c r="S4">
        <f t="shared" si="0"/>
        <v>0</v>
      </c>
      <c r="T4" t="str">
        <f t="shared" si="1"/>
        <v>，1396881</v>
      </c>
      <c r="U4" t="s">
        <v>66</v>
      </c>
    </row>
    <row r="5" spans="1:21">
      <c r="A5" t="s">
        <v>38</v>
      </c>
      <c r="B5" t="s">
        <v>67</v>
      </c>
      <c r="C5" t="s">
        <v>10</v>
      </c>
      <c r="D5" t="s">
        <v>9</v>
      </c>
      <c r="E5" t="s">
        <v>68</v>
      </c>
      <c r="F5" t="s">
        <v>69</v>
      </c>
      <c r="G5" t="s">
        <v>70</v>
      </c>
      <c r="H5" t="s">
        <v>43</v>
      </c>
      <c r="I5" t="s">
        <v>12</v>
      </c>
      <c r="J5">
        <v>4356</v>
      </c>
      <c r="K5" t="s">
        <v>44</v>
      </c>
      <c r="L5" t="s">
        <v>71</v>
      </c>
      <c r="M5" t="s">
        <v>72</v>
      </c>
      <c r="N5" t="s">
        <v>73</v>
      </c>
      <c r="O5">
        <v>1396961</v>
      </c>
      <c r="P5" t="s">
        <v>74</v>
      </c>
      <c r="R5">
        <f>VLOOKUP(O5,[1]应付款管理!$A$1:$I$65536,9,0)</f>
        <v>4356</v>
      </c>
      <c r="S5">
        <f t="shared" si="0"/>
        <v>0</v>
      </c>
      <c r="T5" t="str">
        <f t="shared" si="1"/>
        <v>，1396961</v>
      </c>
      <c r="U5" t="s">
        <v>75</v>
      </c>
    </row>
    <row r="6" spans="1:21">
      <c r="A6" t="s">
        <v>76</v>
      </c>
      <c r="B6" t="s">
        <v>77</v>
      </c>
      <c r="C6" t="s">
        <v>10</v>
      </c>
      <c r="D6" t="s">
        <v>9</v>
      </c>
      <c r="E6" t="s">
        <v>78</v>
      </c>
      <c r="F6" t="s">
        <v>79</v>
      </c>
      <c r="G6" t="s">
        <v>80</v>
      </c>
      <c r="H6" t="s">
        <v>43</v>
      </c>
      <c r="I6" t="s">
        <v>12</v>
      </c>
      <c r="J6">
        <v>1268</v>
      </c>
      <c r="K6" t="s">
        <v>44</v>
      </c>
      <c r="L6" t="s">
        <v>81</v>
      </c>
      <c r="M6" t="s">
        <v>46</v>
      </c>
      <c r="N6" t="s">
        <v>82</v>
      </c>
      <c r="O6" s="2">
        <v>1397001</v>
      </c>
      <c r="P6" t="s">
        <v>65</v>
      </c>
      <c r="Q6" t="s">
        <v>65</v>
      </c>
      <c r="R6">
        <f>VLOOKUP(O6,[1]应付款管理!$A$1:$I$65536,9,0)</f>
        <v>1268</v>
      </c>
      <c r="S6">
        <f t="shared" si="0"/>
        <v>0</v>
      </c>
      <c r="T6" t="str">
        <f t="shared" si="1"/>
        <v>，1397001</v>
      </c>
      <c r="U6" t="s">
        <v>83</v>
      </c>
    </row>
    <row r="7" spans="1:21">
      <c r="A7" t="s">
        <v>38</v>
      </c>
      <c r="B7" t="s">
        <v>84</v>
      </c>
      <c r="C7" t="s">
        <v>10</v>
      </c>
      <c r="D7" t="s">
        <v>9</v>
      </c>
      <c r="E7" t="s">
        <v>85</v>
      </c>
      <c r="F7" t="s">
        <v>86</v>
      </c>
      <c r="G7" t="s">
        <v>87</v>
      </c>
      <c r="H7" t="s">
        <v>43</v>
      </c>
      <c r="I7" t="s">
        <v>12</v>
      </c>
      <c r="J7">
        <v>1446</v>
      </c>
      <c r="K7" t="s">
        <v>44</v>
      </c>
      <c r="L7" t="s">
        <v>88</v>
      </c>
      <c r="M7" t="s">
        <v>46</v>
      </c>
      <c r="N7" t="s">
        <v>89</v>
      </c>
      <c r="O7">
        <v>1397463</v>
      </c>
      <c r="P7" t="s">
        <v>74</v>
      </c>
      <c r="R7">
        <f>VLOOKUP(O7,[1]应付款管理!$A$1:$I$65536,9,0)</f>
        <v>1446</v>
      </c>
      <c r="S7">
        <f t="shared" si="0"/>
        <v>0</v>
      </c>
      <c r="T7" t="str">
        <f t="shared" si="1"/>
        <v>，1397463</v>
      </c>
      <c r="U7" t="s">
        <v>90</v>
      </c>
    </row>
    <row r="8" spans="1:21">
      <c r="A8" t="s">
        <v>91</v>
      </c>
      <c r="B8" t="s">
        <v>92</v>
      </c>
      <c r="C8" t="s">
        <v>10</v>
      </c>
      <c r="D8" t="s">
        <v>9</v>
      </c>
      <c r="E8" t="s">
        <v>93</v>
      </c>
      <c r="F8" t="s">
        <v>94</v>
      </c>
      <c r="G8" t="s">
        <v>95</v>
      </c>
      <c r="H8" t="s">
        <v>43</v>
      </c>
      <c r="I8" t="s">
        <v>12</v>
      </c>
      <c r="J8">
        <v>470</v>
      </c>
      <c r="K8" t="s">
        <v>44</v>
      </c>
      <c r="L8" t="s">
        <v>96</v>
      </c>
      <c r="M8" t="s">
        <v>46</v>
      </c>
      <c r="N8" t="s">
        <v>97</v>
      </c>
      <c r="O8">
        <v>1398044</v>
      </c>
      <c r="P8" t="s">
        <v>74</v>
      </c>
      <c r="R8">
        <f>VLOOKUP(O8,[1]应付款管理!$A$1:$I$65536,9,0)</f>
        <v>470</v>
      </c>
      <c r="S8">
        <f t="shared" si="0"/>
        <v>0</v>
      </c>
      <c r="T8" t="str">
        <f t="shared" si="1"/>
        <v>，1398044</v>
      </c>
      <c r="U8" t="s">
        <v>98</v>
      </c>
    </row>
    <row r="9" spans="1:21">
      <c r="A9" t="s">
        <v>99</v>
      </c>
      <c r="B9" t="s">
        <v>100</v>
      </c>
      <c r="C9" t="s">
        <v>10</v>
      </c>
      <c r="D9" t="s">
        <v>9</v>
      </c>
      <c r="E9" t="s">
        <v>101</v>
      </c>
      <c r="F9" t="s">
        <v>102</v>
      </c>
      <c r="G9" t="s">
        <v>103</v>
      </c>
      <c r="H9" t="s">
        <v>43</v>
      </c>
      <c r="I9" t="s">
        <v>12</v>
      </c>
      <c r="J9">
        <v>259</v>
      </c>
      <c r="K9" t="s">
        <v>44</v>
      </c>
      <c r="L9" t="s">
        <v>104</v>
      </c>
      <c r="M9" t="s">
        <v>46</v>
      </c>
      <c r="N9" t="s">
        <v>105</v>
      </c>
      <c r="O9">
        <v>1398160</v>
      </c>
      <c r="P9" t="s">
        <v>74</v>
      </c>
      <c r="R9">
        <f>VLOOKUP(O9,[1]应付款管理!$A$1:$I$65536,9,0)</f>
        <v>259</v>
      </c>
      <c r="S9">
        <f t="shared" si="0"/>
        <v>0</v>
      </c>
      <c r="T9" t="str">
        <f t="shared" si="1"/>
        <v>，1398160</v>
      </c>
      <c r="U9" t="s">
        <v>106</v>
      </c>
    </row>
    <row r="10" spans="1:21">
      <c r="A10" t="s">
        <v>107</v>
      </c>
      <c r="B10" t="s">
        <v>108</v>
      </c>
      <c r="C10" t="s">
        <v>10</v>
      </c>
      <c r="D10" t="s">
        <v>9</v>
      </c>
      <c r="E10" t="s">
        <v>109</v>
      </c>
      <c r="F10" t="s">
        <v>110</v>
      </c>
      <c r="G10" t="s">
        <v>111</v>
      </c>
      <c r="H10" t="s">
        <v>43</v>
      </c>
      <c r="I10" t="s">
        <v>12</v>
      </c>
      <c r="J10">
        <v>569</v>
      </c>
      <c r="K10" t="s">
        <v>44</v>
      </c>
      <c r="L10" t="s">
        <v>112</v>
      </c>
      <c r="M10" t="s">
        <v>46</v>
      </c>
      <c r="N10" t="s">
        <v>113</v>
      </c>
      <c r="O10">
        <v>1398172</v>
      </c>
      <c r="P10" t="s">
        <v>74</v>
      </c>
      <c r="R10">
        <f>VLOOKUP(O10,[1]应付款管理!$A$1:$I$65536,9,0)</f>
        <v>569</v>
      </c>
      <c r="S10">
        <f t="shared" si="0"/>
        <v>0</v>
      </c>
      <c r="T10" t="str">
        <f t="shared" si="1"/>
        <v>，1398172</v>
      </c>
      <c r="U10" t="s">
        <v>114</v>
      </c>
    </row>
    <row r="11" spans="1:21">
      <c r="A11" t="s">
        <v>115</v>
      </c>
      <c r="B11" t="s">
        <v>116</v>
      </c>
      <c r="C11" t="s">
        <v>10</v>
      </c>
      <c r="D11" t="s">
        <v>9</v>
      </c>
      <c r="E11" t="s">
        <v>117</v>
      </c>
      <c r="F11" t="s">
        <v>118</v>
      </c>
      <c r="G11" t="s">
        <v>119</v>
      </c>
      <c r="H11" t="s">
        <v>43</v>
      </c>
      <c r="I11" t="s">
        <v>12</v>
      </c>
      <c r="J11">
        <v>758</v>
      </c>
      <c r="K11" t="s">
        <v>44</v>
      </c>
      <c r="L11" t="s">
        <v>120</v>
      </c>
      <c r="M11" t="s">
        <v>46</v>
      </c>
      <c r="N11" t="s">
        <v>121</v>
      </c>
      <c r="O11">
        <v>1398194</v>
      </c>
      <c r="P11" t="s">
        <v>74</v>
      </c>
      <c r="R11">
        <f>VLOOKUP(O11,[1]应付款管理!$A$1:$I$65536,9,0)</f>
        <v>758</v>
      </c>
      <c r="S11">
        <f t="shared" si="0"/>
        <v>0</v>
      </c>
      <c r="T11" t="str">
        <f t="shared" si="1"/>
        <v>，1398194</v>
      </c>
      <c r="U11" t="s">
        <v>122</v>
      </c>
    </row>
    <row r="12" spans="1:21">
      <c r="A12" t="s">
        <v>123</v>
      </c>
      <c r="B12" t="s">
        <v>124</v>
      </c>
      <c r="C12" t="s">
        <v>10</v>
      </c>
      <c r="D12" t="s">
        <v>9</v>
      </c>
      <c r="E12" t="s">
        <v>125</v>
      </c>
      <c r="F12" t="s">
        <v>126</v>
      </c>
      <c r="G12" t="s">
        <v>127</v>
      </c>
      <c r="H12" t="s">
        <v>43</v>
      </c>
      <c r="I12" t="s">
        <v>12</v>
      </c>
      <c r="J12">
        <v>347</v>
      </c>
      <c r="K12" t="s">
        <v>44</v>
      </c>
      <c r="L12" t="s">
        <v>128</v>
      </c>
      <c r="M12" t="s">
        <v>46</v>
      </c>
      <c r="N12" t="s">
        <v>129</v>
      </c>
      <c r="O12" s="3">
        <v>1398375</v>
      </c>
      <c r="P12" t="s">
        <v>130</v>
      </c>
      <c r="Q12" t="s">
        <v>130</v>
      </c>
      <c r="R12">
        <f>VLOOKUP(O12,[1]应付款管理!$A$1:$I$65536,9,0)</f>
        <v>347</v>
      </c>
      <c r="S12">
        <f t="shared" si="0"/>
        <v>0</v>
      </c>
      <c r="T12" t="str">
        <f t="shared" si="1"/>
        <v>，1398375</v>
      </c>
      <c r="U12" t="s">
        <v>131</v>
      </c>
    </row>
    <row r="13" spans="1:21">
      <c r="A13" t="s">
        <v>132</v>
      </c>
      <c r="B13" t="s">
        <v>133</v>
      </c>
      <c r="C13" t="s">
        <v>10</v>
      </c>
      <c r="D13" t="s">
        <v>9</v>
      </c>
      <c r="E13" t="s">
        <v>134</v>
      </c>
      <c r="F13" t="s">
        <v>135</v>
      </c>
      <c r="G13" t="s">
        <v>136</v>
      </c>
      <c r="H13" t="s">
        <v>43</v>
      </c>
      <c r="I13" t="s">
        <v>12</v>
      </c>
      <c r="J13">
        <v>2495</v>
      </c>
      <c r="K13" t="s">
        <v>44</v>
      </c>
      <c r="L13" t="s">
        <v>137</v>
      </c>
      <c r="M13" t="s">
        <v>46</v>
      </c>
      <c r="N13" t="s">
        <v>138</v>
      </c>
      <c r="O13">
        <v>1398864</v>
      </c>
      <c r="P13" t="s">
        <v>48</v>
      </c>
      <c r="Q13" t="s">
        <v>48</v>
      </c>
      <c r="R13">
        <f>VLOOKUP(O13,[1]应付款管理!$A$1:$I$65536,9,0)</f>
        <v>2495</v>
      </c>
      <c r="S13">
        <f t="shared" si="0"/>
        <v>0</v>
      </c>
      <c r="T13" t="str">
        <f t="shared" si="1"/>
        <v>，1398864</v>
      </c>
      <c r="U13" t="s">
        <v>139</v>
      </c>
    </row>
    <row r="14" spans="1:21">
      <c r="A14" t="s">
        <v>76</v>
      </c>
      <c r="B14" t="s">
        <v>140</v>
      </c>
      <c r="C14" t="s">
        <v>10</v>
      </c>
      <c r="D14" t="s">
        <v>9</v>
      </c>
      <c r="E14" t="s">
        <v>78</v>
      </c>
      <c r="F14" t="s">
        <v>141</v>
      </c>
      <c r="G14" t="s">
        <v>142</v>
      </c>
      <c r="H14" t="s">
        <v>43</v>
      </c>
      <c r="I14" t="s">
        <v>12</v>
      </c>
      <c r="J14">
        <v>2528</v>
      </c>
      <c r="K14" t="s">
        <v>44</v>
      </c>
      <c r="L14" t="s">
        <v>143</v>
      </c>
      <c r="M14" t="s">
        <v>144</v>
      </c>
      <c r="N14" t="s">
        <v>145</v>
      </c>
      <c r="O14">
        <v>1398415</v>
      </c>
      <c r="P14" t="s">
        <v>65</v>
      </c>
      <c r="Q14" t="s">
        <v>65</v>
      </c>
      <c r="R14">
        <f>VLOOKUP(O14,[1]应付款管理!$A$1:$I$65536,9,0)</f>
        <v>2528</v>
      </c>
      <c r="S14">
        <f t="shared" si="0"/>
        <v>0</v>
      </c>
      <c r="T14" t="str">
        <f t="shared" si="1"/>
        <v>，1398415</v>
      </c>
      <c r="U14" t="s">
        <v>146</v>
      </c>
    </row>
    <row r="15" spans="1:21">
      <c r="A15" t="s">
        <v>76</v>
      </c>
      <c r="B15" t="s">
        <v>147</v>
      </c>
      <c r="C15" t="s">
        <v>10</v>
      </c>
      <c r="D15" t="s">
        <v>9</v>
      </c>
      <c r="E15" t="s">
        <v>78</v>
      </c>
      <c r="F15" t="s">
        <v>148</v>
      </c>
      <c r="G15" t="s">
        <v>149</v>
      </c>
      <c r="H15" t="s">
        <v>43</v>
      </c>
      <c r="I15" t="s">
        <v>12</v>
      </c>
      <c r="J15">
        <v>2108</v>
      </c>
      <c r="K15" t="s">
        <v>44</v>
      </c>
      <c r="L15" t="s">
        <v>150</v>
      </c>
      <c r="M15" t="s">
        <v>46</v>
      </c>
      <c r="N15" t="s">
        <v>151</v>
      </c>
      <c r="O15">
        <v>1398412</v>
      </c>
      <c r="P15" t="s">
        <v>65</v>
      </c>
      <c r="Q15" t="s">
        <v>65</v>
      </c>
      <c r="R15">
        <f>VLOOKUP(O15,[1]应付款管理!$A$1:$I$65536,9,0)</f>
        <v>2108</v>
      </c>
      <c r="S15">
        <f t="shared" si="0"/>
        <v>0</v>
      </c>
      <c r="T15" t="str">
        <f t="shared" si="1"/>
        <v>，1398412</v>
      </c>
      <c r="U15" t="s">
        <v>152</v>
      </c>
    </row>
    <row r="16" spans="1:21">
      <c r="A16" t="s">
        <v>91</v>
      </c>
      <c r="B16" t="s">
        <v>153</v>
      </c>
      <c r="C16" t="s">
        <v>10</v>
      </c>
      <c r="D16" t="s">
        <v>9</v>
      </c>
      <c r="E16" t="s">
        <v>154</v>
      </c>
      <c r="F16" t="s">
        <v>141</v>
      </c>
      <c r="G16" t="s">
        <v>148</v>
      </c>
      <c r="H16" t="s">
        <v>43</v>
      </c>
      <c r="I16" t="s">
        <v>12</v>
      </c>
      <c r="J16">
        <v>727</v>
      </c>
      <c r="K16" t="s">
        <v>44</v>
      </c>
      <c r="L16" t="s">
        <v>155</v>
      </c>
      <c r="M16" t="s">
        <v>46</v>
      </c>
      <c r="N16" t="s">
        <v>156</v>
      </c>
      <c r="O16">
        <v>1398466</v>
      </c>
      <c r="P16" t="s">
        <v>74</v>
      </c>
      <c r="R16">
        <f>VLOOKUP(O16,[1]应付款管理!$A$1:$I$65536,9,0)</f>
        <v>727</v>
      </c>
      <c r="S16">
        <f t="shared" si="0"/>
        <v>0</v>
      </c>
      <c r="T16" t="str">
        <f t="shared" si="1"/>
        <v>，1398466</v>
      </c>
      <c r="U16" t="s">
        <v>157</v>
      </c>
    </row>
    <row r="17" spans="1:21">
      <c r="A17" t="s">
        <v>50</v>
      </c>
      <c r="B17" t="s">
        <v>158</v>
      </c>
      <c r="C17" t="s">
        <v>10</v>
      </c>
      <c r="D17" t="s">
        <v>9</v>
      </c>
      <c r="E17" t="s">
        <v>159</v>
      </c>
      <c r="F17" t="s">
        <v>80</v>
      </c>
      <c r="G17" t="s">
        <v>141</v>
      </c>
      <c r="H17" t="s">
        <v>43</v>
      </c>
      <c r="I17" t="s">
        <v>12</v>
      </c>
      <c r="J17">
        <v>3965</v>
      </c>
      <c r="K17" t="s">
        <v>44</v>
      </c>
      <c r="L17" t="s">
        <v>160</v>
      </c>
      <c r="M17" t="s">
        <v>46</v>
      </c>
      <c r="N17" t="s">
        <v>161</v>
      </c>
      <c r="O17">
        <v>1398508</v>
      </c>
      <c r="P17" t="s">
        <v>65</v>
      </c>
      <c r="Q17" t="s">
        <v>65</v>
      </c>
      <c r="R17">
        <f>VLOOKUP(O17,[1]应付款管理!$A$1:$I$65536,9,0)</f>
        <v>3965</v>
      </c>
      <c r="S17">
        <f t="shared" si="0"/>
        <v>0</v>
      </c>
      <c r="T17" t="str">
        <f t="shared" si="1"/>
        <v>，1398508</v>
      </c>
      <c r="U17" t="s">
        <v>162</v>
      </c>
    </row>
    <row r="18" spans="1:21">
      <c r="A18" t="s">
        <v>163</v>
      </c>
      <c r="B18" t="s">
        <v>164</v>
      </c>
      <c r="C18" t="s">
        <v>10</v>
      </c>
      <c r="D18" t="s">
        <v>9</v>
      </c>
      <c r="E18" t="s">
        <v>165</v>
      </c>
      <c r="F18" t="s">
        <v>166</v>
      </c>
      <c r="G18" t="s">
        <v>167</v>
      </c>
      <c r="H18" t="s">
        <v>43</v>
      </c>
      <c r="I18" t="s">
        <v>12</v>
      </c>
      <c r="J18">
        <v>2092</v>
      </c>
      <c r="K18" t="s">
        <v>44</v>
      </c>
      <c r="L18" t="s">
        <v>168</v>
      </c>
      <c r="M18" t="s">
        <v>144</v>
      </c>
      <c r="N18" t="s">
        <v>169</v>
      </c>
      <c r="O18">
        <v>1398533</v>
      </c>
      <c r="P18" t="s">
        <v>170</v>
      </c>
      <c r="Q18" t="s">
        <v>170</v>
      </c>
      <c r="R18">
        <f>VLOOKUP(O18,[1]应付款管理!$A$1:$I$65536,9,0)</f>
        <v>1046</v>
      </c>
      <c r="S18">
        <f t="shared" si="0"/>
        <v>1046</v>
      </c>
      <c r="T18" t="str">
        <f t="shared" si="1"/>
        <v>，1398533</v>
      </c>
      <c r="U18" t="s">
        <v>171</v>
      </c>
    </row>
    <row r="19" spans="1:21">
      <c r="A19" t="s">
        <v>76</v>
      </c>
      <c r="B19" t="s">
        <v>172</v>
      </c>
      <c r="C19" t="s">
        <v>10</v>
      </c>
      <c r="D19" t="s">
        <v>9</v>
      </c>
      <c r="E19" t="s">
        <v>78</v>
      </c>
      <c r="F19" t="s">
        <v>148</v>
      </c>
      <c r="G19" t="s">
        <v>149</v>
      </c>
      <c r="H19" t="s">
        <v>43</v>
      </c>
      <c r="I19" t="s">
        <v>12</v>
      </c>
      <c r="J19">
        <v>1264</v>
      </c>
      <c r="K19" t="s">
        <v>44</v>
      </c>
      <c r="L19" t="s">
        <v>173</v>
      </c>
      <c r="M19" t="s">
        <v>46</v>
      </c>
      <c r="N19" t="s">
        <v>174</v>
      </c>
      <c r="O19">
        <v>1398935</v>
      </c>
      <c r="P19" t="s">
        <v>175</v>
      </c>
      <c r="Q19" t="s">
        <v>175</v>
      </c>
      <c r="R19">
        <f>VLOOKUP(O19,[1]应付款管理!$A$1:$I$65536,9,0)</f>
        <v>1264</v>
      </c>
      <c r="S19">
        <f>J19-R19</f>
        <v>0</v>
      </c>
      <c r="T19" t="str">
        <f t="shared" si="1"/>
        <v>，1398935</v>
      </c>
      <c r="U19" t="s">
        <v>176</v>
      </c>
    </row>
    <row r="20" spans="1:21">
      <c r="A20" t="s">
        <v>76</v>
      </c>
      <c r="B20" t="s">
        <v>177</v>
      </c>
      <c r="C20" t="s">
        <v>10</v>
      </c>
      <c r="D20" t="s">
        <v>9</v>
      </c>
      <c r="E20" t="s">
        <v>178</v>
      </c>
      <c r="F20" t="s">
        <v>61</v>
      </c>
      <c r="G20" t="s">
        <v>179</v>
      </c>
      <c r="H20" t="s">
        <v>43</v>
      </c>
      <c r="I20" t="s">
        <v>12</v>
      </c>
      <c r="J20">
        <v>1833</v>
      </c>
      <c r="K20" t="s">
        <v>44</v>
      </c>
      <c r="L20" t="s">
        <v>180</v>
      </c>
      <c r="M20" t="s">
        <v>46</v>
      </c>
      <c r="N20" t="s">
        <v>181</v>
      </c>
      <c r="O20">
        <v>1399067</v>
      </c>
      <c r="P20" t="s">
        <v>65</v>
      </c>
      <c r="Q20" t="s">
        <v>65</v>
      </c>
      <c r="R20">
        <f>VLOOKUP(O20,[1]应付款管理!$A$1:$I$65536,9,0)</f>
        <v>1833</v>
      </c>
      <c r="S20">
        <f>J20-R20</f>
        <v>0</v>
      </c>
      <c r="T20" t="str">
        <f t="shared" si="1"/>
        <v>，1399067</v>
      </c>
      <c r="U20" t="s">
        <v>182</v>
      </c>
    </row>
    <row r="21" spans="10:21">
      <c r="J21">
        <v>0</v>
      </c>
      <c r="O21">
        <v>1398535</v>
      </c>
      <c r="R21">
        <f>VLOOKUP(O21,[1]应付款管理!$A$1:$I$65536,9,0)</f>
        <v>1046</v>
      </c>
      <c r="S21">
        <f>J21-R21</f>
        <v>-1046</v>
      </c>
      <c r="T21" t="str">
        <f t="shared" si="1"/>
        <v>，1398535</v>
      </c>
      <c r="U21" t="s">
        <v>183</v>
      </c>
    </row>
    <row r="22" spans="1:21">
      <c r="A22" t="s">
        <v>76</v>
      </c>
      <c r="B22" t="s">
        <v>184</v>
      </c>
      <c r="C22" t="s">
        <v>10</v>
      </c>
      <c r="D22" t="s">
        <v>9</v>
      </c>
      <c r="E22" t="s">
        <v>78</v>
      </c>
      <c r="F22" t="s">
        <v>185</v>
      </c>
      <c r="G22" t="s">
        <v>69</v>
      </c>
      <c r="H22" t="s">
        <v>43</v>
      </c>
      <c r="I22" t="s">
        <v>12</v>
      </c>
      <c r="J22">
        <v>1276</v>
      </c>
      <c r="K22" t="s">
        <v>44</v>
      </c>
      <c r="L22" t="s">
        <v>186</v>
      </c>
      <c r="M22" t="s">
        <v>46</v>
      </c>
      <c r="N22" t="s">
        <v>187</v>
      </c>
      <c r="O22" s="2">
        <v>1399523</v>
      </c>
      <c r="P22" t="s">
        <v>175</v>
      </c>
      <c r="Q22" t="s">
        <v>175</v>
      </c>
      <c r="R22">
        <f>VLOOKUP(O22,[1]应付款管理!$A$1:$I$65536,9,0)</f>
        <v>1276</v>
      </c>
      <c r="S22">
        <f>J22-R22</f>
        <v>0</v>
      </c>
      <c r="T22" t="str">
        <f t="shared" si="1"/>
        <v>，1399523</v>
      </c>
      <c r="U22" t="s">
        <v>188</v>
      </c>
    </row>
    <row r="23" spans="1:21">
      <c r="A23" t="s">
        <v>38</v>
      </c>
      <c r="B23" t="s">
        <v>189</v>
      </c>
      <c r="C23" t="s">
        <v>10</v>
      </c>
      <c r="D23" t="s">
        <v>9</v>
      </c>
      <c r="E23" t="s">
        <v>190</v>
      </c>
      <c r="F23" t="s">
        <v>191</v>
      </c>
      <c r="G23" t="s">
        <v>192</v>
      </c>
      <c r="H23" t="s">
        <v>43</v>
      </c>
      <c r="I23" t="s">
        <v>12</v>
      </c>
      <c r="J23">
        <v>1218</v>
      </c>
      <c r="K23" t="s">
        <v>44</v>
      </c>
      <c r="L23" t="s">
        <v>193</v>
      </c>
      <c r="M23" t="s">
        <v>46</v>
      </c>
      <c r="N23" t="s">
        <v>194</v>
      </c>
      <c r="O23">
        <v>1399789</v>
      </c>
      <c r="P23" t="s">
        <v>74</v>
      </c>
      <c r="R23">
        <f>VLOOKUP(O23,[1]应付款管理!$A$1:$I$65536,9,0)</f>
        <v>1218</v>
      </c>
      <c r="S23">
        <f>J23-R23</f>
        <v>0</v>
      </c>
      <c r="T23" t="str">
        <f t="shared" si="1"/>
        <v>，1399789</v>
      </c>
      <c r="U23" t="s">
        <v>195</v>
      </c>
    </row>
    <row r="24" spans="1:21">
      <c r="A24" t="s">
        <v>196</v>
      </c>
      <c r="B24" t="s">
        <v>197</v>
      </c>
      <c r="C24" t="s">
        <v>10</v>
      </c>
      <c r="D24" t="s">
        <v>9</v>
      </c>
      <c r="E24" t="s">
        <v>198</v>
      </c>
      <c r="F24" t="s">
        <v>42</v>
      </c>
      <c r="G24" t="s">
        <v>86</v>
      </c>
      <c r="H24" t="s">
        <v>43</v>
      </c>
      <c r="I24" t="s">
        <v>12</v>
      </c>
      <c r="J24">
        <v>384</v>
      </c>
      <c r="K24" t="s">
        <v>44</v>
      </c>
      <c r="L24" t="s">
        <v>199</v>
      </c>
      <c r="M24" t="s">
        <v>46</v>
      </c>
      <c r="N24" t="s">
        <v>200</v>
      </c>
      <c r="O24">
        <v>1400189</v>
      </c>
      <c r="P24" t="s">
        <v>74</v>
      </c>
      <c r="R24">
        <f>VLOOKUP(O24,[1]应付款管理!$A$1:$I$65536,9,0)</f>
        <v>384</v>
      </c>
      <c r="S24">
        <f>J24-R24</f>
        <v>0</v>
      </c>
      <c r="T24" t="str">
        <f t="shared" si="1"/>
        <v>，1400189</v>
      </c>
      <c r="U24" t="s">
        <v>201</v>
      </c>
    </row>
    <row r="25" spans="1:21">
      <c r="A25" t="s">
        <v>38</v>
      </c>
      <c r="B25" t="s">
        <v>202</v>
      </c>
      <c r="C25" t="s">
        <v>10</v>
      </c>
      <c r="D25" t="s">
        <v>9</v>
      </c>
      <c r="E25" t="s">
        <v>203</v>
      </c>
      <c r="F25" t="s">
        <v>204</v>
      </c>
      <c r="G25" t="s">
        <v>205</v>
      </c>
      <c r="H25" t="s">
        <v>43</v>
      </c>
      <c r="I25" t="s">
        <v>12</v>
      </c>
      <c r="J25">
        <v>390</v>
      </c>
      <c r="K25" t="s">
        <v>44</v>
      </c>
      <c r="L25" t="s">
        <v>206</v>
      </c>
      <c r="M25" t="s">
        <v>46</v>
      </c>
      <c r="N25" t="s">
        <v>207</v>
      </c>
      <c r="O25">
        <v>1400213</v>
      </c>
      <c r="P25" t="s">
        <v>74</v>
      </c>
      <c r="R25">
        <f>VLOOKUP(O25,[1]应付款管理!$A$1:$I$65536,9,0)</f>
        <v>390</v>
      </c>
      <c r="S25">
        <f>J25-R25</f>
        <v>0</v>
      </c>
      <c r="T25" t="str">
        <f t="shared" si="1"/>
        <v>，1400213</v>
      </c>
      <c r="U25" t="s">
        <v>208</v>
      </c>
    </row>
    <row r="26" spans="1:21">
      <c r="A26" t="s">
        <v>209</v>
      </c>
      <c r="B26" t="s">
        <v>210</v>
      </c>
      <c r="C26" t="s">
        <v>10</v>
      </c>
      <c r="D26" t="s">
        <v>9</v>
      </c>
      <c r="E26" t="s">
        <v>211</v>
      </c>
      <c r="F26" t="s">
        <v>212</v>
      </c>
      <c r="G26" t="s">
        <v>149</v>
      </c>
      <c r="H26" t="s">
        <v>43</v>
      </c>
      <c r="I26" t="s">
        <v>12</v>
      </c>
      <c r="J26">
        <v>1328</v>
      </c>
      <c r="K26" t="s">
        <v>44</v>
      </c>
      <c r="L26" t="s">
        <v>213</v>
      </c>
      <c r="M26" t="s">
        <v>46</v>
      </c>
      <c r="N26" t="s">
        <v>214</v>
      </c>
      <c r="O26">
        <v>1400294</v>
      </c>
      <c r="P26" t="s">
        <v>170</v>
      </c>
      <c r="Q26" t="s">
        <v>170</v>
      </c>
      <c r="R26">
        <f>VLOOKUP(O26,[1]应付款管理!$A$1:$I$65536,9,0)</f>
        <v>1328</v>
      </c>
      <c r="S26">
        <f>J26-R26</f>
        <v>0</v>
      </c>
      <c r="T26" t="str">
        <f t="shared" si="1"/>
        <v>，1400294</v>
      </c>
      <c r="U26" t="s">
        <v>215</v>
      </c>
    </row>
    <row r="27" spans="1:21">
      <c r="A27" t="s">
        <v>216</v>
      </c>
      <c r="B27" t="s">
        <v>217</v>
      </c>
      <c r="C27" t="s">
        <v>10</v>
      </c>
      <c r="D27" t="s">
        <v>9</v>
      </c>
      <c r="E27" t="s">
        <v>218</v>
      </c>
      <c r="F27" t="s">
        <v>219</v>
      </c>
      <c r="G27" t="s">
        <v>220</v>
      </c>
      <c r="H27" t="s">
        <v>43</v>
      </c>
      <c r="I27" t="s">
        <v>12</v>
      </c>
      <c r="J27">
        <v>572</v>
      </c>
      <c r="K27" t="s">
        <v>44</v>
      </c>
      <c r="L27" t="s">
        <v>221</v>
      </c>
      <c r="M27" t="s">
        <v>46</v>
      </c>
      <c r="N27" t="s">
        <v>222</v>
      </c>
      <c r="O27">
        <v>1400634</v>
      </c>
      <c r="P27" t="s">
        <v>74</v>
      </c>
      <c r="R27">
        <f>VLOOKUP(O27,[1]应付款管理!$A$1:$I$65536,9,0)</f>
        <v>572</v>
      </c>
      <c r="S27">
        <f>J27-R27</f>
        <v>0</v>
      </c>
      <c r="T27" t="str">
        <f t="shared" si="1"/>
        <v>，1400634</v>
      </c>
      <c r="U27" t="s">
        <v>223</v>
      </c>
    </row>
    <row r="28" spans="1:21">
      <c r="A28" t="s">
        <v>216</v>
      </c>
      <c r="B28" t="s">
        <v>224</v>
      </c>
      <c r="C28" t="s">
        <v>10</v>
      </c>
      <c r="D28" t="s">
        <v>9</v>
      </c>
      <c r="E28" t="s">
        <v>218</v>
      </c>
      <c r="F28" t="s">
        <v>219</v>
      </c>
      <c r="G28" t="s">
        <v>220</v>
      </c>
      <c r="H28" t="s">
        <v>43</v>
      </c>
      <c r="I28" t="s">
        <v>12</v>
      </c>
      <c r="J28">
        <v>572</v>
      </c>
      <c r="K28" t="s">
        <v>44</v>
      </c>
      <c r="L28" t="s">
        <v>225</v>
      </c>
      <c r="M28" t="s">
        <v>46</v>
      </c>
      <c r="N28" t="s">
        <v>226</v>
      </c>
      <c r="O28">
        <v>1400640</v>
      </c>
      <c r="P28" t="s">
        <v>74</v>
      </c>
      <c r="R28">
        <f>VLOOKUP(O28,[1]应付款管理!$A$1:$I$65536,9,0)</f>
        <v>572</v>
      </c>
      <c r="S28">
        <f>J28-R28</f>
        <v>0</v>
      </c>
      <c r="T28" t="str">
        <f t="shared" si="1"/>
        <v>，1400640</v>
      </c>
      <c r="U28" t="s">
        <v>227</v>
      </c>
    </row>
    <row r="29" spans="1:21">
      <c r="A29" t="s">
        <v>50</v>
      </c>
      <c r="B29" t="s">
        <v>228</v>
      </c>
      <c r="C29" t="s">
        <v>10</v>
      </c>
      <c r="D29" t="s">
        <v>9</v>
      </c>
      <c r="E29" t="s">
        <v>229</v>
      </c>
      <c r="F29" t="s">
        <v>230</v>
      </c>
      <c r="G29" t="s">
        <v>231</v>
      </c>
      <c r="H29" t="s">
        <v>43</v>
      </c>
      <c r="I29" t="s">
        <v>12</v>
      </c>
      <c r="J29">
        <v>2100</v>
      </c>
      <c r="K29" t="s">
        <v>44</v>
      </c>
      <c r="L29" t="s">
        <v>232</v>
      </c>
      <c r="M29" t="s">
        <v>46</v>
      </c>
      <c r="N29" t="s">
        <v>233</v>
      </c>
      <c r="O29">
        <v>1400761</v>
      </c>
      <c r="P29" t="s">
        <v>48</v>
      </c>
      <c r="Q29" t="s">
        <v>48</v>
      </c>
      <c r="R29">
        <f>VLOOKUP(O29,[1]应付款管理!$A$1:$I$65536,9,0)</f>
        <v>2100</v>
      </c>
      <c r="S29">
        <f>J29-R29</f>
        <v>0</v>
      </c>
      <c r="T29" t="str">
        <f t="shared" si="1"/>
        <v>，1400761</v>
      </c>
      <c r="U29" t="s">
        <v>234</v>
      </c>
    </row>
    <row r="30" spans="1:21">
      <c r="A30" t="s">
        <v>235</v>
      </c>
      <c r="B30" t="s">
        <v>236</v>
      </c>
      <c r="C30" t="s">
        <v>10</v>
      </c>
      <c r="D30" t="s">
        <v>9</v>
      </c>
      <c r="E30" t="s">
        <v>237</v>
      </c>
      <c r="F30" t="s">
        <v>238</v>
      </c>
      <c r="G30" t="s">
        <v>239</v>
      </c>
      <c r="H30" t="s">
        <v>43</v>
      </c>
      <c r="I30" t="s">
        <v>12</v>
      </c>
      <c r="J30">
        <v>1047</v>
      </c>
      <c r="K30" t="s">
        <v>44</v>
      </c>
      <c r="L30" t="s">
        <v>240</v>
      </c>
      <c r="M30" t="s">
        <v>46</v>
      </c>
      <c r="N30" t="s">
        <v>241</v>
      </c>
      <c r="O30">
        <v>1400879</v>
      </c>
      <c r="P30" t="s">
        <v>74</v>
      </c>
      <c r="R30">
        <f>VLOOKUP(O30,[1]应付款管理!$A$1:$I$65536,9,0)</f>
        <v>1047</v>
      </c>
      <c r="S30">
        <f>J30-R30</f>
        <v>0</v>
      </c>
      <c r="T30" t="str">
        <f t="shared" si="1"/>
        <v>，1400879</v>
      </c>
      <c r="U30" t="s">
        <v>242</v>
      </c>
    </row>
    <row r="31" spans="1:21">
      <c r="A31" t="s">
        <v>243</v>
      </c>
      <c r="B31" t="s">
        <v>244</v>
      </c>
      <c r="C31" t="s">
        <v>10</v>
      </c>
      <c r="D31" t="s">
        <v>9</v>
      </c>
      <c r="E31" t="s">
        <v>245</v>
      </c>
      <c r="F31" t="s">
        <v>118</v>
      </c>
      <c r="G31" t="s">
        <v>246</v>
      </c>
      <c r="H31" t="s">
        <v>43</v>
      </c>
      <c r="I31" t="s">
        <v>12</v>
      </c>
      <c r="J31">
        <v>1194</v>
      </c>
      <c r="K31" t="s">
        <v>44</v>
      </c>
      <c r="L31" t="s">
        <v>247</v>
      </c>
      <c r="M31" t="s">
        <v>46</v>
      </c>
      <c r="N31" t="s">
        <v>248</v>
      </c>
      <c r="O31">
        <v>1401168</v>
      </c>
      <c r="P31" t="s">
        <v>65</v>
      </c>
      <c r="Q31" t="s">
        <v>65</v>
      </c>
      <c r="R31">
        <f>VLOOKUP(O31,[1]应付款管理!$A$1:$I$65536,9,0)</f>
        <v>1194</v>
      </c>
      <c r="S31">
        <f>J31-R31</f>
        <v>0</v>
      </c>
      <c r="T31" t="str">
        <f t="shared" si="1"/>
        <v>，1401168</v>
      </c>
      <c r="U31" t="s">
        <v>249</v>
      </c>
    </row>
    <row r="32" s="1" customFormat="1" spans="1:21">
      <c r="A32" s="1" t="s">
        <v>132</v>
      </c>
      <c r="B32" s="1" t="s">
        <v>250</v>
      </c>
      <c r="C32" s="1" t="s">
        <v>10</v>
      </c>
      <c r="D32" s="1" t="s">
        <v>9</v>
      </c>
      <c r="E32" s="1" t="s">
        <v>251</v>
      </c>
      <c r="F32" s="1" t="s">
        <v>231</v>
      </c>
      <c r="G32" s="1" t="s">
        <v>252</v>
      </c>
      <c r="H32" s="1" t="s">
        <v>43</v>
      </c>
      <c r="I32" s="1" t="s">
        <v>12</v>
      </c>
      <c r="J32" s="1">
        <v>1596</v>
      </c>
      <c r="K32" s="1" t="s">
        <v>44</v>
      </c>
      <c r="L32" s="1" t="s">
        <v>253</v>
      </c>
      <c r="M32" s="1" t="s">
        <v>46</v>
      </c>
      <c r="N32" s="1" t="s">
        <v>254</v>
      </c>
      <c r="O32" s="1">
        <v>1401279</v>
      </c>
      <c r="P32" s="1" t="s">
        <v>130</v>
      </c>
      <c r="Q32" s="1" t="s">
        <v>130</v>
      </c>
      <c r="R32" s="1">
        <v>1596</v>
      </c>
      <c r="S32" s="1">
        <f>J32-R32</f>
        <v>0</v>
      </c>
      <c r="T32" t="str">
        <f t="shared" si="1"/>
        <v>，1401279</v>
      </c>
      <c r="U32" s="1" t="s">
        <v>255</v>
      </c>
    </row>
    <row r="33" spans="1:21">
      <c r="A33" t="s">
        <v>38</v>
      </c>
      <c r="B33" t="s">
        <v>256</v>
      </c>
      <c r="C33" t="s">
        <v>10</v>
      </c>
      <c r="D33" t="s">
        <v>9</v>
      </c>
      <c r="E33" t="s">
        <v>257</v>
      </c>
      <c r="F33" t="s">
        <v>231</v>
      </c>
      <c r="G33" t="s">
        <v>79</v>
      </c>
      <c r="H33" t="s">
        <v>43</v>
      </c>
      <c r="I33" t="s">
        <v>12</v>
      </c>
      <c r="J33">
        <v>1072</v>
      </c>
      <c r="K33" t="s">
        <v>44</v>
      </c>
      <c r="L33" t="s">
        <v>258</v>
      </c>
      <c r="M33" t="s">
        <v>46</v>
      </c>
      <c r="N33" t="s">
        <v>259</v>
      </c>
      <c r="O33">
        <v>1401362</v>
      </c>
      <c r="P33" t="s">
        <v>74</v>
      </c>
      <c r="R33">
        <f>VLOOKUP(O33,[1]应付款管理!$A$1:$I$65536,9,0)</f>
        <v>1072</v>
      </c>
      <c r="S33">
        <f>J33-R33</f>
        <v>0</v>
      </c>
      <c r="T33" t="str">
        <f t="shared" si="1"/>
        <v>，1401362</v>
      </c>
      <c r="U33" t="s">
        <v>260</v>
      </c>
    </row>
    <row r="34" spans="1:21">
      <c r="A34" t="s">
        <v>261</v>
      </c>
      <c r="B34" t="s">
        <v>262</v>
      </c>
      <c r="C34" t="s">
        <v>10</v>
      </c>
      <c r="D34" t="s">
        <v>9</v>
      </c>
      <c r="E34" t="s">
        <v>263</v>
      </c>
      <c r="F34" t="s">
        <v>166</v>
      </c>
      <c r="G34" t="s">
        <v>264</v>
      </c>
      <c r="H34" t="s">
        <v>43</v>
      </c>
      <c r="I34" t="s">
        <v>12</v>
      </c>
      <c r="J34">
        <v>2994</v>
      </c>
      <c r="K34" t="s">
        <v>44</v>
      </c>
      <c r="L34" t="s">
        <v>265</v>
      </c>
      <c r="M34" t="s">
        <v>46</v>
      </c>
      <c r="N34" t="s">
        <v>266</v>
      </c>
      <c r="O34">
        <v>1401421</v>
      </c>
      <c r="P34" t="s">
        <v>74</v>
      </c>
      <c r="R34">
        <f>VLOOKUP(O34,[1]应付款管理!$A$1:$I$65536,9,0)</f>
        <v>2994</v>
      </c>
      <c r="S34">
        <f>J34-R34</f>
        <v>0</v>
      </c>
      <c r="T34" t="str">
        <f t="shared" si="1"/>
        <v>，1401421</v>
      </c>
      <c r="U34" t="s">
        <v>267</v>
      </c>
    </row>
    <row r="35" spans="1:21">
      <c r="A35" t="s">
        <v>268</v>
      </c>
      <c r="B35" t="s">
        <v>269</v>
      </c>
      <c r="C35" t="s">
        <v>10</v>
      </c>
      <c r="D35" t="s">
        <v>9</v>
      </c>
      <c r="E35" t="s">
        <v>270</v>
      </c>
      <c r="F35" t="s">
        <v>271</v>
      </c>
      <c r="G35" t="s">
        <v>136</v>
      </c>
      <c r="H35" t="s">
        <v>43</v>
      </c>
      <c r="I35" t="s">
        <v>12</v>
      </c>
      <c r="J35">
        <v>1268</v>
      </c>
      <c r="K35" t="s">
        <v>44</v>
      </c>
      <c r="L35" t="s">
        <v>272</v>
      </c>
      <c r="M35" t="s">
        <v>46</v>
      </c>
      <c r="N35" t="s">
        <v>273</v>
      </c>
      <c r="O35">
        <v>1401481</v>
      </c>
      <c r="P35" t="s">
        <v>74</v>
      </c>
      <c r="R35">
        <f>VLOOKUP(O35,[1]应付款管理!$A$1:$I$65536,9,0)</f>
        <v>1268</v>
      </c>
      <c r="S35">
        <f>J35-R35</f>
        <v>0</v>
      </c>
      <c r="T35" t="str">
        <f t="shared" ref="T35:T66" si="2">$T$1&amp;O35</f>
        <v>，1401481</v>
      </c>
      <c r="U35" t="s">
        <v>274</v>
      </c>
    </row>
    <row r="36" spans="1:21">
      <c r="A36" t="s">
        <v>38</v>
      </c>
      <c r="B36" t="s">
        <v>275</v>
      </c>
      <c r="C36" t="s">
        <v>10</v>
      </c>
      <c r="D36" t="s">
        <v>9</v>
      </c>
      <c r="E36" t="s">
        <v>276</v>
      </c>
      <c r="F36" t="s">
        <v>103</v>
      </c>
      <c r="G36" t="s">
        <v>277</v>
      </c>
      <c r="H36" t="s">
        <v>43</v>
      </c>
      <c r="I36" t="s">
        <v>12</v>
      </c>
      <c r="J36">
        <v>638</v>
      </c>
      <c r="K36" t="s">
        <v>44</v>
      </c>
      <c r="L36" t="s">
        <v>278</v>
      </c>
      <c r="M36" t="s">
        <v>46</v>
      </c>
      <c r="N36" t="s">
        <v>279</v>
      </c>
      <c r="O36">
        <v>1401502</v>
      </c>
      <c r="P36" t="s">
        <v>74</v>
      </c>
      <c r="R36">
        <f>VLOOKUP(O36,[1]应付款管理!$A$1:$I$65536,9,0)</f>
        <v>638</v>
      </c>
      <c r="S36">
        <f t="shared" ref="S36:S67" si="3">J36-R36</f>
        <v>0</v>
      </c>
      <c r="T36" t="str">
        <f t="shared" si="2"/>
        <v>，1401502</v>
      </c>
      <c r="U36" t="s">
        <v>280</v>
      </c>
    </row>
    <row r="37" spans="1:21">
      <c r="A37" t="s">
        <v>281</v>
      </c>
      <c r="B37" t="s">
        <v>282</v>
      </c>
      <c r="C37" t="s">
        <v>10</v>
      </c>
      <c r="D37" t="s">
        <v>9</v>
      </c>
      <c r="E37" t="s">
        <v>283</v>
      </c>
      <c r="F37" t="s">
        <v>212</v>
      </c>
      <c r="G37" t="s">
        <v>191</v>
      </c>
      <c r="H37" t="s">
        <v>43</v>
      </c>
      <c r="I37" t="s">
        <v>12</v>
      </c>
      <c r="J37">
        <v>2273</v>
      </c>
      <c r="K37" t="s">
        <v>44</v>
      </c>
      <c r="L37" t="s">
        <v>284</v>
      </c>
      <c r="M37" t="s">
        <v>46</v>
      </c>
      <c r="N37" t="s">
        <v>285</v>
      </c>
      <c r="O37">
        <v>1401797</v>
      </c>
      <c r="P37" t="s">
        <v>130</v>
      </c>
      <c r="Q37" t="s">
        <v>130</v>
      </c>
      <c r="R37">
        <f>VLOOKUP(O37,[1]应付款管理!$A$1:$I$65536,9,0)</f>
        <v>2273</v>
      </c>
      <c r="S37">
        <f t="shared" si="3"/>
        <v>0</v>
      </c>
      <c r="T37" t="str">
        <f t="shared" si="2"/>
        <v>，1401797</v>
      </c>
      <c r="U37" t="s">
        <v>286</v>
      </c>
    </row>
    <row r="38" spans="1:21">
      <c r="A38" t="s">
        <v>281</v>
      </c>
      <c r="B38" t="s">
        <v>287</v>
      </c>
      <c r="C38" t="s">
        <v>10</v>
      </c>
      <c r="D38" t="s">
        <v>9</v>
      </c>
      <c r="E38" t="s">
        <v>288</v>
      </c>
      <c r="F38" t="s">
        <v>192</v>
      </c>
      <c r="G38" t="s">
        <v>289</v>
      </c>
      <c r="H38" t="s">
        <v>43</v>
      </c>
      <c r="I38" t="s">
        <v>12</v>
      </c>
      <c r="J38">
        <v>2864</v>
      </c>
      <c r="K38" t="s">
        <v>44</v>
      </c>
      <c r="L38" t="s">
        <v>290</v>
      </c>
      <c r="M38" t="s">
        <v>72</v>
      </c>
      <c r="N38" t="s">
        <v>291</v>
      </c>
      <c r="O38">
        <v>1401813</v>
      </c>
      <c r="P38" t="s">
        <v>65</v>
      </c>
      <c r="Q38" t="s">
        <v>65</v>
      </c>
      <c r="R38">
        <f>VLOOKUP(O38,[1]应付款管理!$A$1:$I$65536,9,0)</f>
        <v>2864</v>
      </c>
      <c r="S38">
        <f t="shared" si="3"/>
        <v>0</v>
      </c>
      <c r="T38" t="str">
        <f t="shared" si="2"/>
        <v>，1401813</v>
      </c>
      <c r="U38" t="s">
        <v>292</v>
      </c>
    </row>
    <row r="39" spans="1:21">
      <c r="A39" t="s">
        <v>281</v>
      </c>
      <c r="B39" t="s">
        <v>293</v>
      </c>
      <c r="C39" t="s">
        <v>10</v>
      </c>
      <c r="D39" t="s">
        <v>9</v>
      </c>
      <c r="E39" t="s">
        <v>288</v>
      </c>
      <c r="F39" t="s">
        <v>54</v>
      </c>
      <c r="G39" t="s">
        <v>294</v>
      </c>
      <c r="H39" t="s">
        <v>43</v>
      </c>
      <c r="I39" t="s">
        <v>12</v>
      </c>
      <c r="J39">
        <v>1432</v>
      </c>
      <c r="K39" t="s">
        <v>44</v>
      </c>
      <c r="L39" t="s">
        <v>295</v>
      </c>
      <c r="M39" t="s">
        <v>72</v>
      </c>
      <c r="N39" t="s">
        <v>291</v>
      </c>
      <c r="O39">
        <v>1401816</v>
      </c>
      <c r="P39" t="s">
        <v>65</v>
      </c>
      <c r="Q39" t="s">
        <v>65</v>
      </c>
      <c r="R39">
        <f>VLOOKUP(O39,[1]应付款管理!$A$1:$I$65536,9,0)</f>
        <v>1432</v>
      </c>
      <c r="S39">
        <f t="shared" si="3"/>
        <v>0</v>
      </c>
      <c r="T39" t="str">
        <f t="shared" si="2"/>
        <v>，1401816</v>
      </c>
      <c r="U39" t="s">
        <v>296</v>
      </c>
    </row>
    <row r="40" spans="1:21">
      <c r="A40" t="s">
        <v>281</v>
      </c>
      <c r="B40" t="s">
        <v>297</v>
      </c>
      <c r="C40" t="s">
        <v>10</v>
      </c>
      <c r="D40" t="s">
        <v>9</v>
      </c>
      <c r="E40" t="s">
        <v>298</v>
      </c>
      <c r="F40" t="s">
        <v>191</v>
      </c>
      <c r="G40" t="s">
        <v>192</v>
      </c>
      <c r="H40" t="s">
        <v>43</v>
      </c>
      <c r="I40" t="s">
        <v>12</v>
      </c>
      <c r="J40">
        <v>1232</v>
      </c>
      <c r="K40" t="s">
        <v>44</v>
      </c>
      <c r="L40" t="s">
        <v>299</v>
      </c>
      <c r="M40" t="s">
        <v>46</v>
      </c>
      <c r="N40" t="s">
        <v>300</v>
      </c>
      <c r="O40">
        <v>1401930</v>
      </c>
      <c r="P40" t="s">
        <v>48</v>
      </c>
      <c r="Q40" t="s">
        <v>130</v>
      </c>
      <c r="R40">
        <f>VLOOKUP(O40,[1]应付款管理!$A$1:$I$65536,9,0)</f>
        <v>1232</v>
      </c>
      <c r="S40">
        <f t="shared" si="3"/>
        <v>0</v>
      </c>
      <c r="T40" t="str">
        <f t="shared" si="2"/>
        <v>，1401930</v>
      </c>
      <c r="U40" t="s">
        <v>301</v>
      </c>
    </row>
    <row r="41" spans="1:21">
      <c r="A41" t="s">
        <v>196</v>
      </c>
      <c r="B41" t="s">
        <v>302</v>
      </c>
      <c r="C41" t="s">
        <v>10</v>
      </c>
      <c r="D41" t="s">
        <v>9</v>
      </c>
      <c r="E41" t="s">
        <v>198</v>
      </c>
      <c r="F41" t="s">
        <v>42</v>
      </c>
      <c r="G41" t="s">
        <v>86</v>
      </c>
      <c r="H41" t="s">
        <v>43</v>
      </c>
      <c r="I41" t="s">
        <v>12</v>
      </c>
      <c r="J41">
        <v>299</v>
      </c>
      <c r="K41" t="s">
        <v>44</v>
      </c>
      <c r="L41" t="s">
        <v>303</v>
      </c>
      <c r="M41" t="s">
        <v>46</v>
      </c>
      <c r="N41" t="s">
        <v>304</v>
      </c>
      <c r="O41">
        <v>1402049</v>
      </c>
      <c r="P41" t="s">
        <v>74</v>
      </c>
      <c r="R41">
        <f>VLOOKUP(O41,[1]应付款管理!$A$1:$I$65536,9,0)</f>
        <v>299</v>
      </c>
      <c r="S41">
        <f t="shared" si="3"/>
        <v>0</v>
      </c>
      <c r="T41" t="str">
        <f t="shared" si="2"/>
        <v>，1402049</v>
      </c>
      <c r="U41" t="s">
        <v>305</v>
      </c>
    </row>
    <row r="42" spans="1:21">
      <c r="A42" t="s">
        <v>38</v>
      </c>
      <c r="B42" t="s">
        <v>306</v>
      </c>
      <c r="C42" t="s">
        <v>10</v>
      </c>
      <c r="D42" t="s">
        <v>9</v>
      </c>
      <c r="E42" t="s">
        <v>307</v>
      </c>
      <c r="F42" t="s">
        <v>308</v>
      </c>
      <c r="G42" t="s">
        <v>309</v>
      </c>
      <c r="H42" t="s">
        <v>43</v>
      </c>
      <c r="I42" t="s">
        <v>12</v>
      </c>
      <c r="J42">
        <v>645</v>
      </c>
      <c r="K42" t="s">
        <v>44</v>
      </c>
      <c r="L42" t="s">
        <v>310</v>
      </c>
      <c r="M42" t="s">
        <v>46</v>
      </c>
      <c r="N42" t="s">
        <v>311</v>
      </c>
      <c r="O42">
        <v>1402127</v>
      </c>
      <c r="P42" t="s">
        <v>74</v>
      </c>
      <c r="R42">
        <f>VLOOKUP(O42,[1]应付款管理!$A$1:$I$65536,9,0)</f>
        <v>645</v>
      </c>
      <c r="S42">
        <f t="shared" si="3"/>
        <v>0</v>
      </c>
      <c r="T42" t="str">
        <f t="shared" si="2"/>
        <v>，1402127</v>
      </c>
      <c r="U42" t="s">
        <v>312</v>
      </c>
    </row>
    <row r="43" spans="1:21">
      <c r="A43" t="s">
        <v>281</v>
      </c>
      <c r="B43" t="s">
        <v>313</v>
      </c>
      <c r="C43" t="s">
        <v>10</v>
      </c>
      <c r="D43" t="s">
        <v>9</v>
      </c>
      <c r="E43" t="s">
        <v>314</v>
      </c>
      <c r="F43" t="s">
        <v>264</v>
      </c>
      <c r="G43" t="s">
        <v>315</v>
      </c>
      <c r="H43" t="s">
        <v>43</v>
      </c>
      <c r="I43" t="s">
        <v>12</v>
      </c>
      <c r="J43">
        <v>6522</v>
      </c>
      <c r="K43" t="s">
        <v>44</v>
      </c>
      <c r="L43" t="s">
        <v>316</v>
      </c>
      <c r="M43" t="s">
        <v>46</v>
      </c>
      <c r="N43" t="s">
        <v>317</v>
      </c>
      <c r="O43">
        <v>1402383</v>
      </c>
      <c r="P43" t="s">
        <v>65</v>
      </c>
      <c r="Q43" t="s">
        <v>65</v>
      </c>
      <c r="R43">
        <f>VLOOKUP(O43,[1]应付款管理!$A$1:$I$65536,9,0)</f>
        <v>6522</v>
      </c>
      <c r="S43">
        <f t="shared" si="3"/>
        <v>0</v>
      </c>
      <c r="T43" t="str">
        <f t="shared" si="2"/>
        <v>，1402383</v>
      </c>
      <c r="U43" t="s">
        <v>318</v>
      </c>
    </row>
    <row r="44" spans="1:21">
      <c r="A44" t="s">
        <v>216</v>
      </c>
      <c r="B44" t="s">
        <v>319</v>
      </c>
      <c r="C44" t="s">
        <v>10</v>
      </c>
      <c r="D44" t="s">
        <v>9</v>
      </c>
      <c r="E44" t="s">
        <v>320</v>
      </c>
      <c r="F44" t="s">
        <v>204</v>
      </c>
      <c r="G44" t="s">
        <v>205</v>
      </c>
      <c r="H44" t="s">
        <v>43</v>
      </c>
      <c r="I44" t="s">
        <v>12</v>
      </c>
      <c r="J44">
        <v>1470</v>
      </c>
      <c r="K44" t="s">
        <v>44</v>
      </c>
      <c r="L44" t="s">
        <v>321</v>
      </c>
      <c r="M44" t="s">
        <v>46</v>
      </c>
      <c r="N44" t="s">
        <v>322</v>
      </c>
      <c r="O44">
        <v>1402521</v>
      </c>
      <c r="P44" t="s">
        <v>74</v>
      </c>
      <c r="R44">
        <f>VLOOKUP(O44,[1]应付款管理!$A$1:$I$65536,9,0)</f>
        <v>1470</v>
      </c>
      <c r="S44">
        <f t="shared" si="3"/>
        <v>0</v>
      </c>
      <c r="T44" t="str">
        <f t="shared" si="2"/>
        <v>，1402521</v>
      </c>
      <c r="U44" t="s">
        <v>323</v>
      </c>
    </row>
    <row r="45" spans="1:21">
      <c r="A45" t="s">
        <v>38</v>
      </c>
      <c r="B45" t="s">
        <v>324</v>
      </c>
      <c r="C45" t="s">
        <v>10</v>
      </c>
      <c r="D45" t="s">
        <v>9</v>
      </c>
      <c r="E45" t="s">
        <v>203</v>
      </c>
      <c r="F45" t="s">
        <v>185</v>
      </c>
      <c r="G45" t="s">
        <v>325</v>
      </c>
      <c r="H45" t="s">
        <v>43</v>
      </c>
      <c r="I45" t="s">
        <v>12</v>
      </c>
      <c r="J45">
        <v>490</v>
      </c>
      <c r="K45" t="s">
        <v>44</v>
      </c>
      <c r="L45" t="s">
        <v>326</v>
      </c>
      <c r="M45" t="s">
        <v>46</v>
      </c>
      <c r="N45" t="s">
        <v>327</v>
      </c>
      <c r="O45">
        <v>1402589</v>
      </c>
      <c r="P45" t="s">
        <v>74</v>
      </c>
      <c r="R45">
        <f>VLOOKUP(O45,[1]应付款管理!$A$1:$I$65536,9,0)</f>
        <v>490</v>
      </c>
      <c r="S45">
        <f t="shared" si="3"/>
        <v>0</v>
      </c>
      <c r="T45" t="str">
        <f t="shared" si="2"/>
        <v>，1402589</v>
      </c>
      <c r="U45" t="s">
        <v>328</v>
      </c>
    </row>
    <row r="46" spans="1:21">
      <c r="A46" t="s">
        <v>38</v>
      </c>
      <c r="B46" t="s">
        <v>329</v>
      </c>
      <c r="C46" t="s">
        <v>10</v>
      </c>
      <c r="D46" t="s">
        <v>9</v>
      </c>
      <c r="E46" t="s">
        <v>330</v>
      </c>
      <c r="F46" t="s">
        <v>331</v>
      </c>
      <c r="G46" t="s">
        <v>332</v>
      </c>
      <c r="H46" t="s">
        <v>43</v>
      </c>
      <c r="I46" t="s">
        <v>12</v>
      </c>
      <c r="J46">
        <v>1100</v>
      </c>
      <c r="K46" t="s">
        <v>44</v>
      </c>
      <c r="L46" t="s">
        <v>333</v>
      </c>
      <c r="M46" t="s">
        <v>46</v>
      </c>
      <c r="N46" t="s">
        <v>334</v>
      </c>
      <c r="O46">
        <v>1402899</v>
      </c>
      <c r="P46" t="s">
        <v>74</v>
      </c>
      <c r="R46">
        <f>VLOOKUP(O46,[1]应付款管理!$A$1:$I$65536,9,0)</f>
        <v>1100</v>
      </c>
      <c r="S46">
        <f t="shared" si="3"/>
        <v>0</v>
      </c>
      <c r="T46" t="str">
        <f t="shared" si="2"/>
        <v>，1402899</v>
      </c>
      <c r="U46" t="s">
        <v>335</v>
      </c>
    </row>
    <row r="47" spans="1:21">
      <c r="A47" t="s">
        <v>38</v>
      </c>
      <c r="B47" t="s">
        <v>336</v>
      </c>
      <c r="C47" t="s">
        <v>10</v>
      </c>
      <c r="D47" t="s">
        <v>9</v>
      </c>
      <c r="E47" t="s">
        <v>337</v>
      </c>
      <c r="F47" t="s">
        <v>231</v>
      </c>
      <c r="G47" t="s">
        <v>79</v>
      </c>
      <c r="H47" t="s">
        <v>43</v>
      </c>
      <c r="I47" t="s">
        <v>12</v>
      </c>
      <c r="J47">
        <v>572</v>
      </c>
      <c r="K47" t="s">
        <v>44</v>
      </c>
      <c r="L47" t="s">
        <v>338</v>
      </c>
      <c r="M47" t="s">
        <v>46</v>
      </c>
      <c r="N47" t="s">
        <v>339</v>
      </c>
      <c r="O47">
        <v>1403145</v>
      </c>
      <c r="P47" t="s">
        <v>74</v>
      </c>
      <c r="R47">
        <f>VLOOKUP(O47,[1]应付款管理!$A$1:$I$65536,9,0)</f>
        <v>572</v>
      </c>
      <c r="S47">
        <f t="shared" si="3"/>
        <v>0</v>
      </c>
      <c r="T47" t="str">
        <f t="shared" si="2"/>
        <v>，1403145</v>
      </c>
      <c r="U47" t="s">
        <v>340</v>
      </c>
    </row>
    <row r="48" spans="1:21">
      <c r="A48" t="s">
        <v>50</v>
      </c>
      <c r="B48" t="s">
        <v>341</v>
      </c>
      <c r="C48" t="s">
        <v>10</v>
      </c>
      <c r="D48" t="s">
        <v>9</v>
      </c>
      <c r="E48" t="s">
        <v>159</v>
      </c>
      <c r="F48" t="s">
        <v>205</v>
      </c>
      <c r="G48" t="s">
        <v>102</v>
      </c>
      <c r="H48" t="s">
        <v>43</v>
      </c>
      <c r="I48" t="s">
        <v>12</v>
      </c>
      <c r="J48">
        <v>1756</v>
      </c>
      <c r="K48" t="s">
        <v>44</v>
      </c>
      <c r="L48" t="s">
        <v>342</v>
      </c>
      <c r="M48" t="s">
        <v>46</v>
      </c>
      <c r="N48" t="s">
        <v>343</v>
      </c>
      <c r="O48">
        <v>1403180</v>
      </c>
      <c r="P48" t="s">
        <v>170</v>
      </c>
      <c r="Q48" t="s">
        <v>170</v>
      </c>
      <c r="R48">
        <f>VLOOKUP(O48,[1]应付款管理!$A$1:$I$65536,9,0)</f>
        <v>1756</v>
      </c>
      <c r="S48">
        <f t="shared" si="3"/>
        <v>0</v>
      </c>
      <c r="T48" t="str">
        <f t="shared" si="2"/>
        <v>，1403180</v>
      </c>
      <c r="U48" t="s">
        <v>344</v>
      </c>
    </row>
    <row r="49" spans="1:21">
      <c r="A49" t="s">
        <v>38</v>
      </c>
      <c r="B49" t="s">
        <v>345</v>
      </c>
      <c r="C49" t="s">
        <v>10</v>
      </c>
      <c r="D49" t="s">
        <v>9</v>
      </c>
      <c r="E49" t="s">
        <v>346</v>
      </c>
      <c r="F49" t="s">
        <v>142</v>
      </c>
      <c r="G49" t="s">
        <v>149</v>
      </c>
      <c r="H49" t="s">
        <v>43</v>
      </c>
      <c r="I49" t="s">
        <v>12</v>
      </c>
      <c r="J49">
        <v>679</v>
      </c>
      <c r="K49" t="s">
        <v>44</v>
      </c>
      <c r="L49" t="s">
        <v>347</v>
      </c>
      <c r="M49" t="s">
        <v>46</v>
      </c>
      <c r="N49" t="s">
        <v>348</v>
      </c>
      <c r="O49">
        <v>1403229</v>
      </c>
      <c r="P49" t="s">
        <v>74</v>
      </c>
      <c r="R49">
        <f>VLOOKUP(O49,[1]应付款管理!$A$1:$I$65536,9,0)</f>
        <v>679</v>
      </c>
      <c r="S49">
        <f t="shared" si="3"/>
        <v>0</v>
      </c>
      <c r="T49" t="str">
        <f t="shared" si="2"/>
        <v>，1403229</v>
      </c>
      <c r="U49" t="s">
        <v>349</v>
      </c>
    </row>
    <row r="50" spans="1:21">
      <c r="A50" t="s">
        <v>91</v>
      </c>
      <c r="B50" t="s">
        <v>350</v>
      </c>
      <c r="C50" t="s">
        <v>10</v>
      </c>
      <c r="D50" t="s">
        <v>9</v>
      </c>
      <c r="E50" t="s">
        <v>351</v>
      </c>
      <c r="F50" t="s">
        <v>231</v>
      </c>
      <c r="G50" t="s">
        <v>79</v>
      </c>
      <c r="H50" t="s">
        <v>43</v>
      </c>
      <c r="I50" t="s">
        <v>12</v>
      </c>
      <c r="J50">
        <v>509</v>
      </c>
      <c r="K50" t="s">
        <v>44</v>
      </c>
      <c r="L50" t="s">
        <v>352</v>
      </c>
      <c r="M50" t="s">
        <v>46</v>
      </c>
      <c r="N50" t="s">
        <v>353</v>
      </c>
      <c r="O50">
        <v>1403267</v>
      </c>
      <c r="P50" t="s">
        <v>74</v>
      </c>
      <c r="R50">
        <f>VLOOKUP(O50,[1]应付款管理!$A$1:$I$65536,9,0)</f>
        <v>509</v>
      </c>
      <c r="S50">
        <f t="shared" si="3"/>
        <v>0</v>
      </c>
      <c r="T50" t="str">
        <f t="shared" si="2"/>
        <v>，1403267</v>
      </c>
      <c r="U50" t="s">
        <v>354</v>
      </c>
    </row>
    <row r="51" spans="1:21">
      <c r="A51" t="s">
        <v>38</v>
      </c>
      <c r="B51" t="s">
        <v>355</v>
      </c>
      <c r="C51" t="s">
        <v>10</v>
      </c>
      <c r="D51" t="s">
        <v>9</v>
      </c>
      <c r="E51" t="s">
        <v>356</v>
      </c>
      <c r="F51" t="s">
        <v>142</v>
      </c>
      <c r="G51" t="s">
        <v>149</v>
      </c>
      <c r="H51" t="s">
        <v>43</v>
      </c>
      <c r="I51" t="s">
        <v>12</v>
      </c>
      <c r="J51">
        <v>857</v>
      </c>
      <c r="K51" t="s">
        <v>44</v>
      </c>
      <c r="L51" t="s">
        <v>357</v>
      </c>
      <c r="M51" t="s">
        <v>46</v>
      </c>
      <c r="N51" t="s">
        <v>358</v>
      </c>
      <c r="O51">
        <v>1403324</v>
      </c>
      <c r="P51" t="s">
        <v>74</v>
      </c>
      <c r="R51">
        <f>VLOOKUP(O51,[1]应付款管理!$A$1:$I$65536,9,0)</f>
        <v>857</v>
      </c>
      <c r="S51">
        <f t="shared" si="3"/>
        <v>0</v>
      </c>
      <c r="T51" t="str">
        <f t="shared" si="2"/>
        <v>，1403324</v>
      </c>
      <c r="U51" t="s">
        <v>359</v>
      </c>
    </row>
    <row r="52" spans="1:21">
      <c r="A52" t="s">
        <v>360</v>
      </c>
      <c r="B52" t="s">
        <v>361</v>
      </c>
      <c r="C52" t="s">
        <v>10</v>
      </c>
      <c r="D52" t="s">
        <v>9</v>
      </c>
      <c r="E52" t="s">
        <v>362</v>
      </c>
      <c r="F52" t="s">
        <v>70</v>
      </c>
      <c r="G52" t="s">
        <v>363</v>
      </c>
      <c r="H52" t="s">
        <v>43</v>
      </c>
      <c r="I52" t="s">
        <v>12</v>
      </c>
      <c r="J52">
        <v>2634</v>
      </c>
      <c r="K52" t="s">
        <v>44</v>
      </c>
      <c r="L52" t="s">
        <v>364</v>
      </c>
      <c r="M52" t="s">
        <v>144</v>
      </c>
      <c r="N52" t="s">
        <v>365</v>
      </c>
      <c r="O52">
        <v>1403457</v>
      </c>
      <c r="P52" t="s">
        <v>74</v>
      </c>
      <c r="R52">
        <f>VLOOKUP(O52,[1]应付款管理!$A$1:$I$65536,9,0)</f>
        <v>2634</v>
      </c>
      <c r="S52">
        <f t="shared" si="3"/>
        <v>0</v>
      </c>
      <c r="T52" t="str">
        <f t="shared" si="2"/>
        <v>，1403457</v>
      </c>
      <c r="U52" t="s">
        <v>366</v>
      </c>
    </row>
    <row r="53" spans="1:21">
      <c r="A53" t="s">
        <v>76</v>
      </c>
      <c r="B53" t="s">
        <v>367</v>
      </c>
      <c r="C53" t="s">
        <v>10</v>
      </c>
      <c r="D53" t="s">
        <v>9</v>
      </c>
      <c r="E53" t="s">
        <v>78</v>
      </c>
      <c r="F53" t="s">
        <v>368</v>
      </c>
      <c r="G53" t="s">
        <v>369</v>
      </c>
      <c r="H53" t="s">
        <v>43</v>
      </c>
      <c r="I53" t="s">
        <v>12</v>
      </c>
      <c r="J53">
        <v>2550</v>
      </c>
      <c r="K53" t="s">
        <v>44</v>
      </c>
      <c r="L53" t="s">
        <v>370</v>
      </c>
      <c r="M53" t="s">
        <v>144</v>
      </c>
      <c r="N53" t="s">
        <v>371</v>
      </c>
      <c r="O53">
        <v>1403459</v>
      </c>
      <c r="P53" t="s">
        <v>130</v>
      </c>
      <c r="Q53" t="s">
        <v>130</v>
      </c>
      <c r="R53">
        <f>VLOOKUP(O53,[1]应付款管理!$A$1:$I$65536,9,0)</f>
        <v>2550</v>
      </c>
      <c r="S53">
        <f t="shared" si="3"/>
        <v>0</v>
      </c>
      <c r="T53" t="str">
        <f t="shared" si="2"/>
        <v>，1403459</v>
      </c>
      <c r="U53" t="s">
        <v>372</v>
      </c>
    </row>
    <row r="54" spans="1:21">
      <c r="A54" t="s">
        <v>76</v>
      </c>
      <c r="B54" t="s">
        <v>373</v>
      </c>
      <c r="C54" t="s">
        <v>10</v>
      </c>
      <c r="D54" t="s">
        <v>9</v>
      </c>
      <c r="E54" t="s">
        <v>78</v>
      </c>
      <c r="F54" t="s">
        <v>374</v>
      </c>
      <c r="G54" t="s">
        <v>375</v>
      </c>
      <c r="H54" t="s">
        <v>43</v>
      </c>
      <c r="I54" t="s">
        <v>12</v>
      </c>
      <c r="J54">
        <v>1920</v>
      </c>
      <c r="K54" t="s">
        <v>44</v>
      </c>
      <c r="L54" t="s">
        <v>376</v>
      </c>
      <c r="M54" t="s">
        <v>46</v>
      </c>
      <c r="N54" t="s">
        <v>377</v>
      </c>
      <c r="O54">
        <v>1403510</v>
      </c>
      <c r="P54" t="s">
        <v>130</v>
      </c>
      <c r="Q54" t="s">
        <v>130</v>
      </c>
      <c r="R54">
        <f>VLOOKUP(O54,[1]应付款管理!$A$1:$I$65536,9,0)</f>
        <v>1920</v>
      </c>
      <c r="S54">
        <f t="shared" si="3"/>
        <v>0</v>
      </c>
      <c r="T54" t="str">
        <f t="shared" si="2"/>
        <v>，1403510</v>
      </c>
      <c r="U54" t="s">
        <v>378</v>
      </c>
    </row>
    <row r="55" spans="1:21">
      <c r="A55" t="s">
        <v>38</v>
      </c>
      <c r="B55" t="s">
        <v>379</v>
      </c>
      <c r="C55" t="s">
        <v>10</v>
      </c>
      <c r="D55" t="s">
        <v>9</v>
      </c>
      <c r="E55" t="s">
        <v>380</v>
      </c>
      <c r="F55" t="s">
        <v>205</v>
      </c>
      <c r="G55" t="s">
        <v>80</v>
      </c>
      <c r="H55" t="s">
        <v>43</v>
      </c>
      <c r="I55" t="s">
        <v>12</v>
      </c>
      <c r="J55">
        <v>341</v>
      </c>
      <c r="K55" t="s">
        <v>44</v>
      </c>
      <c r="L55" t="s">
        <v>381</v>
      </c>
      <c r="M55" t="s">
        <v>46</v>
      </c>
      <c r="N55" t="s">
        <v>382</v>
      </c>
      <c r="O55">
        <v>1403531</v>
      </c>
      <c r="P55" t="s">
        <v>74</v>
      </c>
      <c r="R55">
        <f>VLOOKUP(O55,[1]应付款管理!$A$1:$I$65536,9,0)</f>
        <v>341</v>
      </c>
      <c r="S55">
        <f t="shared" si="3"/>
        <v>0</v>
      </c>
      <c r="T55" t="str">
        <f t="shared" si="2"/>
        <v>，1403531</v>
      </c>
      <c r="U55" t="s">
        <v>383</v>
      </c>
    </row>
    <row r="56" spans="1:21">
      <c r="A56" t="s">
        <v>50</v>
      </c>
      <c r="B56" t="s">
        <v>384</v>
      </c>
      <c r="C56" t="s">
        <v>10</v>
      </c>
      <c r="D56" t="s">
        <v>9</v>
      </c>
      <c r="E56" t="s">
        <v>385</v>
      </c>
      <c r="F56" t="s">
        <v>386</v>
      </c>
      <c r="G56" t="s">
        <v>374</v>
      </c>
      <c r="H56" t="s">
        <v>43</v>
      </c>
      <c r="I56" t="s">
        <v>12</v>
      </c>
      <c r="J56">
        <v>9470</v>
      </c>
      <c r="K56" t="s">
        <v>44</v>
      </c>
      <c r="L56" t="s">
        <v>387</v>
      </c>
      <c r="M56" t="s">
        <v>46</v>
      </c>
      <c r="N56" t="s">
        <v>388</v>
      </c>
      <c r="O56">
        <v>1403562</v>
      </c>
      <c r="P56" t="s">
        <v>65</v>
      </c>
      <c r="Q56" t="s">
        <v>65</v>
      </c>
      <c r="R56">
        <f>VLOOKUP(O56,[1]应付款管理!$A$1:$I$65536,9,0)</f>
        <v>9470</v>
      </c>
      <c r="S56">
        <f t="shared" si="3"/>
        <v>0</v>
      </c>
      <c r="T56" t="str">
        <f t="shared" si="2"/>
        <v>，1403562</v>
      </c>
      <c r="U56" t="s">
        <v>389</v>
      </c>
    </row>
    <row r="57" spans="1:21">
      <c r="A57" t="s">
        <v>390</v>
      </c>
      <c r="B57" t="s">
        <v>391</v>
      </c>
      <c r="C57" t="s">
        <v>10</v>
      </c>
      <c r="D57" t="s">
        <v>9</v>
      </c>
      <c r="E57" t="s">
        <v>392</v>
      </c>
      <c r="F57" t="s">
        <v>80</v>
      </c>
      <c r="G57" t="s">
        <v>102</v>
      </c>
      <c r="H57" t="s">
        <v>43</v>
      </c>
      <c r="I57" t="s">
        <v>12</v>
      </c>
      <c r="J57">
        <v>1968</v>
      </c>
      <c r="K57" t="s">
        <v>44</v>
      </c>
      <c r="L57" t="s">
        <v>393</v>
      </c>
      <c r="M57" t="s">
        <v>144</v>
      </c>
      <c r="N57" t="s">
        <v>394</v>
      </c>
      <c r="O57">
        <v>1403541</v>
      </c>
      <c r="P57" t="s">
        <v>65</v>
      </c>
      <c r="Q57" t="s">
        <v>65</v>
      </c>
      <c r="R57">
        <f>VLOOKUP(O57,[1]应付款管理!$A$1:$I$65536,9,0)</f>
        <v>1968</v>
      </c>
      <c r="S57">
        <f t="shared" si="3"/>
        <v>0</v>
      </c>
      <c r="T57" t="str">
        <f t="shared" si="2"/>
        <v>，1403541</v>
      </c>
      <c r="U57" t="s">
        <v>395</v>
      </c>
    </row>
    <row r="58" spans="1:21">
      <c r="A58" t="s">
        <v>396</v>
      </c>
      <c r="B58" t="s">
        <v>397</v>
      </c>
      <c r="C58" t="s">
        <v>10</v>
      </c>
      <c r="D58" t="s">
        <v>9</v>
      </c>
      <c r="E58" t="s">
        <v>398</v>
      </c>
      <c r="F58" t="s">
        <v>61</v>
      </c>
      <c r="G58" t="s">
        <v>239</v>
      </c>
      <c r="H58" t="s">
        <v>43</v>
      </c>
      <c r="I58" t="s">
        <v>12</v>
      </c>
      <c r="J58">
        <v>5970</v>
      </c>
      <c r="K58" t="s">
        <v>44</v>
      </c>
      <c r="L58" t="s">
        <v>399</v>
      </c>
      <c r="M58" t="s">
        <v>400</v>
      </c>
      <c r="N58" t="s">
        <v>401</v>
      </c>
      <c r="O58">
        <v>1403737</v>
      </c>
      <c r="P58" t="s">
        <v>402</v>
      </c>
      <c r="Q58" t="s">
        <v>402</v>
      </c>
      <c r="R58">
        <f>VLOOKUP(O58,[1]应付款管理!$A$1:$I$65536,9,0)</f>
        <v>5970</v>
      </c>
      <c r="S58">
        <f t="shared" si="3"/>
        <v>0</v>
      </c>
      <c r="T58" t="str">
        <f t="shared" si="2"/>
        <v>，1403737</v>
      </c>
      <c r="U58" t="s">
        <v>403</v>
      </c>
    </row>
    <row r="59" spans="1:21">
      <c r="A59" t="s">
        <v>261</v>
      </c>
      <c r="B59" t="s">
        <v>404</v>
      </c>
      <c r="C59" t="s">
        <v>10</v>
      </c>
      <c r="D59" t="s">
        <v>9</v>
      </c>
      <c r="E59" t="s">
        <v>263</v>
      </c>
      <c r="F59" t="s">
        <v>167</v>
      </c>
      <c r="G59" t="s">
        <v>375</v>
      </c>
      <c r="H59" t="s">
        <v>43</v>
      </c>
      <c r="I59" t="s">
        <v>12</v>
      </c>
      <c r="J59">
        <v>1714</v>
      </c>
      <c r="K59" t="s">
        <v>44</v>
      </c>
      <c r="L59" t="s">
        <v>405</v>
      </c>
      <c r="M59" t="s">
        <v>46</v>
      </c>
      <c r="N59" t="s">
        <v>406</v>
      </c>
      <c r="O59">
        <v>1403932</v>
      </c>
      <c r="P59" t="s">
        <v>74</v>
      </c>
      <c r="R59">
        <f>VLOOKUP(O59,[1]应付款管理!$A$1:$I$65536,9,0)</f>
        <v>1714</v>
      </c>
      <c r="S59">
        <f t="shared" si="3"/>
        <v>0</v>
      </c>
      <c r="T59" t="str">
        <f t="shared" si="2"/>
        <v>，1403932</v>
      </c>
      <c r="U59" t="s">
        <v>407</v>
      </c>
    </row>
    <row r="60" spans="1:21">
      <c r="A60" t="s">
        <v>91</v>
      </c>
      <c r="B60" t="s">
        <v>408</v>
      </c>
      <c r="C60" t="s">
        <v>10</v>
      </c>
      <c r="D60" t="s">
        <v>9</v>
      </c>
      <c r="E60" t="s">
        <v>351</v>
      </c>
      <c r="F60" t="s">
        <v>79</v>
      </c>
      <c r="G60" t="s">
        <v>252</v>
      </c>
      <c r="H60" t="s">
        <v>43</v>
      </c>
      <c r="I60" t="s">
        <v>12</v>
      </c>
      <c r="J60">
        <v>459</v>
      </c>
      <c r="K60" t="s">
        <v>44</v>
      </c>
      <c r="L60" t="s">
        <v>409</v>
      </c>
      <c r="M60" t="s">
        <v>46</v>
      </c>
      <c r="N60" t="s">
        <v>353</v>
      </c>
      <c r="O60">
        <v>1403943</v>
      </c>
      <c r="P60" t="s">
        <v>74</v>
      </c>
      <c r="R60">
        <f>VLOOKUP(O60,[1]应付款管理!$A$1:$I$65536,9,0)</f>
        <v>459</v>
      </c>
      <c r="S60">
        <f t="shared" si="3"/>
        <v>0</v>
      </c>
      <c r="T60" t="str">
        <f t="shared" si="2"/>
        <v>，1403943</v>
      </c>
      <c r="U60" t="s">
        <v>410</v>
      </c>
    </row>
    <row r="61" spans="1:21">
      <c r="A61" t="s">
        <v>390</v>
      </c>
      <c r="B61" t="s">
        <v>411</v>
      </c>
      <c r="C61" t="s">
        <v>10</v>
      </c>
      <c r="D61" t="s">
        <v>9</v>
      </c>
      <c r="E61" t="s">
        <v>392</v>
      </c>
      <c r="F61" t="s">
        <v>149</v>
      </c>
      <c r="G61" t="s">
        <v>412</v>
      </c>
      <c r="H61" t="s">
        <v>43</v>
      </c>
      <c r="I61" t="s">
        <v>12</v>
      </c>
      <c r="J61">
        <v>1968</v>
      </c>
      <c r="K61" t="s">
        <v>44</v>
      </c>
      <c r="L61" t="s">
        <v>413</v>
      </c>
      <c r="M61" t="s">
        <v>46</v>
      </c>
      <c r="N61" t="s">
        <v>414</v>
      </c>
      <c r="O61">
        <v>1404069</v>
      </c>
      <c r="P61" t="s">
        <v>170</v>
      </c>
      <c r="Q61" t="s">
        <v>170</v>
      </c>
      <c r="R61">
        <f>VLOOKUP(O61,[1]应付款管理!$A$1:$I$65536,9,0)</f>
        <v>1968</v>
      </c>
      <c r="S61">
        <f t="shared" si="3"/>
        <v>0</v>
      </c>
      <c r="T61" t="str">
        <f t="shared" si="2"/>
        <v>，1404069</v>
      </c>
      <c r="U61" t="s">
        <v>415</v>
      </c>
    </row>
    <row r="62" spans="1:21">
      <c r="A62" t="s">
        <v>38</v>
      </c>
      <c r="B62" t="s">
        <v>416</v>
      </c>
      <c r="C62" t="s">
        <v>10</v>
      </c>
      <c r="D62" t="s">
        <v>9</v>
      </c>
      <c r="E62" t="s">
        <v>417</v>
      </c>
      <c r="F62" t="s">
        <v>149</v>
      </c>
      <c r="G62" t="s">
        <v>191</v>
      </c>
      <c r="H62" t="s">
        <v>43</v>
      </c>
      <c r="I62" t="s">
        <v>12</v>
      </c>
      <c r="J62">
        <v>911</v>
      </c>
      <c r="K62" t="s">
        <v>44</v>
      </c>
      <c r="L62" t="s">
        <v>418</v>
      </c>
      <c r="M62" t="s">
        <v>46</v>
      </c>
      <c r="N62" t="s">
        <v>419</v>
      </c>
      <c r="O62">
        <v>1404245</v>
      </c>
      <c r="P62" t="s">
        <v>170</v>
      </c>
      <c r="Q62" t="s">
        <v>170</v>
      </c>
      <c r="R62">
        <f>VLOOKUP(O62,[1]应付款管理!$A$1:$I$65536,9,0)</f>
        <v>911</v>
      </c>
      <c r="S62">
        <f t="shared" si="3"/>
        <v>0</v>
      </c>
      <c r="T62" t="str">
        <f t="shared" si="2"/>
        <v>，1404245</v>
      </c>
      <c r="U62" t="s">
        <v>420</v>
      </c>
    </row>
    <row r="63" spans="1:21">
      <c r="A63" t="s">
        <v>421</v>
      </c>
      <c r="B63" t="s">
        <v>422</v>
      </c>
      <c r="C63" t="s">
        <v>10</v>
      </c>
      <c r="D63" t="s">
        <v>9</v>
      </c>
      <c r="E63" t="s">
        <v>423</v>
      </c>
      <c r="F63" t="s">
        <v>212</v>
      </c>
      <c r="G63" t="s">
        <v>142</v>
      </c>
      <c r="H63" t="s">
        <v>43</v>
      </c>
      <c r="I63" t="s">
        <v>12</v>
      </c>
      <c r="J63">
        <v>1743</v>
      </c>
      <c r="K63" t="s">
        <v>44</v>
      </c>
      <c r="L63" t="s">
        <v>424</v>
      </c>
      <c r="M63" t="s">
        <v>46</v>
      </c>
      <c r="N63" t="s">
        <v>425</v>
      </c>
      <c r="O63">
        <v>1404256</v>
      </c>
      <c r="P63" t="s">
        <v>170</v>
      </c>
      <c r="Q63" t="s">
        <v>170</v>
      </c>
      <c r="R63">
        <f>VLOOKUP(O63,[1]应付款管理!$A$1:$I$65536,9,0)</f>
        <v>1743</v>
      </c>
      <c r="S63">
        <f t="shared" si="3"/>
        <v>0</v>
      </c>
      <c r="T63" t="str">
        <f t="shared" si="2"/>
        <v>，1404256</v>
      </c>
      <c r="U63" t="s">
        <v>426</v>
      </c>
    </row>
    <row r="64" spans="1:21">
      <c r="A64" t="s">
        <v>427</v>
      </c>
      <c r="B64" t="s">
        <v>428</v>
      </c>
      <c r="C64" t="s">
        <v>10</v>
      </c>
      <c r="D64" t="s">
        <v>9</v>
      </c>
      <c r="E64" t="s">
        <v>429</v>
      </c>
      <c r="F64" t="s">
        <v>167</v>
      </c>
      <c r="G64" t="s">
        <v>430</v>
      </c>
      <c r="H64" t="s">
        <v>43</v>
      </c>
      <c r="I64" t="s">
        <v>12</v>
      </c>
      <c r="J64">
        <v>4431</v>
      </c>
      <c r="K64" t="s">
        <v>44</v>
      </c>
      <c r="L64" t="s">
        <v>431</v>
      </c>
      <c r="M64" t="s">
        <v>46</v>
      </c>
      <c r="N64" t="s">
        <v>432</v>
      </c>
      <c r="O64">
        <v>1404308</v>
      </c>
      <c r="P64" t="s">
        <v>74</v>
      </c>
      <c r="R64">
        <f>VLOOKUP(O64,[1]应付款管理!$A$1:$I$65536,9,0)</f>
        <v>4431</v>
      </c>
      <c r="S64">
        <f t="shared" si="3"/>
        <v>0</v>
      </c>
      <c r="T64" t="str">
        <f t="shared" si="2"/>
        <v>，1404308</v>
      </c>
      <c r="U64" t="s">
        <v>433</v>
      </c>
    </row>
    <row r="65" spans="1:21">
      <c r="A65" t="s">
        <v>261</v>
      </c>
      <c r="B65" t="s">
        <v>434</v>
      </c>
      <c r="C65" t="s">
        <v>10</v>
      </c>
      <c r="D65" t="s">
        <v>9</v>
      </c>
      <c r="E65" t="s">
        <v>263</v>
      </c>
      <c r="F65" t="s">
        <v>167</v>
      </c>
      <c r="G65" t="s">
        <v>430</v>
      </c>
      <c r="H65" t="s">
        <v>43</v>
      </c>
      <c r="I65" t="s">
        <v>12</v>
      </c>
      <c r="J65">
        <v>2820</v>
      </c>
      <c r="K65" t="s">
        <v>44</v>
      </c>
      <c r="L65" t="s">
        <v>435</v>
      </c>
      <c r="M65" t="s">
        <v>46</v>
      </c>
      <c r="N65" t="s">
        <v>436</v>
      </c>
      <c r="O65">
        <v>1404331</v>
      </c>
      <c r="P65" t="s">
        <v>74</v>
      </c>
      <c r="R65">
        <f>VLOOKUP(O65,[1]应付款管理!$A$1:$I$65536,9,0)</f>
        <v>2820</v>
      </c>
      <c r="S65">
        <f t="shared" si="3"/>
        <v>0</v>
      </c>
      <c r="T65" t="str">
        <f t="shared" si="2"/>
        <v>，1404331</v>
      </c>
      <c r="U65" t="s">
        <v>437</v>
      </c>
    </row>
    <row r="66" s="1" customFormat="1" spans="1:21">
      <c r="A66" s="1" t="s">
        <v>438</v>
      </c>
      <c r="B66" s="1" t="s">
        <v>439</v>
      </c>
      <c r="C66" s="1" t="s">
        <v>10</v>
      </c>
      <c r="D66" s="1" t="s">
        <v>9</v>
      </c>
      <c r="E66" s="1" t="s">
        <v>440</v>
      </c>
      <c r="F66" s="1" t="s">
        <v>369</v>
      </c>
      <c r="G66" s="1" t="s">
        <v>441</v>
      </c>
      <c r="H66" s="1" t="s">
        <v>43</v>
      </c>
      <c r="I66" s="1" t="s">
        <v>12</v>
      </c>
      <c r="J66" s="1">
        <v>6500</v>
      </c>
      <c r="K66" s="1" t="s">
        <v>44</v>
      </c>
      <c r="L66" s="1" t="s">
        <v>442</v>
      </c>
      <c r="M66" s="1" t="s">
        <v>443</v>
      </c>
      <c r="N66" s="1" t="s">
        <v>444</v>
      </c>
      <c r="O66" s="2">
        <v>1405854</v>
      </c>
      <c r="P66" s="1" t="s">
        <v>170</v>
      </c>
      <c r="Q66" s="1" t="s">
        <v>170</v>
      </c>
      <c r="R66" s="1">
        <v>6500</v>
      </c>
      <c r="S66" s="1">
        <f t="shared" si="3"/>
        <v>0</v>
      </c>
      <c r="T66" t="str">
        <f t="shared" si="2"/>
        <v>，1405854</v>
      </c>
      <c r="U66" s="1" t="s">
        <v>445</v>
      </c>
    </row>
    <row r="67" spans="1:21">
      <c r="A67" t="s">
        <v>446</v>
      </c>
      <c r="B67" t="s">
        <v>447</v>
      </c>
      <c r="C67" t="s">
        <v>10</v>
      </c>
      <c r="D67" t="s">
        <v>9</v>
      </c>
      <c r="E67" t="s">
        <v>448</v>
      </c>
      <c r="F67" t="s">
        <v>412</v>
      </c>
      <c r="G67" t="s">
        <v>192</v>
      </c>
      <c r="H67" t="s">
        <v>43</v>
      </c>
      <c r="I67" t="s">
        <v>12</v>
      </c>
      <c r="J67">
        <v>297</v>
      </c>
      <c r="K67" t="s">
        <v>44</v>
      </c>
      <c r="L67" t="s">
        <v>449</v>
      </c>
      <c r="M67" t="s">
        <v>46</v>
      </c>
      <c r="N67" t="s">
        <v>450</v>
      </c>
      <c r="O67">
        <v>1404461</v>
      </c>
      <c r="P67" t="s">
        <v>74</v>
      </c>
      <c r="R67">
        <f>VLOOKUP(O67,[1]应付款管理!$A$1:$I$65536,9,0)</f>
        <v>297</v>
      </c>
      <c r="S67">
        <f t="shared" si="3"/>
        <v>0</v>
      </c>
      <c r="T67" t="str">
        <f>$T$1&amp;O67</f>
        <v>，1404461</v>
      </c>
      <c r="U67" t="s">
        <v>451</v>
      </c>
    </row>
    <row r="68" spans="1:21">
      <c r="A68" t="s">
        <v>38</v>
      </c>
      <c r="B68" t="s">
        <v>452</v>
      </c>
      <c r="C68" t="s">
        <v>10</v>
      </c>
      <c r="D68" t="s">
        <v>9</v>
      </c>
      <c r="E68" t="s">
        <v>453</v>
      </c>
      <c r="F68" t="s">
        <v>252</v>
      </c>
      <c r="G68" t="s">
        <v>204</v>
      </c>
      <c r="H68" t="s">
        <v>43</v>
      </c>
      <c r="I68" t="s">
        <v>12</v>
      </c>
      <c r="J68">
        <v>752</v>
      </c>
      <c r="K68" t="s">
        <v>44</v>
      </c>
      <c r="L68" t="s">
        <v>454</v>
      </c>
      <c r="M68" t="s">
        <v>46</v>
      </c>
      <c r="N68" t="s">
        <v>455</v>
      </c>
      <c r="O68">
        <v>1404526</v>
      </c>
      <c r="P68" t="s">
        <v>74</v>
      </c>
      <c r="R68">
        <f>VLOOKUP(O68,[1]应付款管理!$A$1:$I$65536,9,0)</f>
        <v>752</v>
      </c>
      <c r="S68">
        <f>J68-R68</f>
        <v>0</v>
      </c>
      <c r="T68" t="str">
        <f>$T$1&amp;O68</f>
        <v>，1404526</v>
      </c>
      <c r="U68" t="s">
        <v>456</v>
      </c>
    </row>
    <row r="69" spans="10:21">
      <c r="J69">
        <f>SUM(J2:J68)</f>
        <v>123407</v>
      </c>
      <c r="R69">
        <f>SUM(R2:R68)</f>
        <v>123407</v>
      </c>
      <c r="S69">
        <f>SUM(S2:S68)</f>
        <v>0</v>
      </c>
      <c r="T69" t="str">
        <f>$T$1&amp;O69</f>
        <v>，</v>
      </c>
      <c r="U69" t="s">
        <v>35</v>
      </c>
    </row>
    <row r="73" spans="14:14">
      <c r="N73" s="4"/>
    </row>
    <row r="75" spans="13:20">
      <c r="M75" s="1"/>
      <c r="N75" s="1"/>
      <c r="O75" s="1"/>
      <c r="P75" s="1"/>
      <c r="Q75" s="1"/>
      <c r="R75" s="1"/>
      <c r="S75" s="1"/>
      <c r="T75" s="1"/>
    </row>
    <row r="76" ht="15.75" spans="13:20">
      <c r="M76" s="1"/>
      <c r="N76" s="5" t="s">
        <v>457</v>
      </c>
      <c r="O76" s="1"/>
      <c r="P76" s="1"/>
      <c r="Q76" s="1"/>
      <c r="R76" s="1"/>
      <c r="S76" s="1"/>
      <c r="T76" s="1"/>
    </row>
    <row r="77" ht="15.75" spans="13:20">
      <c r="M77" s="1"/>
      <c r="N77" s="5" t="s">
        <v>458</v>
      </c>
      <c r="O77" s="1"/>
      <c r="P77" s="1"/>
      <c r="Q77" s="1"/>
      <c r="R77" s="1"/>
      <c r="S77" s="1"/>
      <c r="T77" s="1"/>
    </row>
    <row r="78" ht="15.75" spans="13:20">
      <c r="M78" s="1"/>
      <c r="N78" s="5" t="s">
        <v>459</v>
      </c>
      <c r="O78" s="1"/>
      <c r="P78" s="1"/>
      <c r="Q78" s="1"/>
      <c r="R78" s="1"/>
      <c r="S78" s="1"/>
      <c r="T78" s="1"/>
    </row>
    <row r="79" spans="13:20">
      <c r="M79" s="1"/>
      <c r="N79" s="1"/>
      <c r="O79" s="1"/>
      <c r="P79" s="1"/>
      <c r="Q79" s="1"/>
      <c r="R79" s="1"/>
      <c r="S79" s="1"/>
      <c r="T79" s="1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2018-12-03T02:25:36Z</dcterms:created>
  <dcterms:modified xsi:type="dcterms:W3CDTF">2018-12-03T06:55:37Z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