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Agent_Sett_List" sheetId="2" r:id="rId1"/>
  </sheets>
  <externalReferences>
    <externalReference r:id="rId2"/>
  </externalReferences>
  <definedNames>
    <definedName name="_xlnm._FilterDatabase" localSheetId="0" hidden="1">Agent_Sett_List!$A$2:$N$35</definedName>
  </definedNames>
  <calcPr calcId="144525"/>
</workbook>
</file>

<file path=xl/sharedStrings.xml><?xml version="1.0" encoding="utf-8"?>
<sst xmlns="http://schemas.openxmlformats.org/spreadsheetml/2006/main" count="188">
  <si>
    <r>
      <rPr>
        <b/>
        <sz val="14"/>
        <color theme="1"/>
        <rFont val="等线"/>
        <charset val="136"/>
        <scheme val="minor"/>
      </rPr>
      <t>HANATOUR HONG KONG CO., LTD</t>
    </r>
    <r>
      <rPr>
        <sz val="12"/>
        <color theme="1"/>
        <rFont val="等线"/>
        <charset val="136"/>
        <scheme val="minor"/>
      </rPr>
      <t xml:space="preserve">
哈拿多樂旅遊香港有限公司
12/F, Maxwell Centre , 39-41 Hankow Road , Tsim Sha Tsui , Kowloon, HK
Tel : (852) 2735-5501        Fax : (852) 2735-5504</t>
    </r>
  </si>
  <si>
    <t xml:space="preserve">Licence No: 353429  
Representative :Mr Eric  Jaemoon Won
Address :12/F, Maxwell Centre ,39-41 Hankow Road,TST,Kowloon,HK
  </t>
  </si>
  <si>
    <t>Agent</t>
  </si>
  <si>
    <t>City</t>
  </si>
  <si>
    <t>Hotel</t>
  </si>
  <si>
    <t>Booking No</t>
  </si>
  <si>
    <t>Reference No</t>
  </si>
  <si>
    <t>Agent Ref.</t>
  </si>
  <si>
    <t>Pkg Code</t>
  </si>
  <si>
    <t>Guest Name</t>
  </si>
  <si>
    <t>Booked Date</t>
  </si>
  <si>
    <t>Check In</t>
  </si>
  <si>
    <t>Check Out</t>
  </si>
  <si>
    <t>Room</t>
  </si>
  <si>
    <t>Curr</t>
  </si>
  <si>
    <t>Sale Price</t>
  </si>
  <si>
    <t>Nights</t>
  </si>
  <si>
    <t>，</t>
  </si>
  <si>
    <t>CONVERGENT INTERNATIONAL TRAVEL</t>
  </si>
  <si>
    <t>Tokyo</t>
  </si>
  <si>
    <t>TOKYO BAY ARIAKE WASHINGTON HOTEL</t>
  </si>
  <si>
    <t>MH1800985930</t>
  </si>
  <si>
    <t>LG1826966169</t>
  </si>
  <si>
    <t>LIU SHEBING</t>
  </si>
  <si>
    <t>2018.11.19</t>
  </si>
  <si>
    <t>2018.12.12</t>
  </si>
  <si>
    <t>2018.12.14</t>
  </si>
  <si>
    <t>HKD</t>
  </si>
  <si>
    <t>SUNSHINE CITY PRINCE HOTEL</t>
  </si>
  <si>
    <t>MH1800916858</t>
  </si>
  <si>
    <t>LG1826755108</t>
  </si>
  <si>
    <t>FU LEI</t>
  </si>
  <si>
    <t>2018.10.29</t>
  </si>
  <si>
    <t>2018.12.30</t>
  </si>
  <si>
    <t>2019.01.01</t>
  </si>
  <si>
    <t>Seoul</t>
  </si>
  <si>
    <t>SHILLA STAY GURO</t>
  </si>
  <si>
    <t>MH1800982492</t>
  </si>
  <si>
    <t>LG1826954876</t>
  </si>
  <si>
    <t>PIAO RINAN</t>
  </si>
  <si>
    <t>2018.11.16</t>
  </si>
  <si>
    <t>2018.12.19</t>
  </si>
  <si>
    <t>2018.12.21</t>
  </si>
  <si>
    <t>MH1800985927</t>
  </si>
  <si>
    <t>LG1826966165</t>
  </si>
  <si>
    <t>ZHANG YUNFEI</t>
  </si>
  <si>
    <t>TMARK HOTEL MYEONGDONG</t>
  </si>
  <si>
    <t>MH1800983498</t>
  </si>
  <si>
    <t>LG1826958621</t>
  </si>
  <si>
    <t>SONG PU</t>
  </si>
  <si>
    <t>2018.11.17</t>
  </si>
  <si>
    <t>2018.12.17</t>
  </si>
  <si>
    <t>2018.12.20</t>
  </si>
  <si>
    <t>SOTETSU HOTELS THE SPLAISIR SEOUL DONGDAEMUN (EX. KY-HERITAGE HOTEL DONGDAEMUN)</t>
  </si>
  <si>
    <t>MH1801068295</t>
  </si>
  <si>
    <t>LG1827237319</t>
  </si>
  <si>
    <t>JIANG SHUHAN</t>
  </si>
  <si>
    <t>2018.12.11</t>
  </si>
  <si>
    <t>Bangkok</t>
  </si>
  <si>
    <t>ASIA HOTEL BANGKOK</t>
  </si>
  <si>
    <t>MH1801065536</t>
  </si>
  <si>
    <t>LG1827228833</t>
  </si>
  <si>
    <t>YANG WEIFAN</t>
  </si>
  <si>
    <t>2018.12.10</t>
  </si>
  <si>
    <t>2018.12.15</t>
  </si>
  <si>
    <t>Osaka</t>
  </si>
  <si>
    <t>SHERATON MIYAKO HOTEL OSAKA</t>
  </si>
  <si>
    <t>MH1801015096</t>
  </si>
  <si>
    <t>LG1827057315</t>
  </si>
  <si>
    <t>YE QING</t>
  </si>
  <si>
    <t>2018.11.27</t>
  </si>
  <si>
    <t>2018.12.25</t>
  </si>
  <si>
    <t>2018.12.26</t>
  </si>
  <si>
    <t>MH1801013661</t>
  </si>
  <si>
    <t>LG1827053155</t>
  </si>
  <si>
    <t>LU KEXIN</t>
  </si>
  <si>
    <t>2018.11.26</t>
  </si>
  <si>
    <t>2018.12.08</t>
  </si>
  <si>
    <t>2018.12.09</t>
  </si>
  <si>
    <t>MH1801053927</t>
  </si>
  <si>
    <t>LG1827194095</t>
  </si>
  <si>
    <t>DU CHUANHUI</t>
  </si>
  <si>
    <t>2018.12.06</t>
  </si>
  <si>
    <t>2018.12.07</t>
  </si>
  <si>
    <t>MH1801014067</t>
  </si>
  <si>
    <t>LG1827054388</t>
  </si>
  <si>
    <t>MENG QI</t>
  </si>
  <si>
    <t>2018.12.18</t>
  </si>
  <si>
    <t>MH1801060977</t>
  </si>
  <si>
    <t>LG1827216375</t>
  </si>
  <si>
    <t>HE ZHEN</t>
  </si>
  <si>
    <t>2018.12.13</t>
  </si>
  <si>
    <t>MH1801027106</t>
  </si>
  <si>
    <t>LG1827098786</t>
  </si>
  <si>
    <t>REN ZHEN</t>
  </si>
  <si>
    <t>2018.11.30</t>
  </si>
  <si>
    <t>2018.12.27</t>
  </si>
  <si>
    <t>CENTURION HOTEL UENO</t>
  </si>
  <si>
    <t>MH1801045270</t>
  </si>
  <si>
    <t>LG1827167379</t>
  </si>
  <si>
    <t>JING PENG</t>
  </si>
  <si>
    <t>2018.12.05</t>
  </si>
  <si>
    <t>MH1801104608</t>
  </si>
  <si>
    <t>LG1827351803</t>
  </si>
  <si>
    <t>LANG QIONG</t>
  </si>
  <si>
    <t>2018.12.23</t>
  </si>
  <si>
    <t>HOTEL SUNLITE SHINJUKU</t>
  </si>
  <si>
    <t>MH1801104945</t>
  </si>
  <si>
    <t>LG1827353362</t>
  </si>
  <si>
    <t>JIAO ZHISHUANG</t>
  </si>
  <si>
    <t>MH1801118076</t>
  </si>
  <si>
    <t>LG1827399843</t>
  </si>
  <si>
    <t>AN HAO</t>
  </si>
  <si>
    <t>2018.12.24</t>
  </si>
  <si>
    <t>2018.12.28</t>
  </si>
  <si>
    <t>TMARK GRAND HOTEL MYEONGDONG</t>
  </si>
  <si>
    <t>MH1801113849</t>
  </si>
  <si>
    <t>LG1827383747</t>
  </si>
  <si>
    <t>YANG YAN</t>
  </si>
  <si>
    <t>2018.12.22</t>
  </si>
  <si>
    <t>MH1801122839</t>
  </si>
  <si>
    <t>LG1827415690</t>
  </si>
  <si>
    <t>SHEN WEIHUA</t>
  </si>
  <si>
    <t>2018.12.29</t>
  </si>
  <si>
    <t>MH1801127713</t>
  </si>
  <si>
    <t>LG1827431582</t>
  </si>
  <si>
    <t>GENG LIJUN</t>
  </si>
  <si>
    <t>MH1801113284</t>
  </si>
  <si>
    <t>LG1827381631</t>
  </si>
  <si>
    <t>CHEN YANNA</t>
  </si>
  <si>
    <t>MH1801115024</t>
  </si>
  <si>
    <t>LG1827389210</t>
  </si>
  <si>
    <t>LUO JUAN</t>
  </si>
  <si>
    <t>MH1801011679</t>
  </si>
  <si>
    <t>LG1827046832</t>
  </si>
  <si>
    <t>WANG DEMING</t>
  </si>
  <si>
    <t>MH1800960409</t>
  </si>
  <si>
    <t>LG1826890673</t>
  </si>
  <si>
    <t>PIAO YINGJI</t>
  </si>
  <si>
    <t>2018.11.11</t>
  </si>
  <si>
    <t>SHERATON GRANDE TOKYO BAY HOTEL</t>
  </si>
  <si>
    <t>MH1800958412</t>
  </si>
  <si>
    <t>LG1826884801</t>
  </si>
  <si>
    <t>XIONG YAN</t>
  </si>
  <si>
    <t>2018.11.10</t>
  </si>
  <si>
    <t>MH1800961034</t>
  </si>
  <si>
    <t>LG1826892369</t>
  </si>
  <si>
    <t>LI SHUYING</t>
  </si>
  <si>
    <t>MH1800946522</t>
  </si>
  <si>
    <t>LG1826848909</t>
  </si>
  <si>
    <t>LI YAN</t>
  </si>
  <si>
    <t>2018.11.07</t>
  </si>
  <si>
    <t>2018.12.31</t>
  </si>
  <si>
    <t>MH1800954104</t>
  </si>
  <si>
    <t>LG1826871964</t>
  </si>
  <si>
    <t>HE YIXUAN</t>
  </si>
  <si>
    <t>2018.11.08</t>
  </si>
  <si>
    <t>2019.01.02</t>
  </si>
  <si>
    <t>MH1800874172</t>
  </si>
  <si>
    <t>LG1826614812</t>
  </si>
  <si>
    <t>XU QIAN</t>
  </si>
  <si>
    <t>2018.10.16</t>
  </si>
  <si>
    <t>2019.01.03</t>
  </si>
  <si>
    <t>MH1800910879</t>
  </si>
  <si>
    <t>LG1826736674</t>
  </si>
  <si>
    <t>LI GUANGZHI</t>
  </si>
  <si>
    <t>2018.10.27</t>
  </si>
  <si>
    <t>2018.12.04</t>
  </si>
  <si>
    <t>MH1800911551</t>
  </si>
  <si>
    <t>LG1826738826</t>
  </si>
  <si>
    <t>WANG YING</t>
  </si>
  <si>
    <t>2018.10.28</t>
  </si>
  <si>
    <t>MH1800888931</t>
  </si>
  <si>
    <t>LG1826660667</t>
  </si>
  <si>
    <t>LIU REN</t>
  </si>
  <si>
    <t>2018.10.20</t>
  </si>
  <si>
    <t>Bank Details:</t>
  </si>
  <si>
    <t>Payee's Name:</t>
  </si>
  <si>
    <t>HANATOUR HONG KONG CO.LTD.</t>
  </si>
  <si>
    <t>确定应付：61378.39   付款编号：P190103103852322</t>
  </si>
  <si>
    <t>Bank name:</t>
  </si>
  <si>
    <t>The Hong Kong and Shanghai Banking Corporation Limited</t>
  </si>
  <si>
    <t>Bank address:</t>
  </si>
  <si>
    <t>1 Queen's Road,Central,Hong Kong</t>
  </si>
  <si>
    <t>Account No:</t>
  </si>
  <si>
    <t>817-305121-838</t>
  </si>
  <si>
    <t>Swift Code:</t>
  </si>
  <si>
    <t>HSBCHKHHHKH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</si>
</sst>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409]d&quot;-&quot;mmm;@"/>
  </numFmts>
  <fonts count="26">
    <font>
      <sz val="12"/>
      <color theme="1"/>
      <name val="等线"/>
      <charset val="136"/>
      <scheme val="minor"/>
    </font>
    <font>
      <sz val="12"/>
      <color theme="1"/>
      <name val="等线"/>
      <charset val="136"/>
      <scheme val="minor"/>
    </font>
    <font>
      <sz val="10"/>
      <color theme="1"/>
      <name val="等线"/>
      <charset val="136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6"/>
      <scheme val="minor"/>
    </font>
    <font>
      <b/>
      <sz val="12"/>
      <color theme="1"/>
      <name val="等线"/>
      <charset val="136"/>
      <scheme val="minor"/>
    </font>
    <font>
      <b/>
      <sz val="12"/>
      <color rgb="FFFF0000"/>
      <name val="等线"/>
      <charset val="136"/>
      <scheme val="minor"/>
    </font>
    <font>
      <sz val="12"/>
      <color rgb="FFFA7D00"/>
      <name val="等线"/>
      <charset val="136"/>
      <scheme val="minor"/>
    </font>
    <font>
      <b/>
      <sz val="13"/>
      <color theme="3"/>
      <name val="等线"/>
      <charset val="136"/>
      <scheme val="minor"/>
    </font>
    <font>
      <sz val="12"/>
      <color rgb="FFFF0000"/>
      <name val="等线"/>
      <charset val="136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6"/>
      <scheme val="minor"/>
    </font>
    <font>
      <sz val="12"/>
      <color rgb="FF9C0006"/>
      <name val="等线"/>
      <charset val="136"/>
      <scheme val="minor"/>
    </font>
    <font>
      <b/>
      <sz val="12"/>
      <color rgb="FFFA7D00"/>
      <name val="等线"/>
      <charset val="136"/>
      <scheme val="minor"/>
    </font>
    <font>
      <b/>
      <sz val="15"/>
      <color theme="3"/>
      <name val="等线"/>
      <charset val="136"/>
      <scheme val="minor"/>
    </font>
    <font>
      <sz val="12"/>
      <color rgb="FF006100"/>
      <name val="等线"/>
      <charset val="136"/>
      <scheme val="minor"/>
    </font>
    <font>
      <sz val="18"/>
      <color theme="3"/>
      <name val="等线 Light"/>
      <charset val="136"/>
      <scheme val="major"/>
    </font>
    <font>
      <u/>
      <sz val="11"/>
      <color rgb="FF0000FF"/>
      <name val="等线"/>
      <charset val="0"/>
      <scheme val="minor"/>
    </font>
    <font>
      <sz val="12"/>
      <color rgb="FF9C5700"/>
      <name val="等线"/>
      <charset val="136"/>
      <scheme val="minor"/>
    </font>
    <font>
      <i/>
      <sz val="12"/>
      <color rgb="FF7F7F7F"/>
      <name val="等线"/>
      <charset val="136"/>
      <scheme val="minor"/>
    </font>
    <font>
      <u/>
      <sz val="11"/>
      <color rgb="FF800080"/>
      <name val="等线"/>
      <charset val="0"/>
      <scheme val="minor"/>
    </font>
    <font>
      <sz val="12"/>
      <color rgb="FF3F3F76"/>
      <name val="等线"/>
      <charset val="136"/>
      <scheme val="minor"/>
    </font>
    <font>
      <sz val="12"/>
      <color theme="0"/>
      <name val="等线"/>
      <charset val="136"/>
      <scheme val="minor"/>
    </font>
    <font>
      <b/>
      <sz val="12"/>
      <color rgb="FF3F3F3F"/>
      <name val="等线"/>
      <charset val="136"/>
      <scheme val="minor"/>
    </font>
    <font>
      <b/>
      <sz val="12"/>
      <color theme="0"/>
      <name val="等线"/>
      <charset val="136"/>
      <scheme val="minor"/>
    </font>
    <font>
      <b/>
      <sz val="14"/>
      <color theme="1"/>
      <name val="等线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>
      <alignment vertic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176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3" borderId="0" xfId="0" applyFont="1" applyFill="1">
      <alignment vertical="center"/>
    </xf>
    <xf numFmtId="0" fontId="4" fillId="0" borderId="0" xfId="0" applyFont="1" applyFill="1" applyAlignment="1"/>
    <xf numFmtId="49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4" fontId="2" fillId="0" borderId="4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4" fontId="6" fillId="0" borderId="5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733425</xdr:colOff>
      <xdr:row>0</xdr:row>
      <xdr:rowOff>152400</xdr:rowOff>
    </xdr:from>
    <xdr:ext cx="857250" cy="809476"/>
    <xdr:pic>
      <xdr:nvPicPr>
        <xdr:cNvPr id="3" name="圖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152400"/>
          <a:ext cx="857250" cy="8089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hana01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1419582</v>
          </cell>
          <cell r="B2" t="str">
            <v>天空花园酒店明洞2号店</v>
          </cell>
          <cell r="C2" t="str">
            <v>MH1801123560</v>
          </cell>
          <cell r="D2" t="str">
            <v/>
          </cell>
          <cell r="E2" t="str">
            <v/>
          </cell>
          <cell r="F2" t="str">
            <v>1739.22</v>
          </cell>
          <cell r="G2" t="str">
            <v>RMB</v>
          </cell>
          <cell r="H2" t="str">
            <v>1</v>
          </cell>
          <cell r="I2">
            <v>1978.18</v>
          </cell>
        </row>
        <row r="3">
          <cell r="A3">
            <v>1419530</v>
          </cell>
          <cell r="B3" t="str">
            <v>天空花园酒店明洞2号店</v>
          </cell>
          <cell r="C3" t="str">
            <v>MH1801123446</v>
          </cell>
          <cell r="D3" t="str">
            <v/>
          </cell>
          <cell r="E3" t="str">
            <v/>
          </cell>
          <cell r="F3" t="str">
            <v>1811.69</v>
          </cell>
          <cell r="G3" t="str">
            <v>RMB</v>
          </cell>
          <cell r="H3" t="str">
            <v>1</v>
          </cell>
          <cell r="I3">
            <v>2060.61</v>
          </cell>
        </row>
        <row r="4">
          <cell r="A4">
            <v>1409068</v>
          </cell>
          <cell r="B4" t="str">
            <v>曼谷利特公寓</v>
          </cell>
          <cell r="C4" t="str">
            <v>MH1801060090</v>
          </cell>
          <cell r="D4" t="str">
            <v/>
          </cell>
          <cell r="E4" t="str">
            <v/>
          </cell>
          <cell r="F4" t="str">
            <v>986.04</v>
          </cell>
          <cell r="G4" t="str">
            <v>RMB</v>
          </cell>
          <cell r="H4" t="str">
            <v>1</v>
          </cell>
          <cell r="I4">
            <v>1122.92</v>
          </cell>
        </row>
        <row r="5">
          <cell r="A5">
            <v>1411204</v>
          </cell>
          <cell r="B5" t="str">
            <v>曼谷利特公寓</v>
          </cell>
          <cell r="C5" t="str">
            <v>MH1801075176</v>
          </cell>
          <cell r="D5" t="str">
            <v/>
          </cell>
          <cell r="E5" t="str">
            <v/>
          </cell>
          <cell r="F5" t="str">
            <v>993.31</v>
          </cell>
          <cell r="G5" t="str">
            <v>RMB</v>
          </cell>
          <cell r="H5" t="str">
            <v>1</v>
          </cell>
          <cell r="I5">
            <v>1127.48</v>
          </cell>
        </row>
        <row r="6">
          <cell r="A6">
            <v>1411206</v>
          </cell>
          <cell r="B6" t="str">
            <v>曼谷利特公寓</v>
          </cell>
          <cell r="C6" t="str">
            <v>MH1801075180</v>
          </cell>
          <cell r="D6" t="str">
            <v/>
          </cell>
          <cell r="E6" t="str">
            <v/>
          </cell>
          <cell r="F6" t="str">
            <v>993.31</v>
          </cell>
          <cell r="G6" t="str">
            <v>RMB</v>
          </cell>
          <cell r="H6" t="str">
            <v>1</v>
          </cell>
          <cell r="I6">
            <v>1127.48</v>
          </cell>
        </row>
        <row r="7">
          <cell r="A7">
            <v>1393722</v>
          </cell>
          <cell r="B7" t="str">
            <v>釜山宜必思釜大使酒店</v>
          </cell>
          <cell r="C7" t="str">
            <v>MH1800961705</v>
          </cell>
          <cell r="D7" t="str">
            <v/>
          </cell>
          <cell r="E7" t="str">
            <v/>
          </cell>
          <cell r="F7" t="str">
            <v>1180.31</v>
          </cell>
          <cell r="G7" t="str">
            <v>RMB</v>
          </cell>
          <cell r="H7" t="str">
            <v>1</v>
          </cell>
          <cell r="I7">
            <v>1331.73</v>
          </cell>
        </row>
        <row r="8">
          <cell r="A8">
            <v>1404093</v>
          </cell>
          <cell r="B8" t="str">
            <v>首尔新罗舒泰酒店九老店</v>
          </cell>
          <cell r="C8" t="str">
            <v>MH1801027106</v>
          </cell>
          <cell r="D8" t="str">
            <v/>
          </cell>
          <cell r="E8" t="str">
            <v/>
          </cell>
          <cell r="F8" t="str">
            <v>723.4</v>
          </cell>
          <cell r="G8" t="str">
            <v>RMB</v>
          </cell>
          <cell r="H8" t="str">
            <v>1</v>
          </cell>
          <cell r="I8">
            <v>816.76</v>
          </cell>
        </row>
        <row r="9">
          <cell r="A9">
            <v>1402154</v>
          </cell>
          <cell r="B9" t="str">
            <v>首尔新罗舒泰酒店九老店</v>
          </cell>
          <cell r="C9" t="str">
            <v>MH1801014067</v>
          </cell>
          <cell r="D9" t="str">
            <v>15718927</v>
          </cell>
          <cell r="E9" t="str">
            <v/>
          </cell>
          <cell r="F9" t="str">
            <v>1077.37</v>
          </cell>
          <cell r="G9" t="str">
            <v>RMB</v>
          </cell>
          <cell r="H9" t="str">
            <v>1</v>
          </cell>
          <cell r="I9">
            <v>1215.72</v>
          </cell>
        </row>
        <row r="10">
          <cell r="A10">
            <v>1396644</v>
          </cell>
          <cell r="B10" t="str">
            <v>首尔新罗舒泰酒店九老店</v>
          </cell>
          <cell r="C10" t="str">
            <v>MH1800982492</v>
          </cell>
          <cell r="D10" t="str">
            <v>1606156</v>
          </cell>
          <cell r="E10" t="str">
            <v/>
          </cell>
          <cell r="F10" t="str">
            <v>712.5</v>
          </cell>
          <cell r="G10" t="str">
            <v>RMB</v>
          </cell>
          <cell r="H10" t="str">
            <v>1</v>
          </cell>
          <cell r="I10">
            <v>805.9</v>
          </cell>
        </row>
        <row r="11">
          <cell r="A11">
            <v>1393445</v>
          </cell>
          <cell r="B11" t="str">
            <v>首尔新罗舒泰酒店九老店</v>
          </cell>
          <cell r="C11" t="str">
            <v>MH1800961034</v>
          </cell>
          <cell r="D11" t="str">
            <v>15663467</v>
          </cell>
          <cell r="E11" t="str">
            <v/>
          </cell>
          <cell r="F11" t="str">
            <v>721.31</v>
          </cell>
          <cell r="G11" t="str">
            <v>RMB</v>
          </cell>
          <cell r="H11" t="str">
            <v>1</v>
          </cell>
          <cell r="I11">
            <v>813.84</v>
          </cell>
        </row>
        <row r="12">
          <cell r="A12">
            <v>1386524</v>
          </cell>
          <cell r="B12" t="str">
            <v>首尔新罗舒泰酒店九老店</v>
          </cell>
          <cell r="C12" t="str">
            <v>MH1800910879</v>
          </cell>
          <cell r="D12" t="str">
            <v>15614046</v>
          </cell>
          <cell r="E12" t="str">
            <v/>
          </cell>
          <cell r="F12" t="str">
            <v>354.2</v>
          </cell>
          <cell r="G12" t="str">
            <v>RMB</v>
          </cell>
          <cell r="H12" t="str">
            <v>1</v>
          </cell>
          <cell r="I12">
            <v>400.68</v>
          </cell>
        </row>
        <row r="13">
          <cell r="A13">
            <v>1402944</v>
          </cell>
          <cell r="B13" t="str">
            <v>福冈运河城华盛顿酒店</v>
          </cell>
          <cell r="C13" t="str">
            <v>MH1801020487</v>
          </cell>
          <cell r="D13" t="str">
            <v/>
          </cell>
          <cell r="E13" t="str">
            <v/>
          </cell>
          <cell r="F13" t="str">
            <v>1425.26</v>
          </cell>
          <cell r="G13" t="str">
            <v>RMB</v>
          </cell>
          <cell r="H13" t="str">
            <v>1</v>
          </cell>
          <cell r="I13">
            <v>1608.64</v>
          </cell>
        </row>
        <row r="14">
          <cell r="A14">
            <v>1392266</v>
          </cell>
          <cell r="B14" t="str">
            <v>东京湾喜来登大酒店</v>
          </cell>
          <cell r="C14" t="str">
            <v>MH1800958412</v>
          </cell>
          <cell r="D14" t="str">
            <v>85278053</v>
          </cell>
          <cell r="E14" t="str">
            <v/>
          </cell>
          <cell r="F14" t="str">
            <v>5189.38</v>
          </cell>
          <cell r="G14" t="str">
            <v>RMB</v>
          </cell>
          <cell r="H14" t="str">
            <v>1</v>
          </cell>
          <cell r="I14">
            <v>5854.44</v>
          </cell>
        </row>
        <row r="15">
          <cell r="A15">
            <v>1381762</v>
          </cell>
          <cell r="B15" t="str">
            <v>曼谷亚洲酒店</v>
          </cell>
          <cell r="C15" t="str">
            <v>MH1800874172</v>
          </cell>
          <cell r="D15" t="str">
            <v>1007022</v>
          </cell>
          <cell r="E15" t="str">
            <v/>
          </cell>
          <cell r="F15" t="str">
            <v>2654.98</v>
          </cell>
          <cell r="G15" t="str">
            <v>RMB</v>
          </cell>
          <cell r="H15" t="str">
            <v>1</v>
          </cell>
          <cell r="I15">
            <v>3013.6</v>
          </cell>
        </row>
        <row r="16">
          <cell r="A16">
            <v>1409803</v>
          </cell>
          <cell r="B16" t="str">
            <v>曼谷亚洲酒店</v>
          </cell>
          <cell r="C16" t="str">
            <v>MH1801065536</v>
          </cell>
          <cell r="D16" t="str">
            <v>MH1801065536</v>
          </cell>
          <cell r="E16" t="str">
            <v/>
          </cell>
          <cell r="F16" t="str">
            <v>1069.2</v>
          </cell>
          <cell r="G16" t="str">
            <v>RMB</v>
          </cell>
          <cell r="H16" t="str">
            <v>1</v>
          </cell>
          <cell r="I16">
            <v>1218.04</v>
          </cell>
        </row>
        <row r="17">
          <cell r="A17">
            <v>1402254</v>
          </cell>
          <cell r="B17" t="str">
            <v>大阪喜来登都酒店</v>
          </cell>
          <cell r="C17" t="str">
            <v>MH1801015096</v>
          </cell>
          <cell r="D17" t="str">
            <v>01362140</v>
          </cell>
          <cell r="E17" t="str">
            <v/>
          </cell>
          <cell r="F17" t="str">
            <v>1083.16</v>
          </cell>
          <cell r="G17" t="str">
            <v>RMB</v>
          </cell>
          <cell r="H17" t="str">
            <v>1</v>
          </cell>
          <cell r="I17">
            <v>1223.49</v>
          </cell>
        </row>
        <row r="18">
          <cell r="A18">
            <v>1390739</v>
          </cell>
          <cell r="B18" t="str">
            <v>东京太阳城王子大酒店</v>
          </cell>
          <cell r="C18" t="str">
            <v>MH1800946522</v>
          </cell>
          <cell r="D18" t="str">
            <v>MH1800946522</v>
          </cell>
          <cell r="E18" t="str">
            <v/>
          </cell>
          <cell r="F18" t="str">
            <v>1348.03</v>
          </cell>
          <cell r="G18" t="str">
            <v>RMB</v>
          </cell>
          <cell r="H18" t="str">
            <v>1</v>
          </cell>
          <cell r="I18">
            <v>1528.72</v>
          </cell>
        </row>
        <row r="19">
          <cell r="A19">
            <v>1386683</v>
          </cell>
          <cell r="B19" t="str">
            <v>东京太阳城王子大酒店</v>
          </cell>
          <cell r="C19" t="str">
            <v>MH1800911551</v>
          </cell>
          <cell r="D19" t="str">
            <v>161999868</v>
          </cell>
          <cell r="E19" t="str">
            <v/>
          </cell>
          <cell r="F19" t="str">
            <v>5296.29</v>
          </cell>
          <cell r="G19" t="str">
            <v>RMB</v>
          </cell>
          <cell r="H19" t="str">
            <v>1</v>
          </cell>
          <cell r="I19">
            <v>5991.96</v>
          </cell>
        </row>
        <row r="20">
          <cell r="A20">
            <v>1387273</v>
          </cell>
          <cell r="B20" t="str">
            <v>东京太阳城王子大酒店</v>
          </cell>
          <cell r="C20" t="str">
            <v>MH1800916858</v>
          </cell>
          <cell r="D20" t="str">
            <v>162162000491</v>
          </cell>
          <cell r="E20" t="str">
            <v/>
          </cell>
          <cell r="F20" t="str">
            <v>2815.23</v>
          </cell>
          <cell r="G20" t="str">
            <v>RMB</v>
          </cell>
          <cell r="H20" t="str">
            <v>1</v>
          </cell>
          <cell r="I20">
            <v>3185.01</v>
          </cell>
        </row>
        <row r="21">
          <cell r="A21">
            <v>1383711</v>
          </cell>
          <cell r="B21" t="str">
            <v>东京太阳城王子大酒店</v>
          </cell>
          <cell r="C21" t="str">
            <v>MH1800888931</v>
          </cell>
          <cell r="D21" t="str">
            <v/>
          </cell>
          <cell r="E21" t="str">
            <v/>
          </cell>
          <cell r="F21" t="str">
            <v>4052.9</v>
          </cell>
          <cell r="G21" t="str">
            <v>RMB</v>
          </cell>
          <cell r="H21" t="str">
            <v>1</v>
          </cell>
          <cell r="I21">
            <v>4594.6</v>
          </cell>
        </row>
        <row r="22">
          <cell r="A22">
            <v>1402090</v>
          </cell>
          <cell r="B22" t="str">
            <v>东京太阳城王子大酒店</v>
          </cell>
          <cell r="C22" t="str">
            <v>MH1801013661</v>
          </cell>
          <cell r="D22" t="str">
            <v>162005140</v>
          </cell>
          <cell r="E22" t="str">
            <v/>
          </cell>
          <cell r="F22" t="str">
            <v>909.34</v>
          </cell>
          <cell r="G22" t="str">
            <v>RMB</v>
          </cell>
          <cell r="H22" t="str">
            <v>1</v>
          </cell>
          <cell r="I22">
            <v>1026.11</v>
          </cell>
        </row>
        <row r="23">
          <cell r="A23">
            <v>1415858</v>
          </cell>
          <cell r="B23" t="str">
            <v>东京新宿新丽饭店</v>
          </cell>
          <cell r="C23" t="str">
            <v>MH1801104945</v>
          </cell>
          <cell r="D23" t="str">
            <v/>
          </cell>
          <cell r="E23" t="str">
            <v/>
          </cell>
          <cell r="F23" t="str">
            <v>510.62</v>
          </cell>
          <cell r="G23" t="str">
            <v>RMB</v>
          </cell>
          <cell r="H23" t="str">
            <v>1</v>
          </cell>
          <cell r="I23">
            <v>580.12</v>
          </cell>
        </row>
        <row r="24">
          <cell r="A24">
            <v>1412934</v>
          </cell>
          <cell r="B24" t="str">
            <v>东京新宿新丽饭店</v>
          </cell>
          <cell r="C24" t="str">
            <v>MH1801085856</v>
          </cell>
          <cell r="D24" t="str">
            <v>MH1801085856</v>
          </cell>
          <cell r="E24" t="str">
            <v/>
          </cell>
          <cell r="F24" t="str">
            <v>2017.92</v>
          </cell>
          <cell r="G24" t="str">
            <v>RMB</v>
          </cell>
          <cell r="H24" t="str">
            <v>1</v>
          </cell>
          <cell r="I24">
            <v>2294.92</v>
          </cell>
        </row>
        <row r="25">
          <cell r="A25">
            <v>1415261</v>
          </cell>
          <cell r="B25" t="str">
            <v>东京新宿新丽饭店</v>
          </cell>
          <cell r="C25" t="str">
            <v>MH1801100756</v>
          </cell>
          <cell r="D25" t="str">
            <v>MH1801100756</v>
          </cell>
          <cell r="E25" t="str">
            <v/>
          </cell>
          <cell r="F25" t="str">
            <v>2223.8</v>
          </cell>
          <cell r="G25" t="str">
            <v>RMB</v>
          </cell>
          <cell r="H25" t="str">
            <v>1</v>
          </cell>
          <cell r="I25">
            <v>2523.6</v>
          </cell>
        </row>
        <row r="26">
          <cell r="A26">
            <v>1391635</v>
          </cell>
          <cell r="B26" t="str">
            <v>东京新宿新丽饭店</v>
          </cell>
          <cell r="C26" t="str">
            <v>MH1800954104</v>
          </cell>
          <cell r="D26" t="str">
            <v>MH1800954104</v>
          </cell>
          <cell r="E26" t="str">
            <v/>
          </cell>
          <cell r="F26" t="str">
            <v>1119.26</v>
          </cell>
          <cell r="G26" t="str">
            <v>RMB</v>
          </cell>
          <cell r="H26" t="str">
            <v>1</v>
          </cell>
          <cell r="I26">
            <v>1268.72</v>
          </cell>
        </row>
        <row r="27">
          <cell r="A27">
            <v>1398278</v>
          </cell>
          <cell r="B27" t="str">
            <v>东京湾有明华盛顿酒店</v>
          </cell>
          <cell r="C27" t="str">
            <v>MH1800985927</v>
          </cell>
          <cell r="D27" t="str">
            <v>MH1800985927</v>
          </cell>
          <cell r="E27" t="str">
            <v/>
          </cell>
          <cell r="F27" t="str">
            <v>1308.78</v>
          </cell>
          <cell r="G27" t="str">
            <v>RMB</v>
          </cell>
          <cell r="H27" t="str">
            <v>1</v>
          </cell>
          <cell r="I27">
            <v>1480.52</v>
          </cell>
        </row>
        <row r="28">
          <cell r="A28">
            <v>1398279</v>
          </cell>
          <cell r="B28" t="str">
            <v>东京湾有明华盛顿酒店</v>
          </cell>
          <cell r="C28" t="str">
            <v>MH1800985930</v>
          </cell>
          <cell r="D28" t="str">
            <v>MH1800985930</v>
          </cell>
          <cell r="E28" t="str">
            <v/>
          </cell>
          <cell r="F28" t="str">
            <v>1308.78</v>
          </cell>
          <cell r="G28" t="str">
            <v>RMB</v>
          </cell>
          <cell r="H28" t="str">
            <v>1</v>
          </cell>
          <cell r="I28">
            <v>1480.52</v>
          </cell>
        </row>
        <row r="29">
          <cell r="A29">
            <v>1406836</v>
          </cell>
          <cell r="B29" t="str">
            <v>东京上野百夫长酒店</v>
          </cell>
          <cell r="C29" t="str">
            <v>MH1801045270</v>
          </cell>
          <cell r="D29" t="str">
            <v>MH1801045270</v>
          </cell>
          <cell r="E29" t="str">
            <v/>
          </cell>
          <cell r="F29" t="str">
            <v>1112.92</v>
          </cell>
          <cell r="G29" t="str">
            <v>RMB</v>
          </cell>
          <cell r="H29" t="str">
            <v>1</v>
          </cell>
          <cell r="I29">
            <v>1272.78</v>
          </cell>
        </row>
        <row r="30">
          <cell r="A30">
            <v>1401854</v>
          </cell>
          <cell r="B30" t="str">
            <v>东京上野百夫长酒店</v>
          </cell>
          <cell r="C30" t="str">
            <v>MH1801011679</v>
          </cell>
          <cell r="D30" t="str">
            <v>150099</v>
          </cell>
          <cell r="E30" t="str">
            <v/>
          </cell>
          <cell r="F30" t="str">
            <v>3141.36</v>
          </cell>
          <cell r="G30" t="str">
            <v>RMB</v>
          </cell>
          <cell r="H30" t="str">
            <v>1</v>
          </cell>
          <cell r="I30">
            <v>3544.75</v>
          </cell>
        </row>
        <row r="31">
          <cell r="A31">
            <v>1396750</v>
          </cell>
          <cell r="B31" t="str">
            <v>东京上野百夫长酒店</v>
          </cell>
          <cell r="C31" t="str">
            <v>MH1800982817</v>
          </cell>
          <cell r="D31" t="str">
            <v/>
          </cell>
          <cell r="E31" t="str">
            <v/>
          </cell>
          <cell r="F31" t="str">
            <v>2297.63</v>
          </cell>
          <cell r="G31" t="str">
            <v>RMB</v>
          </cell>
          <cell r="H31" t="str">
            <v>1</v>
          </cell>
          <cell r="I31">
            <v>2598.84</v>
          </cell>
        </row>
        <row r="32">
          <cell r="A32">
            <v>1396960</v>
          </cell>
          <cell r="B32" t="str">
            <v>首尔明洞蒂玛克酒店</v>
          </cell>
          <cell r="C32" t="str">
            <v>MH1800983498</v>
          </cell>
          <cell r="D32" t="str">
            <v>18966974</v>
          </cell>
          <cell r="E32" t="str">
            <v/>
          </cell>
          <cell r="F32" t="str">
            <v>1257.3</v>
          </cell>
          <cell r="G32" t="str">
            <v>RMB</v>
          </cell>
          <cell r="H32" t="str">
            <v>1</v>
          </cell>
          <cell r="I32">
            <v>1422.45</v>
          </cell>
        </row>
        <row r="33">
          <cell r="A33">
            <v>1393134</v>
          </cell>
          <cell r="B33" t="str">
            <v>首尔明洞蒂玛克酒店</v>
          </cell>
          <cell r="C33" t="str">
            <v>MH1800960409</v>
          </cell>
          <cell r="D33" t="str">
            <v>18972079</v>
          </cell>
          <cell r="E33" t="str">
            <v/>
          </cell>
          <cell r="F33" t="str">
            <v>852.96</v>
          </cell>
          <cell r="G33" t="str">
            <v>RMB</v>
          </cell>
          <cell r="H33" t="str">
            <v>1</v>
          </cell>
          <cell r="I33">
            <v>962.38</v>
          </cell>
        </row>
        <row r="34">
          <cell r="A34">
            <v>1415783</v>
          </cell>
          <cell r="B34" t="str">
            <v>首尔明洞蒂玛克酒店</v>
          </cell>
          <cell r="C34" t="str">
            <v>MH1801104608</v>
          </cell>
          <cell r="D34" t="str">
            <v>18977206</v>
          </cell>
          <cell r="E34" t="str">
            <v/>
          </cell>
          <cell r="F34" t="str">
            <v>2108.44</v>
          </cell>
          <cell r="G34" t="str">
            <v>RMB</v>
          </cell>
          <cell r="H34" t="str">
            <v>1</v>
          </cell>
          <cell r="I34">
            <v>2395.41</v>
          </cell>
        </row>
        <row r="35">
          <cell r="A35">
            <v>1411772</v>
          </cell>
          <cell r="B35" t="str">
            <v>首尔明洞蒂玛克酒店</v>
          </cell>
          <cell r="C35" t="str">
            <v>MH1801078066</v>
          </cell>
          <cell r="D35" t="str">
            <v/>
          </cell>
          <cell r="E35" t="str">
            <v/>
          </cell>
          <cell r="F35" t="str">
            <v>1266.79</v>
          </cell>
          <cell r="G35" t="str">
            <v>RMB</v>
          </cell>
          <cell r="H35" t="str">
            <v>1</v>
          </cell>
          <cell r="I35">
            <v>1437.9</v>
          </cell>
        </row>
        <row r="36">
          <cell r="A36">
            <v>1411761</v>
          </cell>
          <cell r="B36" t="str">
            <v>首尔明洞蒂玛克酒店</v>
          </cell>
          <cell r="C36" t="str">
            <v>MH1801078048</v>
          </cell>
          <cell r="D36" t="str">
            <v/>
          </cell>
          <cell r="E36" t="str">
            <v/>
          </cell>
          <cell r="F36" t="str">
            <v>985.28</v>
          </cell>
          <cell r="G36" t="str">
            <v>RMB</v>
          </cell>
          <cell r="H36" t="str">
            <v>1</v>
          </cell>
          <cell r="I36">
            <v>1118.37</v>
          </cell>
        </row>
        <row r="37">
          <cell r="A37">
            <v>1407900</v>
          </cell>
          <cell r="B37" t="str">
            <v>首尔明洞蒂玛克酒店</v>
          </cell>
          <cell r="C37" t="str">
            <v>MH1801053927</v>
          </cell>
          <cell r="D37" t="str">
            <v>18969628</v>
          </cell>
          <cell r="E37" t="str">
            <v/>
          </cell>
          <cell r="F37" t="str">
            <v>575.84</v>
          </cell>
          <cell r="G37" t="str">
            <v>RMB</v>
          </cell>
          <cell r="H37" t="str">
            <v>1</v>
          </cell>
          <cell r="I37">
            <v>657.2</v>
          </cell>
        </row>
        <row r="38">
          <cell r="A38">
            <v>1417896</v>
          </cell>
          <cell r="B38" t="str">
            <v>首尔明洞蒂玛克酒店</v>
          </cell>
          <cell r="C38" t="str">
            <v>MH1801115286</v>
          </cell>
          <cell r="D38" t="str">
            <v/>
          </cell>
          <cell r="E38" t="str">
            <v/>
          </cell>
          <cell r="F38" t="str">
            <v>1067.53</v>
          </cell>
          <cell r="G38" t="str">
            <v>RMB</v>
          </cell>
          <cell r="H38" t="str">
            <v>1</v>
          </cell>
          <cell r="I38">
            <v>1212.96</v>
          </cell>
        </row>
        <row r="39">
          <cell r="A39">
            <v>1417477</v>
          </cell>
          <cell r="B39" t="str">
            <v>首尔蒂玛克格兰德酒店明洞</v>
          </cell>
          <cell r="C39" t="str">
            <v>MH1801113849</v>
          </cell>
          <cell r="D39" t="str">
            <v>18979271</v>
          </cell>
          <cell r="E39" t="str">
            <v/>
          </cell>
          <cell r="F39" t="str">
            <v>996.36</v>
          </cell>
          <cell r="G39" t="str">
            <v>RMB</v>
          </cell>
          <cell r="H39" t="str">
            <v>1</v>
          </cell>
          <cell r="I39">
            <v>1132.1</v>
          </cell>
        </row>
        <row r="40">
          <cell r="A40">
            <v>1410218</v>
          </cell>
          <cell r="B40" t="str">
            <v>首尔东大门KY喜来得酒店</v>
          </cell>
          <cell r="C40" t="str">
            <v>MH1801068295</v>
          </cell>
          <cell r="D40" t="str">
            <v>18124776</v>
          </cell>
          <cell r="E40" t="str">
            <v/>
          </cell>
          <cell r="F40" t="str">
            <v>662.88</v>
          </cell>
          <cell r="G40" t="str">
            <v>RMB</v>
          </cell>
          <cell r="H40" t="str">
            <v>1</v>
          </cell>
          <cell r="I40">
            <v>755.16</v>
          </cell>
        </row>
        <row r="41">
          <cell r="A41">
            <v>1409298</v>
          </cell>
          <cell r="B41" t="str">
            <v>首尔东大门KY喜来得酒店</v>
          </cell>
          <cell r="C41" t="str">
            <v>MH1801060977</v>
          </cell>
          <cell r="D41" t="str">
            <v>18124406</v>
          </cell>
          <cell r="E41" t="str">
            <v/>
          </cell>
          <cell r="F41" t="str">
            <v>1722.75</v>
          </cell>
          <cell r="G41" t="str">
            <v>RMB</v>
          </cell>
          <cell r="H41" t="str">
            <v>1</v>
          </cell>
          <cell r="I41">
            <v>1962.58</v>
          </cell>
        </row>
        <row r="42">
          <cell r="A42">
            <v>1417292</v>
          </cell>
          <cell r="B42" t="str">
            <v>首尔东大门KY喜来得酒店</v>
          </cell>
          <cell r="C42" t="str">
            <v>MH1801113284</v>
          </cell>
          <cell r="D42" t="str">
            <v>18128131</v>
          </cell>
          <cell r="E42" t="str">
            <v/>
          </cell>
          <cell r="F42" t="str">
            <v>2307.81</v>
          </cell>
          <cell r="G42" t="str">
            <v>RMB</v>
          </cell>
          <cell r="H42" t="str">
            <v>1</v>
          </cell>
          <cell r="I42">
            <v>2629.08</v>
          </cell>
        </row>
        <row r="43">
          <cell r="A43">
            <v>1417771</v>
          </cell>
          <cell r="B43" t="str">
            <v>首尔东大门KY喜来得酒店</v>
          </cell>
          <cell r="C43" t="str">
            <v>MH1801115024</v>
          </cell>
          <cell r="D43" t="str">
            <v>18128129</v>
          </cell>
          <cell r="E43" t="str">
            <v/>
          </cell>
          <cell r="F43" t="str">
            <v>3085.14</v>
          </cell>
          <cell r="G43" t="str">
            <v>RMB</v>
          </cell>
          <cell r="H43" t="str">
            <v>1</v>
          </cell>
          <cell r="I43">
            <v>3505.44</v>
          </cell>
        </row>
        <row r="44">
          <cell r="A44">
            <v>1420270</v>
          </cell>
          <cell r="B44" t="str">
            <v>首尔东大门KY喜来得酒店</v>
          </cell>
          <cell r="C44" t="str">
            <v>MH1801127713</v>
          </cell>
          <cell r="D44" t="str">
            <v/>
          </cell>
          <cell r="E44" t="str">
            <v/>
          </cell>
          <cell r="F44" t="str">
            <v>771.45</v>
          </cell>
          <cell r="G44" t="str">
            <v>RMB</v>
          </cell>
          <cell r="H44" t="str">
            <v>1</v>
          </cell>
          <cell r="I44">
            <v>879.24</v>
          </cell>
        </row>
        <row r="45">
          <cell r="A45">
            <v>1418538</v>
          </cell>
          <cell r="B45" t="str">
            <v>首尔东大门KY喜来得酒店</v>
          </cell>
          <cell r="C45" t="str">
            <v>MH1801119373</v>
          </cell>
          <cell r="D45" t="str">
            <v/>
          </cell>
          <cell r="E45" t="str">
            <v/>
          </cell>
          <cell r="F45" t="str">
            <v>1690.28</v>
          </cell>
          <cell r="G45" t="str">
            <v>RMB</v>
          </cell>
          <cell r="H45" t="str">
            <v>1</v>
          </cell>
          <cell r="I45">
            <v>1920.56</v>
          </cell>
        </row>
        <row r="46">
          <cell r="A46">
            <v>1418353</v>
          </cell>
          <cell r="B46" t="str">
            <v>首尔东大门KY喜来得酒店</v>
          </cell>
          <cell r="C46" t="str">
            <v>MH1801118076</v>
          </cell>
          <cell r="D46" t="str">
            <v>18128080</v>
          </cell>
          <cell r="E46" t="str">
            <v/>
          </cell>
          <cell r="F46" t="str">
            <v>774.72</v>
          </cell>
          <cell r="G46" t="str">
            <v>RMB</v>
          </cell>
          <cell r="H46" t="str">
            <v>1</v>
          </cell>
          <cell r="I46">
            <v>880.26</v>
          </cell>
        </row>
        <row r="47">
          <cell r="A47">
            <v>1419381</v>
          </cell>
          <cell r="B47" t="str">
            <v>首尔东大门KY喜来得酒店</v>
          </cell>
          <cell r="C47" t="str">
            <v>MH1801122839</v>
          </cell>
          <cell r="D47" t="str">
            <v/>
          </cell>
          <cell r="E47" t="str">
            <v/>
          </cell>
          <cell r="F47" t="str">
            <v>2532.83</v>
          </cell>
          <cell r="G47" t="str">
            <v>RMB</v>
          </cell>
          <cell r="H47" t="str">
            <v>1</v>
          </cell>
          <cell r="I47">
            <v>2880.84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showGridLines="0" tabSelected="1" workbookViewId="0">
      <pane ySplit="3" topLeftCell="A32" activePane="bottomLeft" state="frozen"/>
      <selection/>
      <selection pane="bottomLeft" activeCell="I55" sqref="I55"/>
    </sheetView>
  </sheetViews>
  <sheetFormatPr defaultColWidth="9" defaultRowHeight="16.5"/>
  <cols>
    <col min="1" max="1" width="23.875" customWidth="1"/>
    <col min="2" max="2" width="7" customWidth="1"/>
    <col min="3" max="3" width="31.375" customWidth="1"/>
    <col min="4" max="4" width="11.625" customWidth="1"/>
    <col min="5" max="5" width="11.125" customWidth="1"/>
    <col min="6" max="6" width="9.5" customWidth="1"/>
    <col min="7" max="7" width="8.875" customWidth="1"/>
    <col min="8" max="8" width="13.875" customWidth="1"/>
    <col min="9" max="9" width="9.25" customWidth="1"/>
    <col min="10" max="11" width="8.25" customWidth="1"/>
    <col min="12" max="12" width="5.5" customWidth="1"/>
    <col min="13" max="13" width="4.875" customWidth="1"/>
    <col min="14" max="14" width="10.625" customWidth="1"/>
    <col min="15" max="15" width="9.375"/>
  </cols>
  <sheetData>
    <row r="1" ht="94.5" customHeight="1" spans="2:7">
      <c r="B1" s="1" t="s">
        <v>0</v>
      </c>
      <c r="C1" s="2"/>
      <c r="D1" s="2"/>
      <c r="E1" s="3" t="s">
        <v>1</v>
      </c>
      <c r="F1" s="2"/>
      <c r="G1" s="2"/>
    </row>
    <row r="2" spans="1:14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</row>
    <row r="3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 t="s">
        <v>16</v>
      </c>
      <c r="M3" s="5"/>
      <c r="N3" s="5"/>
      <c r="Q3" t="s">
        <v>17</v>
      </c>
    </row>
    <row r="4" spans="1:17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>
        <v>1398279</v>
      </c>
      <c r="G4" s="7"/>
      <c r="H4" s="6" t="s">
        <v>23</v>
      </c>
      <c r="I4" s="6" t="s">
        <v>24</v>
      </c>
      <c r="J4" s="6" t="s">
        <v>25</v>
      </c>
      <c r="K4" s="6" t="s">
        <v>26</v>
      </c>
      <c r="L4" s="6">
        <v>2</v>
      </c>
      <c r="M4" s="6" t="s">
        <v>27</v>
      </c>
      <c r="N4" s="23">
        <v>1480.51</v>
      </c>
      <c r="O4">
        <f>VLOOKUP(F4,[1]应付款管理!$A$1:$I$65536,9,0)</f>
        <v>1480.52</v>
      </c>
      <c r="P4">
        <f>N4-O4</f>
        <v>-0.00999999999999091</v>
      </c>
      <c r="Q4" t="str">
        <f>$Q$3&amp;F4</f>
        <v>，1398279</v>
      </c>
    </row>
    <row r="5" spans="1:17">
      <c r="A5" s="6" t="s">
        <v>18</v>
      </c>
      <c r="B5" s="6" t="s">
        <v>19</v>
      </c>
      <c r="C5" s="6" t="s">
        <v>28</v>
      </c>
      <c r="D5" s="6" t="s">
        <v>29</v>
      </c>
      <c r="E5" s="6" t="s">
        <v>30</v>
      </c>
      <c r="F5" s="6">
        <v>1387273</v>
      </c>
      <c r="G5" s="7"/>
      <c r="H5" s="6" t="s">
        <v>31</v>
      </c>
      <c r="I5" s="6" t="s">
        <v>32</v>
      </c>
      <c r="J5" s="6" t="s">
        <v>33</v>
      </c>
      <c r="K5" s="6" t="s">
        <v>34</v>
      </c>
      <c r="L5" s="6">
        <v>2</v>
      </c>
      <c r="M5" s="6" t="s">
        <v>27</v>
      </c>
      <c r="N5" s="23">
        <v>3185.01</v>
      </c>
      <c r="O5">
        <f>VLOOKUP(F5,[1]应付款管理!$A$1:$I$65536,9,0)</f>
        <v>3185.01</v>
      </c>
      <c r="P5">
        <f t="shared" ref="P5:P36" si="0">N5-O5</f>
        <v>0</v>
      </c>
      <c r="Q5" t="str">
        <f t="shared" ref="Q5:Q35" si="1">$Q$3&amp;F5</f>
        <v>，1387273</v>
      </c>
    </row>
    <row r="6" spans="1:17">
      <c r="A6" s="6" t="s">
        <v>18</v>
      </c>
      <c r="B6" s="6" t="s">
        <v>35</v>
      </c>
      <c r="C6" s="6" t="s">
        <v>36</v>
      </c>
      <c r="D6" s="6" t="s">
        <v>37</v>
      </c>
      <c r="E6" s="6" t="s">
        <v>38</v>
      </c>
      <c r="F6" s="6">
        <v>1396644</v>
      </c>
      <c r="G6" s="7"/>
      <c r="H6" s="6" t="s">
        <v>39</v>
      </c>
      <c r="I6" s="6" t="s">
        <v>40</v>
      </c>
      <c r="J6" s="6" t="s">
        <v>41</v>
      </c>
      <c r="K6" s="6" t="s">
        <v>42</v>
      </c>
      <c r="L6" s="6">
        <v>2</v>
      </c>
      <c r="M6" s="6" t="s">
        <v>27</v>
      </c>
      <c r="N6" s="6">
        <v>805.9</v>
      </c>
      <c r="O6">
        <f>VLOOKUP(F6,[1]应付款管理!$A$1:$I$65536,9,0)</f>
        <v>805.9</v>
      </c>
      <c r="P6">
        <f t="shared" si="0"/>
        <v>0</v>
      </c>
      <c r="Q6" t="str">
        <f t="shared" si="1"/>
        <v>，1396644</v>
      </c>
    </row>
    <row r="7" spans="1:17">
      <c r="A7" s="6" t="s">
        <v>18</v>
      </c>
      <c r="B7" s="6" t="s">
        <v>19</v>
      </c>
      <c r="C7" s="6" t="s">
        <v>20</v>
      </c>
      <c r="D7" s="6" t="s">
        <v>43</v>
      </c>
      <c r="E7" s="6" t="s">
        <v>44</v>
      </c>
      <c r="F7" s="6">
        <v>1398278</v>
      </c>
      <c r="G7" s="7"/>
      <c r="H7" s="6" t="s">
        <v>45</v>
      </c>
      <c r="I7" s="6" t="s">
        <v>24</v>
      </c>
      <c r="J7" s="6" t="s">
        <v>25</v>
      </c>
      <c r="K7" s="6" t="s">
        <v>26</v>
      </c>
      <c r="L7" s="6">
        <v>2</v>
      </c>
      <c r="M7" s="6" t="s">
        <v>27</v>
      </c>
      <c r="N7" s="23">
        <v>1480.51</v>
      </c>
      <c r="O7">
        <f>VLOOKUP(F7,[1]应付款管理!$A$1:$I$65536,9,0)</f>
        <v>1480.52</v>
      </c>
      <c r="P7">
        <f t="shared" si="0"/>
        <v>-0.00999999999999091</v>
      </c>
      <c r="Q7" t="str">
        <f t="shared" si="1"/>
        <v>，1398278</v>
      </c>
    </row>
    <row r="8" spans="1:17">
      <c r="A8" s="6" t="s">
        <v>18</v>
      </c>
      <c r="B8" s="6" t="s">
        <v>35</v>
      </c>
      <c r="C8" s="6" t="s">
        <v>46</v>
      </c>
      <c r="D8" s="6" t="s">
        <v>47</v>
      </c>
      <c r="E8" s="6" t="s">
        <v>48</v>
      </c>
      <c r="F8" s="6">
        <v>1396960</v>
      </c>
      <c r="G8" s="7"/>
      <c r="H8" s="6" t="s">
        <v>49</v>
      </c>
      <c r="I8" s="6" t="s">
        <v>50</v>
      </c>
      <c r="J8" s="6" t="s">
        <v>51</v>
      </c>
      <c r="K8" s="6" t="s">
        <v>52</v>
      </c>
      <c r="L8" s="6">
        <v>3</v>
      </c>
      <c r="M8" s="6" t="s">
        <v>27</v>
      </c>
      <c r="N8" s="23">
        <v>1422.45</v>
      </c>
      <c r="O8">
        <f>VLOOKUP(F8,[1]应付款管理!$A$1:$I$65536,9,0)</f>
        <v>1422.45</v>
      </c>
      <c r="P8">
        <f t="shared" si="0"/>
        <v>0</v>
      </c>
      <c r="Q8" t="str">
        <f t="shared" si="1"/>
        <v>，1396960</v>
      </c>
    </row>
    <row r="9" ht="42.75" spans="1:17">
      <c r="A9" s="6" t="s">
        <v>18</v>
      </c>
      <c r="B9" s="6" t="s">
        <v>35</v>
      </c>
      <c r="C9" s="6" t="s">
        <v>53</v>
      </c>
      <c r="D9" s="6" t="s">
        <v>54</v>
      </c>
      <c r="E9" s="6" t="s">
        <v>55</v>
      </c>
      <c r="F9" s="6">
        <v>1410218</v>
      </c>
      <c r="G9" s="7"/>
      <c r="H9" s="6" t="s">
        <v>56</v>
      </c>
      <c r="I9" s="6" t="s">
        <v>57</v>
      </c>
      <c r="J9" s="6" t="s">
        <v>41</v>
      </c>
      <c r="K9" s="6" t="s">
        <v>52</v>
      </c>
      <c r="L9" s="6">
        <v>1</v>
      </c>
      <c r="M9" s="6" t="s">
        <v>27</v>
      </c>
      <c r="N9" s="6">
        <v>755.16</v>
      </c>
      <c r="O9">
        <f>VLOOKUP(F9,[1]应付款管理!$A$1:$I$65536,9,0)</f>
        <v>755.16</v>
      </c>
      <c r="P9">
        <f t="shared" si="0"/>
        <v>0</v>
      </c>
      <c r="Q9" t="str">
        <f t="shared" si="1"/>
        <v>，1410218</v>
      </c>
    </row>
    <row r="10" spans="1:17">
      <c r="A10" s="6" t="s">
        <v>18</v>
      </c>
      <c r="B10" s="6" t="s">
        <v>58</v>
      </c>
      <c r="C10" s="6" t="s">
        <v>59</v>
      </c>
      <c r="D10" s="6" t="s">
        <v>60</v>
      </c>
      <c r="E10" s="6" t="s">
        <v>61</v>
      </c>
      <c r="F10" s="6">
        <v>1409803</v>
      </c>
      <c r="G10" s="7"/>
      <c r="H10" s="6" t="s">
        <v>62</v>
      </c>
      <c r="I10" s="6" t="s">
        <v>63</v>
      </c>
      <c r="J10" s="6" t="s">
        <v>64</v>
      </c>
      <c r="K10" s="6" t="s">
        <v>51</v>
      </c>
      <c r="L10" s="6">
        <v>2</v>
      </c>
      <c r="M10" s="6" t="s">
        <v>27</v>
      </c>
      <c r="N10" s="23">
        <v>1218.04</v>
      </c>
      <c r="O10">
        <f>VLOOKUP(F10,[1]应付款管理!$A$1:$I$65536,9,0)</f>
        <v>1218.04</v>
      </c>
      <c r="P10">
        <f t="shared" si="0"/>
        <v>0</v>
      </c>
      <c r="Q10" t="str">
        <f t="shared" si="1"/>
        <v>，1409803</v>
      </c>
    </row>
    <row r="11" spans="1:17">
      <c r="A11" s="6" t="s">
        <v>18</v>
      </c>
      <c r="B11" s="6" t="s">
        <v>65</v>
      </c>
      <c r="C11" s="6" t="s">
        <v>66</v>
      </c>
      <c r="D11" s="6" t="s">
        <v>67</v>
      </c>
      <c r="E11" s="6" t="s">
        <v>68</v>
      </c>
      <c r="F11" s="6">
        <v>1402254</v>
      </c>
      <c r="G11" s="7"/>
      <c r="H11" s="6" t="s">
        <v>69</v>
      </c>
      <c r="I11" s="6" t="s">
        <v>70</v>
      </c>
      <c r="J11" s="6" t="s">
        <v>71</v>
      </c>
      <c r="K11" s="6" t="s">
        <v>72</v>
      </c>
      <c r="L11" s="6">
        <v>1</v>
      </c>
      <c r="M11" s="6" t="s">
        <v>27</v>
      </c>
      <c r="N11" s="23">
        <v>1223.49</v>
      </c>
      <c r="O11">
        <f>VLOOKUP(F11,[1]应付款管理!$A$1:$I$65536,9,0)</f>
        <v>1223.49</v>
      </c>
      <c r="P11">
        <f t="shared" si="0"/>
        <v>0</v>
      </c>
      <c r="Q11" t="str">
        <f t="shared" si="1"/>
        <v>，1402254</v>
      </c>
    </row>
    <row r="12" spans="1:17">
      <c r="A12" s="6" t="s">
        <v>18</v>
      </c>
      <c r="B12" s="6" t="s">
        <v>19</v>
      </c>
      <c r="C12" s="6" t="s">
        <v>28</v>
      </c>
      <c r="D12" s="6" t="s">
        <v>73</v>
      </c>
      <c r="E12" s="6" t="s">
        <v>74</v>
      </c>
      <c r="F12" s="6">
        <v>1402090</v>
      </c>
      <c r="G12" s="7"/>
      <c r="H12" s="6" t="s">
        <v>75</v>
      </c>
      <c r="I12" s="6" t="s">
        <v>76</v>
      </c>
      <c r="J12" s="6" t="s">
        <v>77</v>
      </c>
      <c r="K12" s="6" t="s">
        <v>78</v>
      </c>
      <c r="L12" s="6">
        <v>1</v>
      </c>
      <c r="M12" s="6" t="s">
        <v>27</v>
      </c>
      <c r="N12" s="23">
        <v>1026.11</v>
      </c>
      <c r="O12">
        <f>VLOOKUP(F12,[1]应付款管理!$A$1:$I$65536,9,0)</f>
        <v>1026.11</v>
      </c>
      <c r="P12">
        <f t="shared" si="0"/>
        <v>0</v>
      </c>
      <c r="Q12" t="str">
        <f t="shared" si="1"/>
        <v>，1402090</v>
      </c>
    </row>
    <row r="13" spans="1:17">
      <c r="A13" s="6" t="s">
        <v>18</v>
      </c>
      <c r="B13" s="6" t="s">
        <v>35</v>
      </c>
      <c r="C13" s="6" t="s">
        <v>46</v>
      </c>
      <c r="D13" s="6" t="s">
        <v>79</v>
      </c>
      <c r="E13" s="6" t="s">
        <v>80</v>
      </c>
      <c r="F13" s="6">
        <v>1407900</v>
      </c>
      <c r="G13" s="7"/>
      <c r="H13" s="6" t="s">
        <v>81</v>
      </c>
      <c r="I13" s="6" t="s">
        <v>82</v>
      </c>
      <c r="J13" s="6" t="s">
        <v>83</v>
      </c>
      <c r="K13" s="6" t="s">
        <v>77</v>
      </c>
      <c r="L13" s="6">
        <v>1</v>
      </c>
      <c r="M13" s="6" t="s">
        <v>27</v>
      </c>
      <c r="N13" s="6">
        <v>657.2</v>
      </c>
      <c r="O13">
        <f>VLOOKUP(F13,[1]应付款管理!$A$1:$I$65536,9,0)</f>
        <v>657.2</v>
      </c>
      <c r="P13">
        <f t="shared" si="0"/>
        <v>0</v>
      </c>
      <c r="Q13" t="str">
        <f t="shared" si="1"/>
        <v>，1407900</v>
      </c>
    </row>
    <row r="14" spans="1:17">
      <c r="A14" s="6" t="s">
        <v>18</v>
      </c>
      <c r="B14" s="6" t="s">
        <v>35</v>
      </c>
      <c r="C14" s="6" t="s">
        <v>36</v>
      </c>
      <c r="D14" s="6" t="s">
        <v>84</v>
      </c>
      <c r="E14" s="6" t="s">
        <v>85</v>
      </c>
      <c r="F14" s="6">
        <v>1402154</v>
      </c>
      <c r="G14" s="7"/>
      <c r="H14" s="6" t="s">
        <v>86</v>
      </c>
      <c r="I14" s="6" t="s">
        <v>76</v>
      </c>
      <c r="J14" s="6" t="s">
        <v>87</v>
      </c>
      <c r="K14" s="6" t="s">
        <v>42</v>
      </c>
      <c r="L14" s="6">
        <v>3</v>
      </c>
      <c r="M14" s="6" t="s">
        <v>27</v>
      </c>
      <c r="N14" s="23">
        <v>1215.72</v>
      </c>
      <c r="O14">
        <f>VLOOKUP(F14,[1]应付款管理!$A$1:$I$65536,9,0)</f>
        <v>1215.72</v>
      </c>
      <c r="P14">
        <f t="shared" si="0"/>
        <v>0</v>
      </c>
      <c r="Q14" t="str">
        <f t="shared" si="1"/>
        <v>，1402154</v>
      </c>
    </row>
    <row r="15" ht="42.75" spans="1:17">
      <c r="A15" s="6" t="s">
        <v>18</v>
      </c>
      <c r="B15" s="6" t="s">
        <v>35</v>
      </c>
      <c r="C15" s="6" t="s">
        <v>53</v>
      </c>
      <c r="D15" s="6" t="s">
        <v>88</v>
      </c>
      <c r="E15" s="6" t="s">
        <v>89</v>
      </c>
      <c r="F15" s="6">
        <v>1409298</v>
      </c>
      <c r="G15" s="7"/>
      <c r="H15" s="6" t="s">
        <v>90</v>
      </c>
      <c r="I15" s="6" t="s">
        <v>78</v>
      </c>
      <c r="J15" s="6" t="s">
        <v>91</v>
      </c>
      <c r="K15" s="6" t="s">
        <v>64</v>
      </c>
      <c r="L15" s="6">
        <v>2</v>
      </c>
      <c r="M15" s="6" t="s">
        <v>27</v>
      </c>
      <c r="N15" s="23">
        <v>1962.58</v>
      </c>
      <c r="O15">
        <f>VLOOKUP(F15,[1]应付款管理!$A$1:$I$65536,9,0)</f>
        <v>1962.58</v>
      </c>
      <c r="P15">
        <f t="shared" si="0"/>
        <v>0</v>
      </c>
      <c r="Q15" t="str">
        <f t="shared" si="1"/>
        <v>，1409298</v>
      </c>
    </row>
    <row r="16" spans="1:17">
      <c r="A16" s="6" t="s">
        <v>18</v>
      </c>
      <c r="B16" s="6" t="s">
        <v>35</v>
      </c>
      <c r="C16" s="6" t="s">
        <v>36</v>
      </c>
      <c r="D16" s="6" t="s">
        <v>92</v>
      </c>
      <c r="E16" s="6" t="s">
        <v>93</v>
      </c>
      <c r="F16" s="6">
        <v>1404093</v>
      </c>
      <c r="G16" s="7"/>
      <c r="H16" s="6" t="s">
        <v>94</v>
      </c>
      <c r="I16" s="6" t="s">
        <v>95</v>
      </c>
      <c r="J16" s="6" t="s">
        <v>71</v>
      </c>
      <c r="K16" s="6" t="s">
        <v>96</v>
      </c>
      <c r="L16" s="6">
        <v>2</v>
      </c>
      <c r="M16" s="6" t="s">
        <v>27</v>
      </c>
      <c r="N16" s="6">
        <v>816.76</v>
      </c>
      <c r="O16">
        <f>VLOOKUP(F16,[1]应付款管理!$A$1:$I$65536,9,0)</f>
        <v>816.76</v>
      </c>
      <c r="P16">
        <f t="shared" si="0"/>
        <v>0</v>
      </c>
      <c r="Q16" t="str">
        <f t="shared" si="1"/>
        <v>，1404093</v>
      </c>
    </row>
    <row r="17" spans="1:17">
      <c r="A17" s="6" t="s">
        <v>18</v>
      </c>
      <c r="B17" s="6" t="s">
        <v>19</v>
      </c>
      <c r="C17" s="6" t="s">
        <v>97</v>
      </c>
      <c r="D17" s="6" t="s">
        <v>98</v>
      </c>
      <c r="E17" s="6" t="s">
        <v>99</v>
      </c>
      <c r="F17" s="6">
        <v>1406836</v>
      </c>
      <c r="G17" s="7"/>
      <c r="H17" s="6" t="s">
        <v>100</v>
      </c>
      <c r="I17" s="6" t="s">
        <v>101</v>
      </c>
      <c r="J17" s="6" t="s">
        <v>25</v>
      </c>
      <c r="K17" s="6" t="s">
        <v>26</v>
      </c>
      <c r="L17" s="6">
        <v>2</v>
      </c>
      <c r="M17" s="6" t="s">
        <v>27</v>
      </c>
      <c r="N17" s="23">
        <v>1272.78</v>
      </c>
      <c r="O17">
        <f>VLOOKUP(F17,[1]应付款管理!$A$1:$I$65536,9,0)</f>
        <v>1272.78</v>
      </c>
      <c r="P17">
        <f t="shared" si="0"/>
        <v>0</v>
      </c>
      <c r="Q17" t="str">
        <f t="shared" si="1"/>
        <v>，1406836</v>
      </c>
    </row>
    <row r="18" spans="1:17">
      <c r="A18" s="6" t="s">
        <v>18</v>
      </c>
      <c r="B18" s="6" t="s">
        <v>35</v>
      </c>
      <c r="C18" s="6" t="s">
        <v>46</v>
      </c>
      <c r="D18" s="6" t="s">
        <v>102</v>
      </c>
      <c r="E18" s="6" t="s">
        <v>103</v>
      </c>
      <c r="F18" s="6">
        <v>1415783</v>
      </c>
      <c r="G18" s="7"/>
      <c r="H18" s="6" t="s">
        <v>104</v>
      </c>
      <c r="I18" s="6" t="s">
        <v>41</v>
      </c>
      <c r="J18" s="6" t="s">
        <v>52</v>
      </c>
      <c r="K18" s="6" t="s">
        <v>105</v>
      </c>
      <c r="L18" s="6">
        <v>3</v>
      </c>
      <c r="M18" s="6" t="s">
        <v>27</v>
      </c>
      <c r="N18" s="23">
        <v>2395.42</v>
      </c>
      <c r="O18">
        <f>VLOOKUP(F18,[1]应付款管理!$A$1:$I$65536,9,0)</f>
        <v>2395.41</v>
      </c>
      <c r="P18">
        <f t="shared" si="0"/>
        <v>0.0100000000002183</v>
      </c>
      <c r="Q18" t="str">
        <f t="shared" si="1"/>
        <v>，1415783</v>
      </c>
    </row>
    <row r="19" spans="1:17">
      <c r="A19" s="6" t="s">
        <v>18</v>
      </c>
      <c r="B19" s="6" t="s">
        <v>19</v>
      </c>
      <c r="C19" s="6" t="s">
        <v>106</v>
      </c>
      <c r="D19" s="6" t="s">
        <v>107</v>
      </c>
      <c r="E19" s="6" t="s">
        <v>108</v>
      </c>
      <c r="F19" s="6">
        <v>1415858</v>
      </c>
      <c r="G19" s="7"/>
      <c r="H19" s="6" t="s">
        <v>109</v>
      </c>
      <c r="I19" s="6" t="s">
        <v>41</v>
      </c>
      <c r="J19" s="6" t="s">
        <v>72</v>
      </c>
      <c r="K19" s="6" t="s">
        <v>96</v>
      </c>
      <c r="L19" s="6">
        <v>1</v>
      </c>
      <c r="M19" s="6" t="s">
        <v>27</v>
      </c>
      <c r="N19" s="6">
        <v>580.12</v>
      </c>
      <c r="O19">
        <f>VLOOKUP(F19,[1]应付款管理!$A$1:$I$65536,9,0)</f>
        <v>580.12</v>
      </c>
      <c r="P19">
        <f t="shared" si="0"/>
        <v>0</v>
      </c>
      <c r="Q19" t="str">
        <f t="shared" si="1"/>
        <v>，1415858</v>
      </c>
    </row>
    <row r="20" ht="42.75" spans="1:17">
      <c r="A20" s="6" t="s">
        <v>18</v>
      </c>
      <c r="B20" s="6" t="s">
        <v>35</v>
      </c>
      <c r="C20" s="6" t="s">
        <v>53</v>
      </c>
      <c r="D20" s="6" t="s">
        <v>110</v>
      </c>
      <c r="E20" s="6" t="s">
        <v>111</v>
      </c>
      <c r="F20" s="6">
        <v>1418353</v>
      </c>
      <c r="G20" s="7"/>
      <c r="H20" s="6" t="s">
        <v>112</v>
      </c>
      <c r="I20" s="6" t="s">
        <v>113</v>
      </c>
      <c r="J20" s="6" t="s">
        <v>96</v>
      </c>
      <c r="K20" s="6" t="s">
        <v>114</v>
      </c>
      <c r="L20" s="6">
        <v>1</v>
      </c>
      <c r="M20" s="6" t="s">
        <v>27</v>
      </c>
      <c r="N20" s="6">
        <v>880.26</v>
      </c>
      <c r="O20">
        <f>VLOOKUP(F20,[1]应付款管理!$A$1:$I$65536,9,0)</f>
        <v>880.26</v>
      </c>
      <c r="P20">
        <f t="shared" si="0"/>
        <v>0</v>
      </c>
      <c r="Q20" t="str">
        <f t="shared" si="1"/>
        <v>，1418353</v>
      </c>
    </row>
    <row r="21" spans="1:17">
      <c r="A21" s="6" t="s">
        <v>18</v>
      </c>
      <c r="B21" s="6" t="s">
        <v>35</v>
      </c>
      <c r="C21" s="6" t="s">
        <v>115</v>
      </c>
      <c r="D21" s="6" t="s">
        <v>116</v>
      </c>
      <c r="E21" s="6" t="s">
        <v>117</v>
      </c>
      <c r="F21" s="6">
        <v>1417477</v>
      </c>
      <c r="G21" s="7"/>
      <c r="H21" s="6" t="s">
        <v>118</v>
      </c>
      <c r="I21" s="6" t="s">
        <v>119</v>
      </c>
      <c r="J21" s="6" t="s">
        <v>72</v>
      </c>
      <c r="K21" s="6" t="s">
        <v>114</v>
      </c>
      <c r="L21" s="6">
        <v>2</v>
      </c>
      <c r="M21" s="6" t="s">
        <v>27</v>
      </c>
      <c r="N21" s="23">
        <v>1132.1</v>
      </c>
      <c r="O21">
        <f>VLOOKUP(F21,[1]应付款管理!$A$1:$I$65536,9,0)</f>
        <v>1132.1</v>
      </c>
      <c r="P21">
        <f t="shared" si="0"/>
        <v>0</v>
      </c>
      <c r="Q21" t="str">
        <f t="shared" si="1"/>
        <v>，1417477</v>
      </c>
    </row>
    <row r="22" ht="42.75" spans="1:17">
      <c r="A22" s="6" t="s">
        <v>18</v>
      </c>
      <c r="B22" s="6" t="s">
        <v>35</v>
      </c>
      <c r="C22" s="6" t="s">
        <v>53</v>
      </c>
      <c r="D22" s="6" t="s">
        <v>120</v>
      </c>
      <c r="E22" s="6" t="s">
        <v>121</v>
      </c>
      <c r="F22" s="6">
        <v>1419381</v>
      </c>
      <c r="G22" s="7"/>
      <c r="H22" s="6" t="s">
        <v>122</v>
      </c>
      <c r="I22" s="6" t="s">
        <v>71</v>
      </c>
      <c r="J22" s="6" t="s">
        <v>72</v>
      </c>
      <c r="K22" s="6" t="s">
        <v>123</v>
      </c>
      <c r="L22" s="6">
        <v>3</v>
      </c>
      <c r="M22" s="6" t="s">
        <v>27</v>
      </c>
      <c r="N22" s="23">
        <v>2880.84</v>
      </c>
      <c r="O22">
        <f>VLOOKUP(F22,[1]应付款管理!$A$1:$I$65536,9,0)</f>
        <v>2880.84</v>
      </c>
      <c r="P22">
        <f t="shared" si="0"/>
        <v>0</v>
      </c>
      <c r="Q22" t="str">
        <f t="shared" si="1"/>
        <v>，1419381</v>
      </c>
    </row>
    <row r="23" ht="42.75" spans="1:17">
      <c r="A23" s="6" t="s">
        <v>18</v>
      </c>
      <c r="B23" s="6" t="s">
        <v>35</v>
      </c>
      <c r="C23" s="6" t="s">
        <v>53</v>
      </c>
      <c r="D23" s="6" t="s">
        <v>124</v>
      </c>
      <c r="E23" s="6" t="s">
        <v>125</v>
      </c>
      <c r="F23" s="6">
        <v>1420270</v>
      </c>
      <c r="G23" s="7"/>
      <c r="H23" s="6" t="s">
        <v>126</v>
      </c>
      <c r="I23" s="6" t="s">
        <v>96</v>
      </c>
      <c r="J23" s="6" t="s">
        <v>114</v>
      </c>
      <c r="K23" s="6" t="s">
        <v>123</v>
      </c>
      <c r="L23" s="6">
        <v>1</v>
      </c>
      <c r="M23" s="6" t="s">
        <v>27</v>
      </c>
      <c r="N23" s="6">
        <v>879.24</v>
      </c>
      <c r="O23">
        <f>VLOOKUP(F23,[1]应付款管理!$A$1:$I$65536,9,0)</f>
        <v>879.24</v>
      </c>
      <c r="P23">
        <f t="shared" si="0"/>
        <v>0</v>
      </c>
      <c r="Q23" t="str">
        <f t="shared" si="1"/>
        <v>，1420270</v>
      </c>
    </row>
    <row r="24" ht="42.75" spans="1:17">
      <c r="A24" s="6" t="s">
        <v>18</v>
      </c>
      <c r="B24" s="6" t="s">
        <v>35</v>
      </c>
      <c r="C24" s="6" t="s">
        <v>53</v>
      </c>
      <c r="D24" s="6" t="s">
        <v>127</v>
      </c>
      <c r="E24" s="6" t="s">
        <v>128</v>
      </c>
      <c r="F24" s="6">
        <v>1417292</v>
      </c>
      <c r="G24" s="7"/>
      <c r="H24" s="6" t="s">
        <v>129</v>
      </c>
      <c r="I24" s="6" t="s">
        <v>119</v>
      </c>
      <c r="J24" s="6" t="s">
        <v>72</v>
      </c>
      <c r="K24" s="6" t="s">
        <v>123</v>
      </c>
      <c r="L24" s="6">
        <v>3</v>
      </c>
      <c r="M24" s="6" t="s">
        <v>27</v>
      </c>
      <c r="N24" s="23">
        <v>2629.08</v>
      </c>
      <c r="O24">
        <f>VLOOKUP(F24,[1]应付款管理!$A$1:$I$65536,9,0)</f>
        <v>2629.08</v>
      </c>
      <c r="P24">
        <f t="shared" si="0"/>
        <v>0</v>
      </c>
      <c r="Q24" t="str">
        <f t="shared" si="1"/>
        <v>，1417292</v>
      </c>
    </row>
    <row r="25" ht="42.75" spans="1:17">
      <c r="A25" s="6" t="s">
        <v>18</v>
      </c>
      <c r="B25" s="6" t="s">
        <v>35</v>
      </c>
      <c r="C25" s="6" t="s">
        <v>53</v>
      </c>
      <c r="D25" s="6" t="s">
        <v>130</v>
      </c>
      <c r="E25" s="6" t="s">
        <v>131</v>
      </c>
      <c r="F25" s="6">
        <v>1417771</v>
      </c>
      <c r="G25" s="7"/>
      <c r="H25" s="6" t="s">
        <v>132</v>
      </c>
      <c r="I25" s="6" t="s">
        <v>119</v>
      </c>
      <c r="J25" s="6" t="s">
        <v>71</v>
      </c>
      <c r="K25" s="6" t="s">
        <v>123</v>
      </c>
      <c r="L25" s="6">
        <v>4</v>
      </c>
      <c r="M25" s="6" t="s">
        <v>27</v>
      </c>
      <c r="N25" s="23">
        <v>3505.43</v>
      </c>
      <c r="O25">
        <f>VLOOKUP(F25,[1]应付款管理!$A$1:$I$65536,9,0)</f>
        <v>3505.44</v>
      </c>
      <c r="P25">
        <f t="shared" si="0"/>
        <v>-0.0100000000002183</v>
      </c>
      <c r="Q25" t="str">
        <f t="shared" si="1"/>
        <v>，1417771</v>
      </c>
    </row>
    <row r="26" spans="1:17">
      <c r="A26" s="6" t="s">
        <v>18</v>
      </c>
      <c r="B26" s="6" t="s">
        <v>19</v>
      </c>
      <c r="C26" s="6" t="s">
        <v>97</v>
      </c>
      <c r="D26" s="6" t="s">
        <v>133</v>
      </c>
      <c r="E26" s="6" t="s">
        <v>134</v>
      </c>
      <c r="F26" s="6">
        <v>1401854</v>
      </c>
      <c r="G26" s="7"/>
      <c r="H26" s="6" t="s">
        <v>135</v>
      </c>
      <c r="I26" s="6" t="s">
        <v>76</v>
      </c>
      <c r="J26" s="6" t="s">
        <v>82</v>
      </c>
      <c r="K26" s="6" t="s">
        <v>57</v>
      </c>
      <c r="L26" s="6">
        <v>5</v>
      </c>
      <c r="M26" s="6" t="s">
        <v>27</v>
      </c>
      <c r="N26" s="23">
        <v>3544.76</v>
      </c>
      <c r="O26">
        <f>VLOOKUP(F26,[1]应付款管理!$A$1:$I$65536,9,0)</f>
        <v>3544.75</v>
      </c>
      <c r="P26">
        <f t="shared" si="0"/>
        <v>0.0100000000002183</v>
      </c>
      <c r="Q26" t="str">
        <f t="shared" si="1"/>
        <v>，1401854</v>
      </c>
    </row>
    <row r="27" spans="1:17">
      <c r="A27" s="6" t="s">
        <v>18</v>
      </c>
      <c r="B27" s="6" t="s">
        <v>35</v>
      </c>
      <c r="C27" s="6" t="s">
        <v>46</v>
      </c>
      <c r="D27" s="6" t="s">
        <v>136</v>
      </c>
      <c r="E27" s="6" t="s">
        <v>137</v>
      </c>
      <c r="F27" s="6">
        <v>1393134</v>
      </c>
      <c r="G27" s="7"/>
      <c r="H27" s="6" t="s">
        <v>138</v>
      </c>
      <c r="I27" s="6" t="s">
        <v>139</v>
      </c>
      <c r="J27" s="6" t="s">
        <v>72</v>
      </c>
      <c r="K27" s="6" t="s">
        <v>114</v>
      </c>
      <c r="L27" s="6">
        <v>2</v>
      </c>
      <c r="M27" s="6" t="s">
        <v>27</v>
      </c>
      <c r="N27" s="6">
        <v>962.38</v>
      </c>
      <c r="O27">
        <f>VLOOKUP(F27,[1]应付款管理!$A$1:$I$65536,9,0)</f>
        <v>962.38</v>
      </c>
      <c r="P27">
        <f t="shared" si="0"/>
        <v>0</v>
      </c>
      <c r="Q27" t="str">
        <f t="shared" si="1"/>
        <v>，1393134</v>
      </c>
    </row>
    <row r="28" spans="1:17">
      <c r="A28" s="6" t="s">
        <v>18</v>
      </c>
      <c r="B28" s="6" t="s">
        <v>19</v>
      </c>
      <c r="C28" s="6" t="s">
        <v>140</v>
      </c>
      <c r="D28" s="6" t="s">
        <v>141</v>
      </c>
      <c r="E28" s="6" t="s">
        <v>142</v>
      </c>
      <c r="F28" s="6">
        <v>1392266</v>
      </c>
      <c r="G28" s="7"/>
      <c r="H28" s="6" t="s">
        <v>143</v>
      </c>
      <c r="I28" s="6" t="s">
        <v>144</v>
      </c>
      <c r="J28" s="6" t="s">
        <v>63</v>
      </c>
      <c r="K28" s="6" t="s">
        <v>91</v>
      </c>
      <c r="L28" s="6">
        <v>3</v>
      </c>
      <c r="M28" s="6" t="s">
        <v>27</v>
      </c>
      <c r="N28" s="23">
        <v>5854.43</v>
      </c>
      <c r="O28">
        <f>VLOOKUP(F28,[1]应付款管理!$A$1:$I$65536,9,0)</f>
        <v>5854.44</v>
      </c>
      <c r="P28">
        <f t="shared" si="0"/>
        <v>-0.00999999999930878</v>
      </c>
      <c r="Q28" t="str">
        <f t="shared" si="1"/>
        <v>，1392266</v>
      </c>
    </row>
    <row r="29" spans="1:17">
      <c r="A29" s="6" t="s">
        <v>18</v>
      </c>
      <c r="B29" s="6" t="s">
        <v>35</v>
      </c>
      <c r="C29" s="6" t="s">
        <v>36</v>
      </c>
      <c r="D29" s="6" t="s">
        <v>145</v>
      </c>
      <c r="E29" s="6" t="s">
        <v>146</v>
      </c>
      <c r="F29" s="6">
        <v>1393445</v>
      </c>
      <c r="G29" s="7"/>
      <c r="H29" s="6" t="s">
        <v>147</v>
      </c>
      <c r="I29" s="6" t="s">
        <v>139</v>
      </c>
      <c r="J29" s="6" t="s">
        <v>51</v>
      </c>
      <c r="K29" s="6" t="s">
        <v>41</v>
      </c>
      <c r="L29" s="6">
        <v>2</v>
      </c>
      <c r="M29" s="6" t="s">
        <v>27</v>
      </c>
      <c r="N29" s="6">
        <v>813.84</v>
      </c>
      <c r="O29">
        <f>VLOOKUP(F29,[1]应付款管理!$A$1:$I$65536,9,0)</f>
        <v>813.84</v>
      </c>
      <c r="P29">
        <f t="shared" si="0"/>
        <v>0</v>
      </c>
      <c r="Q29" t="str">
        <f t="shared" si="1"/>
        <v>，1393445</v>
      </c>
    </row>
    <row r="30" spans="1:17">
      <c r="A30" s="6" t="s">
        <v>18</v>
      </c>
      <c r="B30" s="6" t="s">
        <v>19</v>
      </c>
      <c r="C30" s="6" t="s">
        <v>28</v>
      </c>
      <c r="D30" s="6" t="s">
        <v>148</v>
      </c>
      <c r="E30" s="6" t="s">
        <v>149</v>
      </c>
      <c r="F30" s="6">
        <v>1390739</v>
      </c>
      <c r="G30" s="7"/>
      <c r="H30" s="6" t="s">
        <v>150</v>
      </c>
      <c r="I30" s="6" t="s">
        <v>151</v>
      </c>
      <c r="J30" s="6" t="s">
        <v>152</v>
      </c>
      <c r="K30" s="6" t="s">
        <v>34</v>
      </c>
      <c r="L30" s="6">
        <v>1</v>
      </c>
      <c r="M30" s="6" t="s">
        <v>27</v>
      </c>
      <c r="N30" s="23">
        <v>1528.72</v>
      </c>
      <c r="O30">
        <f>VLOOKUP(F30,[1]应付款管理!$A$1:$I$65536,9,0)</f>
        <v>1528.72</v>
      </c>
      <c r="P30">
        <f t="shared" si="0"/>
        <v>0</v>
      </c>
      <c r="Q30" t="str">
        <f t="shared" si="1"/>
        <v>，1390739</v>
      </c>
    </row>
    <row r="31" spans="1:17">
      <c r="A31" s="6" t="s">
        <v>18</v>
      </c>
      <c r="B31" s="6" t="s">
        <v>19</v>
      </c>
      <c r="C31" s="6" t="s">
        <v>106</v>
      </c>
      <c r="D31" s="6" t="s">
        <v>153</v>
      </c>
      <c r="E31" s="6" t="s">
        <v>154</v>
      </c>
      <c r="F31" s="6">
        <v>1391635</v>
      </c>
      <c r="G31" s="7"/>
      <c r="H31" s="6" t="s">
        <v>155</v>
      </c>
      <c r="I31" s="6" t="s">
        <v>156</v>
      </c>
      <c r="J31" s="6" t="s">
        <v>152</v>
      </c>
      <c r="K31" s="6" t="s">
        <v>157</v>
      </c>
      <c r="L31" s="6">
        <v>2</v>
      </c>
      <c r="M31" s="6" t="s">
        <v>27</v>
      </c>
      <c r="N31" s="23">
        <v>1268.71</v>
      </c>
      <c r="O31">
        <f>VLOOKUP(F31,[1]应付款管理!$A$1:$I$65536,9,0)</f>
        <v>1268.72</v>
      </c>
      <c r="P31">
        <f t="shared" si="0"/>
        <v>-0.00999999999999091</v>
      </c>
      <c r="Q31" t="str">
        <f t="shared" si="1"/>
        <v>，1391635</v>
      </c>
    </row>
    <row r="32" spans="1:17">
      <c r="A32" s="6" t="s">
        <v>18</v>
      </c>
      <c r="B32" s="6" t="s">
        <v>58</v>
      </c>
      <c r="C32" s="6" t="s">
        <v>59</v>
      </c>
      <c r="D32" s="6" t="s">
        <v>158</v>
      </c>
      <c r="E32" s="6" t="s">
        <v>159</v>
      </c>
      <c r="F32" s="6">
        <v>1381762</v>
      </c>
      <c r="G32" s="7"/>
      <c r="H32" s="6" t="s">
        <v>160</v>
      </c>
      <c r="I32" s="6" t="s">
        <v>161</v>
      </c>
      <c r="J32" s="6" t="s">
        <v>123</v>
      </c>
      <c r="K32" s="6" t="s">
        <v>162</v>
      </c>
      <c r="L32" s="6">
        <v>5</v>
      </c>
      <c r="M32" s="6" t="s">
        <v>27</v>
      </c>
      <c r="N32" s="23">
        <v>3013.6</v>
      </c>
      <c r="O32">
        <f>VLOOKUP(F32,[1]应付款管理!$A$1:$I$65536,9,0)</f>
        <v>3013.6</v>
      </c>
      <c r="P32">
        <f t="shared" si="0"/>
        <v>0</v>
      </c>
      <c r="Q32" t="str">
        <f t="shared" si="1"/>
        <v>，1381762</v>
      </c>
    </row>
    <row r="33" spans="1:17">
      <c r="A33" s="6" t="s">
        <v>18</v>
      </c>
      <c r="B33" s="6" t="s">
        <v>35</v>
      </c>
      <c r="C33" s="6" t="s">
        <v>36</v>
      </c>
      <c r="D33" s="6" t="s">
        <v>163</v>
      </c>
      <c r="E33" s="6" t="s">
        <v>164</v>
      </c>
      <c r="F33" s="6">
        <v>1386524</v>
      </c>
      <c r="G33" s="7"/>
      <c r="H33" s="6" t="s">
        <v>165</v>
      </c>
      <c r="I33" s="6" t="s">
        <v>166</v>
      </c>
      <c r="J33" s="6" t="s">
        <v>167</v>
      </c>
      <c r="K33" s="6" t="s">
        <v>101</v>
      </c>
      <c r="L33" s="6">
        <v>1</v>
      </c>
      <c r="M33" s="6" t="s">
        <v>27</v>
      </c>
      <c r="N33" s="6">
        <v>400.68</v>
      </c>
      <c r="O33">
        <f>VLOOKUP(F33,[1]应付款管理!$A$1:$I$65536,9,0)</f>
        <v>400.68</v>
      </c>
      <c r="P33">
        <f t="shared" si="0"/>
        <v>0</v>
      </c>
      <c r="Q33" t="str">
        <f t="shared" si="1"/>
        <v>，1386524</v>
      </c>
    </row>
    <row r="34" spans="1:17">
      <c r="A34" s="6" t="s">
        <v>18</v>
      </c>
      <c r="B34" s="6" t="s">
        <v>19</v>
      </c>
      <c r="C34" s="6" t="s">
        <v>28</v>
      </c>
      <c r="D34" s="6" t="s">
        <v>168</v>
      </c>
      <c r="E34" s="6" t="s">
        <v>169</v>
      </c>
      <c r="F34" s="6">
        <v>1386683</v>
      </c>
      <c r="G34" s="7"/>
      <c r="H34" s="6" t="s">
        <v>170</v>
      </c>
      <c r="I34" s="6" t="s">
        <v>171</v>
      </c>
      <c r="J34" s="6" t="s">
        <v>52</v>
      </c>
      <c r="K34" s="6" t="s">
        <v>105</v>
      </c>
      <c r="L34" s="6">
        <v>3</v>
      </c>
      <c r="M34" s="6" t="s">
        <v>27</v>
      </c>
      <c r="N34" s="23">
        <v>5991.97</v>
      </c>
      <c r="O34">
        <f>VLOOKUP(F34,[1]应付款管理!$A$1:$I$65536,9,0)</f>
        <v>5991.96</v>
      </c>
      <c r="P34">
        <f t="shared" si="0"/>
        <v>0.0100000000002183</v>
      </c>
      <c r="Q34" t="str">
        <f t="shared" si="1"/>
        <v>，1386683</v>
      </c>
    </row>
    <row r="35" spans="1:17">
      <c r="A35" s="8" t="s">
        <v>18</v>
      </c>
      <c r="B35" s="8" t="s">
        <v>19</v>
      </c>
      <c r="C35" s="8" t="s">
        <v>28</v>
      </c>
      <c r="D35" s="8" t="s">
        <v>172</v>
      </c>
      <c r="E35" s="8" t="s">
        <v>173</v>
      </c>
      <c r="F35" s="8">
        <v>1383711</v>
      </c>
      <c r="G35" s="9"/>
      <c r="H35" s="8" t="s">
        <v>174</v>
      </c>
      <c r="I35" s="8" t="s">
        <v>175</v>
      </c>
      <c r="J35" s="8" t="s">
        <v>123</v>
      </c>
      <c r="K35" s="8" t="s">
        <v>157</v>
      </c>
      <c r="L35" s="8">
        <v>4</v>
      </c>
      <c r="M35" s="8" t="s">
        <v>27</v>
      </c>
      <c r="N35" s="24">
        <v>4594.59</v>
      </c>
      <c r="O35">
        <f>VLOOKUP(F35,[1]应付款管理!$A$1:$I$65536,9,0)</f>
        <v>4594.6</v>
      </c>
      <c r="P35">
        <f t="shared" si="0"/>
        <v>-0.0100000000002183</v>
      </c>
      <c r="Q35" t="str">
        <f t="shared" si="1"/>
        <v>，1383711</v>
      </c>
    </row>
    <row r="36" spans="1:1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25" t="s">
        <v>27</v>
      </c>
      <c r="N36" s="26">
        <f>SUM(N4:N35)</f>
        <v>61378.39</v>
      </c>
      <c r="O36">
        <f>SUM(O4:O35)</f>
        <v>61378.42</v>
      </c>
      <c r="P36">
        <f>SUM(P4:P35)</f>
        <v>-0.0299999999990632</v>
      </c>
    </row>
    <row r="39" spans="1:14">
      <c r="A39" s="11" t="s">
        <v>176</v>
      </c>
      <c r="B39" s="12"/>
      <c r="C39" s="12"/>
      <c r="D39" s="13"/>
      <c r="E39" s="14"/>
      <c r="G39" s="15"/>
      <c r="H39" s="15"/>
      <c r="I39" s="15"/>
      <c r="J39" s="15"/>
      <c r="K39" s="15"/>
      <c r="L39" s="15"/>
      <c r="M39" s="15"/>
      <c r="N39" s="15"/>
    </row>
    <row r="40" spans="1:14">
      <c r="A40" s="16" t="s">
        <v>177</v>
      </c>
      <c r="B40" s="17" t="s">
        <v>178</v>
      </c>
      <c r="C40" s="17"/>
      <c r="D40" s="17"/>
      <c r="E40" s="17"/>
      <c r="G40" s="15"/>
      <c r="H40" s="18" t="s">
        <v>179</v>
      </c>
      <c r="I40" s="15"/>
      <c r="J40" s="15"/>
      <c r="K40" s="15"/>
      <c r="L40" s="15"/>
      <c r="M40" s="15"/>
      <c r="N40" s="15"/>
    </row>
    <row r="41" spans="1:14">
      <c r="A41" s="16" t="s">
        <v>180</v>
      </c>
      <c r="B41" s="17" t="s">
        <v>181</v>
      </c>
      <c r="C41" s="19"/>
      <c r="D41" s="20"/>
      <c r="E41" s="21"/>
      <c r="G41" s="15"/>
      <c r="H41" s="15"/>
      <c r="I41" s="15"/>
      <c r="J41" s="15"/>
      <c r="K41" s="15"/>
      <c r="L41" s="15"/>
      <c r="M41" s="15"/>
      <c r="N41" s="15"/>
    </row>
    <row r="42" spans="1:5">
      <c r="A42" s="16" t="s">
        <v>182</v>
      </c>
      <c r="B42" s="17" t="s">
        <v>183</v>
      </c>
      <c r="C42" s="19"/>
      <c r="D42" s="20"/>
      <c r="E42" s="21"/>
    </row>
    <row r="43" spans="1:5">
      <c r="A43" s="16" t="s">
        <v>184</v>
      </c>
      <c r="B43" s="17" t="s">
        <v>185</v>
      </c>
      <c r="C43" s="19"/>
      <c r="D43" s="20"/>
      <c r="E43" s="21"/>
    </row>
    <row r="44" spans="1:5">
      <c r="A44" s="16" t="s">
        <v>186</v>
      </c>
      <c r="B44" s="17" t="s">
        <v>187</v>
      </c>
      <c r="C44" s="19"/>
      <c r="D44" s="20"/>
      <c r="E44" s="21"/>
    </row>
    <row r="45" spans="5:5">
      <c r="E45" s="22"/>
    </row>
  </sheetData>
  <sheetProtection selectLockedCells="1" selectUnlockedCells="1" formatCells="0"/>
  <mergeCells count="16">
    <mergeCell ref="B1:D1"/>
    <mergeCell ref="E1:G1"/>
    <mergeCell ref="B40:E4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Agent_Sett_List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판매자 Agent별 정산처리(수금)</dc:title>
  <dc:creator>Eva Wong</dc:creator>
  <cp:lastModifiedBy>CIT-karmen欧燕珍</cp:lastModifiedBy>
  <dcterms:created xsi:type="dcterms:W3CDTF">2018-12-31T03:08:00Z</dcterms:created>
  <dcterms:modified xsi:type="dcterms:W3CDTF">2019-01-03T02:40:39Z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