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Rooming List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<sst xmlns="http://schemas.openxmlformats.org/spreadsheetml/2006/main" count="176">
  <si>
    <t>CIT Thai Floating Deposit Balance/Commitment Agreement</t>
  </si>
  <si>
    <t>Grand Total Actual + Forward Booking</t>
  </si>
  <si>
    <t xml:space="preserve">  Deposit Paid (THB)</t>
  </si>
  <si>
    <t>Outstanding Balance</t>
  </si>
  <si>
    <t>Total</t>
  </si>
  <si>
    <t>No.</t>
  </si>
  <si>
    <t>Reservation date</t>
  </si>
  <si>
    <t>Hotel confirmation</t>
  </si>
  <si>
    <t>Agent Ref. No.</t>
  </si>
  <si>
    <t>Purchase Order</t>
  </si>
  <si>
    <t>In</t>
  </si>
  <si>
    <t>Out</t>
  </si>
  <si>
    <t>Villa Type</t>
  </si>
  <si>
    <t>No. of Rooms</t>
  </si>
  <si>
    <t>Total Invoice</t>
  </si>
  <si>
    <t>Total Room Nights</t>
  </si>
  <si>
    <t>Booking name</t>
  </si>
  <si>
    <t>Remark</t>
  </si>
  <si>
    <t>1</t>
  </si>
  <si>
    <t>Goa, Liu Lin, Mr.</t>
  </si>
  <si>
    <t>TPP</t>
  </si>
  <si>
    <t>Individual payment</t>
  </si>
  <si>
    <t>2</t>
  </si>
  <si>
    <t>Liu,Chang</t>
  </si>
  <si>
    <t>3</t>
  </si>
  <si>
    <t>078479146</t>
  </si>
  <si>
    <t>Huang, Chao</t>
  </si>
  <si>
    <t>4</t>
  </si>
  <si>
    <t>Tu, Qidan</t>
  </si>
  <si>
    <t>5</t>
  </si>
  <si>
    <t>Liu, Junyi</t>
  </si>
  <si>
    <t>6</t>
  </si>
  <si>
    <t>Wang, Binghua</t>
  </si>
  <si>
    <t>7</t>
  </si>
  <si>
    <t>Kuang, Daili</t>
  </si>
  <si>
    <t>8</t>
  </si>
  <si>
    <t>Wu, Yuhan</t>
  </si>
  <si>
    <t>9</t>
  </si>
  <si>
    <t>Li, Xi</t>
  </si>
  <si>
    <t>10</t>
  </si>
  <si>
    <t>Lu, Chao Liang</t>
  </si>
  <si>
    <t>11</t>
  </si>
  <si>
    <t>Yuan, Jia</t>
  </si>
  <si>
    <t>12</t>
  </si>
  <si>
    <t>Jiang, Li</t>
  </si>
  <si>
    <t>13</t>
  </si>
  <si>
    <t>Gai, Benyang</t>
  </si>
  <si>
    <t>14</t>
  </si>
  <si>
    <t>Guo, Minli</t>
  </si>
  <si>
    <t>15</t>
  </si>
  <si>
    <t>Han, Chunli, Mr.</t>
  </si>
  <si>
    <t>16</t>
  </si>
  <si>
    <t>Wu, Shujun</t>
  </si>
  <si>
    <t>17</t>
  </si>
  <si>
    <t>Luo, Xin</t>
  </si>
  <si>
    <t>18</t>
  </si>
  <si>
    <t>Yang, Wenkang</t>
  </si>
  <si>
    <t>19</t>
  </si>
  <si>
    <t>Zhou, Sheng</t>
  </si>
  <si>
    <t>20</t>
  </si>
  <si>
    <t>Ji, Shengkai &amp; Wu, Feilin</t>
  </si>
  <si>
    <t>New booking as of 20.12.18</t>
  </si>
  <si>
    <t>21</t>
  </si>
  <si>
    <t>Wang, Yongxiang</t>
  </si>
  <si>
    <t>22</t>
  </si>
  <si>
    <t>Hu, Yezi</t>
  </si>
  <si>
    <t>23</t>
  </si>
  <si>
    <t>Shou, Xiaobei</t>
  </si>
  <si>
    <t>24</t>
  </si>
  <si>
    <t>Sun, Xiaojie</t>
  </si>
  <si>
    <t>Cancelled on 04.01.19 due to Tropical Storm “Pabuk”</t>
  </si>
  <si>
    <t>25</t>
  </si>
  <si>
    <t>18164, 18165, 18166</t>
  </si>
  <si>
    <t>Zhang, Gong</t>
  </si>
  <si>
    <t>26</t>
  </si>
  <si>
    <t>Zhang, Yi</t>
  </si>
  <si>
    <t>27</t>
  </si>
  <si>
    <t>Hu,Yan</t>
  </si>
  <si>
    <t>Cancelled on 14.12.18 duo to duplication</t>
  </si>
  <si>
    <t>28</t>
  </si>
  <si>
    <t>Feng, Yan</t>
  </si>
  <si>
    <t>29</t>
  </si>
  <si>
    <t>Wang, Meihui &amp; Liu, Feng</t>
  </si>
  <si>
    <t>30</t>
  </si>
  <si>
    <t>Wingjin, Ho</t>
  </si>
  <si>
    <t>31</t>
  </si>
  <si>
    <t>Liu, Rong</t>
  </si>
  <si>
    <t>32</t>
  </si>
  <si>
    <t>33</t>
  </si>
  <si>
    <t>Duan, Fan &amp; Xu, Yibo</t>
  </si>
  <si>
    <t>34</t>
  </si>
  <si>
    <t>35</t>
  </si>
  <si>
    <t>Liu, Tingting</t>
  </si>
  <si>
    <t>36</t>
  </si>
  <si>
    <t>Qu, Deyang</t>
  </si>
  <si>
    <t>new booking as of 20.12.18</t>
  </si>
  <si>
    <t>37</t>
  </si>
  <si>
    <t>Wu, Bo &amp; Tang Muqiu</t>
  </si>
  <si>
    <t>38</t>
  </si>
  <si>
    <t>Zhong, Kai &amp; Li, Yong Xia</t>
  </si>
  <si>
    <t>39</t>
  </si>
  <si>
    <t>Zhong, Hongchang &amp; Kang, Yan</t>
  </si>
  <si>
    <t>41</t>
  </si>
  <si>
    <t>Chen, Zhoulei</t>
  </si>
  <si>
    <t>new booking as of 22.12.18</t>
  </si>
  <si>
    <t>42</t>
  </si>
  <si>
    <t>Zheng, Hemin</t>
  </si>
  <si>
    <t>43</t>
  </si>
  <si>
    <t>Cen, Xueyao &amp; Tse James Chiaming</t>
  </si>
  <si>
    <t>44</t>
  </si>
  <si>
    <t>Leng, Chuanfu</t>
  </si>
  <si>
    <t>new booking as of 29.12.18</t>
  </si>
  <si>
    <t>Chen, Suwang &amp; Chen, Zhenhao</t>
  </si>
  <si>
    <t>45</t>
  </si>
  <si>
    <t>Shafiqbinhashim, Muhammad</t>
  </si>
  <si>
    <t>46</t>
  </si>
  <si>
    <t>Zhou, Meihua &amp; Yamaguchi, Shintaro</t>
  </si>
  <si>
    <t>47</t>
  </si>
  <si>
    <t>Sumikawa, Tatsuo &amp; Sumikawa Kazumi</t>
  </si>
  <si>
    <t>48</t>
  </si>
  <si>
    <t>Jin, Jinlan</t>
  </si>
  <si>
    <t>new booking as of 01.01.19</t>
  </si>
  <si>
    <t>49</t>
  </si>
  <si>
    <t>Xu, Fanjie &amp; Shao, Xuyu</t>
  </si>
  <si>
    <t>Shilan, Liu</t>
  </si>
  <si>
    <t>Made 9 Jan 19</t>
  </si>
  <si>
    <t>He, Zhu</t>
  </si>
  <si>
    <t>Made 9 Jan 20</t>
  </si>
  <si>
    <t>50</t>
  </si>
  <si>
    <t>Tang, Yukuan</t>
  </si>
  <si>
    <t>51</t>
  </si>
  <si>
    <t>52</t>
  </si>
  <si>
    <t>Wang, Ning</t>
  </si>
  <si>
    <t>53</t>
  </si>
  <si>
    <t>Yu, Naiwen &amp; Zhai Shuo</t>
  </si>
  <si>
    <t>54</t>
  </si>
  <si>
    <t>Yang, Jicong</t>
  </si>
  <si>
    <t>55</t>
  </si>
  <si>
    <t>Yang, Qinghua</t>
  </si>
  <si>
    <t>56</t>
  </si>
  <si>
    <t>Yang, Yun</t>
  </si>
  <si>
    <t>57</t>
  </si>
  <si>
    <t>Zhou, Xiuping &amp; Zhu, Junni</t>
  </si>
  <si>
    <t>58</t>
  </si>
  <si>
    <t>Ma, Hong &amp; Deng, Xiao</t>
  </si>
  <si>
    <t>59</t>
  </si>
  <si>
    <t>Ma, Li &amp; Zhang, Zongshun</t>
  </si>
  <si>
    <t>60</t>
  </si>
  <si>
    <t>Lin, Chengcheng &amp; Zhang, Tian</t>
  </si>
  <si>
    <t>61</t>
  </si>
  <si>
    <t>Cong, Bo</t>
  </si>
  <si>
    <t>62</t>
  </si>
  <si>
    <t>Yan, Shili</t>
  </si>
  <si>
    <t>P190111143452489</t>
  </si>
  <si>
    <t>40</t>
  </si>
  <si>
    <t>Chuanfu, Leng</t>
  </si>
  <si>
    <t>P190109094559489</t>
  </si>
  <si>
    <t>Incentive = 36,453.34, Floating=14,546.66, Total invoice = THB 51,000 剩余3w 奖励未抵扣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</si>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</sst>
</file>

<file path=xl/styles.xml><?xml version="1.0" encoding="utf-8"?>
<styleSheet xmlns="http://schemas.openxmlformats.org/spreadsheetml/2006/main">
  <numFmts count="5">
    <numFmt numFmtId="176" formatCode="[$-409]d\-mmm\-yy;@"/>
    <numFmt numFmtId="177" formatCode="_-* #,##0.00_-;\-* #,##0.0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0000FF"/>
      <name val="宋体"/>
      <charset val="134"/>
      <scheme val="minor"/>
    </font>
    <font>
      <sz val="11"/>
      <color rgb="FF0000FF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b/>
      <sz val="11"/>
      <color theme="1" tint="0.0499893185216834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2" borderId="8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28" fillId="19" borderId="6" applyNumberFormat="0" applyAlignment="0" applyProtection="0">
      <alignment vertical="center"/>
    </xf>
    <xf numFmtId="0" fontId="29" fillId="20" borderId="10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ont="1"/>
    <xf numFmtId="176" fontId="0" fillId="0" borderId="0" xfId="0" applyNumberFormat="1" applyFont="1"/>
    <xf numFmtId="1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76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177" fontId="0" fillId="0" borderId="0" xfId="8" applyFont="1" applyAlignment="1"/>
    <xf numFmtId="0" fontId="0" fillId="0" borderId="0" xfId="0" applyFont="1" applyAlignment="1">
      <alignment horizontal="left"/>
    </xf>
    <xf numFmtId="177" fontId="0" fillId="0" borderId="0" xfId="8" applyFont="1" applyAlignment="1">
      <alignment horizontal="left"/>
    </xf>
    <xf numFmtId="177" fontId="0" fillId="0" borderId="0" xfId="8" applyFont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/>
    </xf>
    <xf numFmtId="176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176" fontId="4" fillId="0" borderId="0" xfId="0" applyNumberFormat="1" applyFont="1" applyBorder="1" applyAlignment="1">
      <alignment horizontal="center"/>
    </xf>
    <xf numFmtId="0" fontId="3" fillId="0" borderId="0" xfId="0" applyFont="1" applyFill="1"/>
    <xf numFmtId="176" fontId="0" fillId="0" borderId="0" xfId="0" applyNumberFormat="1" applyFont="1" applyFill="1"/>
    <xf numFmtId="1" fontId="0" fillId="0" borderId="0" xfId="0" applyNumberFormat="1" applyFont="1" applyFill="1" applyAlignment="1">
      <alignment horizontal="center"/>
    </xf>
    <xf numFmtId="0" fontId="0" fillId="0" borderId="0" xfId="0" applyFont="1" applyFill="1"/>
    <xf numFmtId="0" fontId="1" fillId="0" borderId="0" xfId="0" applyFont="1" applyFill="1"/>
    <xf numFmtId="1" fontId="1" fillId="0" borderId="0" xfId="0" applyNumberFormat="1" applyFont="1" applyFill="1" applyAlignment="1">
      <alignment horizontal="center"/>
    </xf>
    <xf numFmtId="176" fontId="1" fillId="0" borderId="0" xfId="0" applyNumberFormat="1" applyFont="1" applyAlignment="1">
      <alignment horizontal="center"/>
    </xf>
    <xf numFmtId="176" fontId="3" fillId="2" borderId="1" xfId="0" applyNumberFormat="1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177" fontId="1" fillId="0" borderId="1" xfId="8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177" fontId="1" fillId="0" borderId="1" xfId="8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77" fontId="3" fillId="2" borderId="1" xfId="8" applyFont="1" applyFill="1" applyBorder="1" applyAlignment="1"/>
    <xf numFmtId="177" fontId="3" fillId="2" borderId="1" xfId="8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7" fontId="1" fillId="3" borderId="1" xfId="8" applyFont="1" applyFill="1" applyBorder="1" applyAlignment="1">
      <alignment horizontal="center" vertical="center" wrapText="1"/>
    </xf>
    <xf numFmtId="177" fontId="1" fillId="3" borderId="1" xfId="8" applyFont="1" applyFill="1" applyBorder="1" applyAlignment="1">
      <alignment horizontal="center" vertical="center"/>
    </xf>
    <xf numFmtId="177" fontId="1" fillId="0" borderId="1" xfId="8" applyFont="1" applyBorder="1" applyAlignment="1">
      <alignment horizontal="center"/>
    </xf>
    <xf numFmtId="0" fontId="2" fillId="0" borderId="0" xfId="0" applyFont="1" applyAlignment="1">
      <alignment horizontal="center"/>
    </xf>
    <xf numFmtId="3" fontId="0" fillId="4" borderId="1" xfId="0" applyNumberFormat="1" applyFont="1" applyFill="1" applyBorder="1" applyAlignment="1">
      <alignment horizontal="center" vertical="center"/>
    </xf>
    <xf numFmtId="177" fontId="0" fillId="4" borderId="1" xfId="8" applyFont="1" applyFill="1" applyBorder="1" applyAlignment="1">
      <alignment vertical="center"/>
    </xf>
    <xf numFmtId="0" fontId="0" fillId="4" borderId="1" xfId="0" applyFont="1" applyFill="1" applyBorder="1" applyAlignment="1">
      <alignment horizontal="left" vertical="center"/>
    </xf>
    <xf numFmtId="177" fontId="6" fillId="4" borderId="1" xfId="8" applyFont="1" applyFill="1" applyBorder="1" applyAlignment="1">
      <alignment horizontal="left" vertical="center"/>
    </xf>
    <xf numFmtId="177" fontId="0" fillId="4" borderId="1" xfId="8" applyFont="1" applyFill="1" applyBorder="1"/>
    <xf numFmtId="0" fontId="2" fillId="4" borderId="0" xfId="0" applyFont="1" applyFill="1"/>
    <xf numFmtId="0" fontId="9" fillId="0" borderId="0" xfId="0" applyFont="1"/>
    <xf numFmtId="3" fontId="6" fillId="4" borderId="1" xfId="0" applyNumberFormat="1" applyFont="1" applyFill="1" applyBorder="1" applyAlignment="1">
      <alignment horizontal="center" vertical="center"/>
    </xf>
    <xf numFmtId="177" fontId="6" fillId="4" borderId="1" xfId="8" applyFont="1" applyFill="1" applyBorder="1" applyAlignment="1">
      <alignment vertical="center"/>
    </xf>
    <xf numFmtId="2" fontId="6" fillId="4" borderId="1" xfId="8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horizontal="center" vertical="center"/>
    </xf>
    <xf numFmtId="177" fontId="0" fillId="0" borderId="1" xfId="8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177" fontId="6" fillId="0" borderId="1" xfId="8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center" vertical="center"/>
    </xf>
    <xf numFmtId="177" fontId="10" fillId="0" borderId="1" xfId="8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77" fontId="8" fillId="0" borderId="1" xfId="8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77" fontId="2" fillId="0" borderId="1" xfId="8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/>
    <xf numFmtId="1" fontId="8" fillId="0" borderId="2" xfId="0" applyNumberFormat="1" applyFont="1" applyFill="1" applyBorder="1" applyAlignment="1">
      <alignment horizontal="center" vertical="center"/>
    </xf>
    <xf numFmtId="1" fontId="8" fillId="0" borderId="4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7" fontId="0" fillId="0" borderId="2" xfId="8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7" fontId="6" fillId="0" borderId="1" xfId="8" applyFont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/>
    </xf>
    <xf numFmtId="177" fontId="4" fillId="0" borderId="1" xfId="8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77" fontId="4" fillId="0" borderId="1" xfId="8" applyFont="1" applyFill="1" applyBorder="1" applyAlignment="1">
      <alignment horizontal="left" vertical="center"/>
    </xf>
    <xf numFmtId="3" fontId="0" fillId="0" borderId="1" xfId="0" applyNumberFormat="1" applyFont="1" applyBorder="1" applyAlignment="1">
      <alignment horizontal="center" vertical="center"/>
    </xf>
    <xf numFmtId="177" fontId="0" fillId="0" borderId="1" xfId="8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177" fontId="2" fillId="0" borderId="1" xfId="8" applyFont="1" applyBorder="1" applyAlignment="1">
      <alignment vertical="center"/>
    </xf>
    <xf numFmtId="177" fontId="12" fillId="0" borderId="1" xfId="8" applyFont="1" applyBorder="1" applyAlignment="1">
      <alignment vertical="center"/>
    </xf>
    <xf numFmtId="0" fontId="0" fillId="4" borderId="1" xfId="0" applyFont="1" applyFill="1" applyBorder="1" applyAlignment="1" quotePrefix="1">
      <alignment horizontal="center" vertical="center"/>
    </xf>
    <xf numFmtId="1" fontId="5" fillId="4" borderId="1" xfId="0" applyNumberFormat="1" applyFont="1" applyFill="1" applyBorder="1" applyAlignment="1" quotePrefix="1">
      <alignment horizontal="center" vertical="center"/>
    </xf>
    <xf numFmtId="1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8"/>
  <sheetViews>
    <sheetView tabSelected="1" zoomScale="85" zoomScaleNormal="85" workbookViewId="0">
      <selection activeCell="N67" sqref="N67"/>
    </sheetView>
  </sheetViews>
  <sheetFormatPr defaultColWidth="9.125" defaultRowHeight="17.25" customHeight="1"/>
  <cols>
    <col min="1" max="1" width="4.125" style="4" customWidth="1"/>
    <col min="2" max="2" width="11" style="5" hidden="1" customWidth="1"/>
    <col min="3" max="3" width="19.125" style="6" customWidth="1"/>
    <col min="4" max="4" width="14.875" style="6" customWidth="1"/>
    <col min="5" max="5" width="25.625" style="7" customWidth="1"/>
    <col min="6" max="7" width="12.125" style="8" customWidth="1"/>
    <col min="8" max="8" width="9.75" style="4" hidden="1" customWidth="1"/>
    <col min="9" max="9" width="13.625" style="7" customWidth="1"/>
    <col min="10" max="10" width="13.625" style="9" hidden="1" customWidth="1"/>
    <col min="11" max="11" width="14" style="7" customWidth="1"/>
    <col min="12" max="12" width="18.875" style="10" customWidth="1"/>
    <col min="13" max="13" width="24.25" style="11" hidden="1" customWidth="1"/>
    <col min="14" max="14" width="20.875" style="12" customWidth="1"/>
    <col min="15" max="15" width="26.175" style="13" customWidth="1"/>
    <col min="16" max="16" width="26.175" style="3" customWidth="1"/>
    <col min="17" max="17" width="26.175" style="4" customWidth="1"/>
    <col min="18" max="16384" width="9.125" style="4"/>
  </cols>
  <sheetData>
    <row r="1" customHeight="1" spans="1:24">
      <c r="A1" s="14" t="s">
        <v>0</v>
      </c>
      <c r="B1" s="14"/>
      <c r="C1" s="15"/>
      <c r="D1" s="15"/>
      <c r="E1" s="16"/>
      <c r="F1" s="17"/>
      <c r="G1" s="17"/>
      <c r="H1" s="18"/>
      <c r="I1" s="61"/>
      <c r="J1" s="62"/>
      <c r="W1" s="97"/>
      <c r="X1" s="97"/>
    </row>
    <row r="2" ht="25.5" customHeight="1" spans="1:24">
      <c r="A2" s="14"/>
      <c r="B2" s="14"/>
      <c r="C2" s="15"/>
      <c r="D2" s="15"/>
      <c r="E2" s="19"/>
      <c r="F2" s="19"/>
      <c r="G2" s="19"/>
      <c r="H2" s="18"/>
      <c r="I2" s="61"/>
      <c r="J2" s="62"/>
      <c r="W2" s="97"/>
      <c r="X2" s="97"/>
    </row>
    <row r="3" ht="10.5" customHeight="1" spans="1:24">
      <c r="A3" s="20"/>
      <c r="B3" s="21"/>
      <c r="C3" s="22"/>
      <c r="D3" s="22"/>
      <c r="E3" s="17"/>
      <c r="F3" s="17"/>
      <c r="G3" s="17"/>
      <c r="H3" s="18"/>
      <c r="I3" s="61"/>
      <c r="J3" s="62"/>
      <c r="W3" s="97"/>
      <c r="X3" s="97"/>
    </row>
    <row r="4" ht="30.75" customHeight="1" spans="1:24">
      <c r="A4" s="23"/>
      <c r="B4" s="21"/>
      <c r="C4" s="22"/>
      <c r="D4" s="22"/>
      <c r="E4" s="17"/>
      <c r="F4" s="17"/>
      <c r="G4" s="17"/>
      <c r="H4" s="18"/>
      <c r="I4" s="61"/>
      <c r="J4" s="62"/>
      <c r="L4" s="63" t="s">
        <v>1</v>
      </c>
      <c r="M4" s="64"/>
      <c r="N4" s="65" t="s">
        <v>2</v>
      </c>
      <c r="O4" s="65" t="s">
        <v>3</v>
      </c>
      <c r="W4" s="97"/>
      <c r="X4" s="97"/>
    </row>
    <row r="5" s="1" customFormat="1" customHeight="1" spans="1:24">
      <c r="A5" s="24"/>
      <c r="B5" s="24"/>
      <c r="C5" s="25"/>
      <c r="D5" s="25"/>
      <c r="E5" s="26"/>
      <c r="F5" s="26"/>
      <c r="G5" s="27" t="s">
        <v>4</v>
      </c>
      <c r="H5" s="28" t="s">
        <v>4</v>
      </c>
      <c r="I5" s="66">
        <f>SUM(I7:I92)</f>
        <v>64</v>
      </c>
      <c r="J5" s="67"/>
      <c r="K5" s="66">
        <f>SUM(K7:K92)</f>
        <v>159</v>
      </c>
      <c r="L5" s="68">
        <f>SUM(L7:L92)</f>
        <v>3703746.66</v>
      </c>
      <c r="M5" s="66">
        <v>0</v>
      </c>
      <c r="N5" s="69">
        <v>2000000</v>
      </c>
      <c r="O5" s="69">
        <f>N5-L5</f>
        <v>-1703746.66</v>
      </c>
      <c r="P5" s="3"/>
      <c r="W5" s="97"/>
      <c r="X5" s="97"/>
    </row>
    <row r="6" s="2" customFormat="1" ht="33" customHeight="1" spans="1:24">
      <c r="A6" s="29" t="s">
        <v>5</v>
      </c>
      <c r="B6" s="30" t="s">
        <v>6</v>
      </c>
      <c r="C6" s="31" t="s">
        <v>7</v>
      </c>
      <c r="D6" s="31" t="s">
        <v>8</v>
      </c>
      <c r="E6" s="29" t="s">
        <v>9</v>
      </c>
      <c r="F6" s="32" t="s">
        <v>10</v>
      </c>
      <c r="G6" s="32" t="s">
        <v>11</v>
      </c>
      <c r="H6" s="29" t="s">
        <v>12</v>
      </c>
      <c r="I6" s="29" t="s">
        <v>13</v>
      </c>
      <c r="J6" s="70" t="s">
        <v>14</v>
      </c>
      <c r="K6" s="71" t="s">
        <v>15</v>
      </c>
      <c r="L6" s="72" t="s">
        <v>14</v>
      </c>
      <c r="M6" s="29" t="s">
        <v>16</v>
      </c>
      <c r="N6" s="73" t="s">
        <v>17</v>
      </c>
      <c r="O6" s="74"/>
      <c r="P6" s="75"/>
      <c r="W6" s="97"/>
      <c r="X6" s="97"/>
    </row>
    <row r="7" customHeight="1" spans="1:24">
      <c r="A7" s="131" t="s">
        <v>18</v>
      </c>
      <c r="B7" s="34">
        <v>43319</v>
      </c>
      <c r="C7" s="35">
        <v>78479141</v>
      </c>
      <c r="D7" s="35">
        <v>1391509</v>
      </c>
      <c r="E7" s="33" t="s">
        <v>19</v>
      </c>
      <c r="F7" s="36">
        <v>43413</v>
      </c>
      <c r="G7" s="36">
        <v>43418</v>
      </c>
      <c r="H7" s="37" t="s">
        <v>20</v>
      </c>
      <c r="I7" s="33">
        <v>1</v>
      </c>
      <c r="J7" s="76"/>
      <c r="K7" s="33">
        <f>G7-F7</f>
        <v>5</v>
      </c>
      <c r="L7" s="77">
        <v>0</v>
      </c>
      <c r="M7" s="78"/>
      <c r="N7" s="79">
        <v>50000</v>
      </c>
      <c r="O7" s="80">
        <f>N5-L7</f>
        <v>2000000</v>
      </c>
      <c r="P7" s="81" t="s">
        <v>21</v>
      </c>
      <c r="W7" s="97"/>
      <c r="X7" s="97"/>
    </row>
    <row r="8" customHeight="1" spans="1:24">
      <c r="A8" s="131" t="s">
        <v>22</v>
      </c>
      <c r="B8" s="34"/>
      <c r="C8" s="35">
        <v>198479141</v>
      </c>
      <c r="D8" s="35">
        <v>1391592</v>
      </c>
      <c r="E8" s="33" t="s">
        <v>23</v>
      </c>
      <c r="F8" s="36">
        <v>43433</v>
      </c>
      <c r="G8" s="36">
        <v>43435</v>
      </c>
      <c r="H8" s="37"/>
      <c r="I8" s="33">
        <v>1</v>
      </c>
      <c r="J8" s="76"/>
      <c r="K8" s="33">
        <f t="shared" ref="K8:K91" si="0">G8-F8</f>
        <v>2</v>
      </c>
      <c r="L8" s="77">
        <v>0</v>
      </c>
      <c r="M8" s="78"/>
      <c r="N8" s="79">
        <v>12800</v>
      </c>
      <c r="O8" s="80">
        <f>O7-L8</f>
        <v>2000000</v>
      </c>
      <c r="P8" s="81" t="s">
        <v>21</v>
      </c>
      <c r="W8" s="97"/>
      <c r="X8" s="97"/>
    </row>
    <row r="9" customHeight="1" spans="1:24">
      <c r="A9" s="131" t="s">
        <v>24</v>
      </c>
      <c r="B9" s="34"/>
      <c r="C9" s="132" t="s">
        <v>25</v>
      </c>
      <c r="D9" s="35">
        <v>1403841</v>
      </c>
      <c r="E9" s="33" t="s">
        <v>26</v>
      </c>
      <c r="F9" s="36">
        <v>43436</v>
      </c>
      <c r="G9" s="36">
        <v>43439</v>
      </c>
      <c r="H9" s="37"/>
      <c r="I9" s="33">
        <v>1</v>
      </c>
      <c r="J9" s="76"/>
      <c r="K9" s="33">
        <f t="shared" si="0"/>
        <v>3</v>
      </c>
      <c r="L9" s="77">
        <v>0</v>
      </c>
      <c r="M9" s="78"/>
      <c r="N9" s="79">
        <v>30000</v>
      </c>
      <c r="O9" s="80">
        <f>O8-L9</f>
        <v>2000000</v>
      </c>
      <c r="P9" s="81" t="s">
        <v>21</v>
      </c>
      <c r="W9" s="97"/>
      <c r="X9" s="97"/>
    </row>
    <row r="10" ht="18" customHeight="1" spans="1:24">
      <c r="A10" s="131" t="s">
        <v>27</v>
      </c>
      <c r="B10" s="34"/>
      <c r="C10" s="35">
        <v>848479141</v>
      </c>
      <c r="D10" s="35">
        <v>1393333</v>
      </c>
      <c r="E10" s="33" t="s">
        <v>28</v>
      </c>
      <c r="F10" s="36">
        <v>43439</v>
      </c>
      <c r="G10" s="36">
        <v>43442</v>
      </c>
      <c r="H10" s="37"/>
      <c r="I10" s="33">
        <v>1</v>
      </c>
      <c r="J10" s="76"/>
      <c r="K10" s="33">
        <f t="shared" si="0"/>
        <v>3</v>
      </c>
      <c r="L10" s="77">
        <v>0</v>
      </c>
      <c r="M10" s="78"/>
      <c r="N10" s="79">
        <v>30000</v>
      </c>
      <c r="O10" s="80">
        <f>O9-L10</f>
        <v>2000000</v>
      </c>
      <c r="P10" s="81" t="s">
        <v>21</v>
      </c>
      <c r="W10" s="97"/>
      <c r="X10" s="97"/>
    </row>
    <row r="11" customHeight="1" spans="1:24">
      <c r="A11" s="131" t="s">
        <v>29</v>
      </c>
      <c r="B11" s="34"/>
      <c r="C11" s="35">
        <v>168479146</v>
      </c>
      <c r="D11" s="35">
        <v>1404141</v>
      </c>
      <c r="E11" s="33" t="s">
        <v>30</v>
      </c>
      <c r="F11" s="36">
        <v>43440</v>
      </c>
      <c r="G11" s="36">
        <v>43443</v>
      </c>
      <c r="H11" s="37"/>
      <c r="I11" s="33">
        <v>1</v>
      </c>
      <c r="J11" s="76"/>
      <c r="K11" s="33">
        <f t="shared" si="0"/>
        <v>3</v>
      </c>
      <c r="L11" s="77">
        <v>0</v>
      </c>
      <c r="M11" s="78"/>
      <c r="N11" s="79">
        <v>40800</v>
      </c>
      <c r="O11" s="80">
        <f>O10-L11</f>
        <v>2000000</v>
      </c>
      <c r="P11" s="81" t="s">
        <v>21</v>
      </c>
      <c r="W11" s="97"/>
      <c r="X11" s="97"/>
    </row>
    <row r="12" customHeight="1" spans="1:24">
      <c r="A12" s="131" t="s">
        <v>31</v>
      </c>
      <c r="B12" s="34"/>
      <c r="C12" s="35">
        <v>378479147</v>
      </c>
      <c r="D12" s="35">
        <v>1406497</v>
      </c>
      <c r="E12" s="33" t="s">
        <v>32</v>
      </c>
      <c r="F12" s="36">
        <v>43442</v>
      </c>
      <c r="G12" s="36">
        <v>43444</v>
      </c>
      <c r="H12" s="37"/>
      <c r="I12" s="33">
        <v>1</v>
      </c>
      <c r="J12" s="76"/>
      <c r="K12" s="33">
        <f t="shared" si="0"/>
        <v>2</v>
      </c>
      <c r="L12" s="77">
        <v>0</v>
      </c>
      <c r="M12" s="78"/>
      <c r="N12" s="79">
        <v>25000</v>
      </c>
      <c r="O12" s="80">
        <f>O11-L12</f>
        <v>2000000</v>
      </c>
      <c r="P12" s="81" t="s">
        <v>21</v>
      </c>
      <c r="W12" s="97"/>
      <c r="X12" s="97"/>
    </row>
    <row r="13" customHeight="1" spans="1:24">
      <c r="A13" s="131" t="s">
        <v>33</v>
      </c>
      <c r="B13" s="38"/>
      <c r="C13" s="35">
        <v>118479148</v>
      </c>
      <c r="D13" s="35">
        <v>1408302</v>
      </c>
      <c r="E13" s="33" t="s">
        <v>34</v>
      </c>
      <c r="F13" s="36">
        <v>43446</v>
      </c>
      <c r="G13" s="36">
        <v>43448</v>
      </c>
      <c r="H13" s="37"/>
      <c r="I13" s="33">
        <v>1</v>
      </c>
      <c r="J13" s="76"/>
      <c r="K13" s="33">
        <f t="shared" si="0"/>
        <v>2</v>
      </c>
      <c r="L13" s="77">
        <v>20000</v>
      </c>
      <c r="M13" s="78"/>
      <c r="N13" s="79"/>
      <c r="O13" s="80">
        <f>O12-L13</f>
        <v>1980000</v>
      </c>
      <c r="W13" s="97"/>
      <c r="X13" s="97"/>
    </row>
    <row r="14" customHeight="1" spans="1:24">
      <c r="A14" s="131" t="s">
        <v>35</v>
      </c>
      <c r="B14" s="38"/>
      <c r="C14" s="35">
        <v>178479148</v>
      </c>
      <c r="D14" s="35">
        <v>1408559</v>
      </c>
      <c r="E14" s="33" t="s">
        <v>36</v>
      </c>
      <c r="F14" s="36">
        <v>43448</v>
      </c>
      <c r="G14" s="36">
        <v>43450</v>
      </c>
      <c r="H14" s="37"/>
      <c r="I14" s="33">
        <v>1</v>
      </c>
      <c r="J14" s="76"/>
      <c r="K14" s="33">
        <f t="shared" ref="K14:K16" si="1">G14-F14</f>
        <v>2</v>
      </c>
      <c r="L14" s="77">
        <v>20000</v>
      </c>
      <c r="M14" s="78"/>
      <c r="N14" s="79"/>
      <c r="O14" s="80">
        <f>O13-L14</f>
        <v>1960000</v>
      </c>
      <c r="W14" s="97"/>
      <c r="X14" s="97"/>
    </row>
    <row r="15" customHeight="1" spans="1:24">
      <c r="A15" s="131" t="s">
        <v>37</v>
      </c>
      <c r="B15" s="38"/>
      <c r="C15" s="35">
        <v>288479148</v>
      </c>
      <c r="D15" s="35">
        <v>1408855</v>
      </c>
      <c r="E15" s="33" t="s">
        <v>38</v>
      </c>
      <c r="F15" s="36">
        <v>43449</v>
      </c>
      <c r="G15" s="36">
        <v>43452</v>
      </c>
      <c r="H15" s="37"/>
      <c r="I15" s="33">
        <v>1</v>
      </c>
      <c r="J15" s="76"/>
      <c r="K15" s="33">
        <f t="shared" si="1"/>
        <v>3</v>
      </c>
      <c r="L15" s="77">
        <v>30000</v>
      </c>
      <c r="M15" s="78"/>
      <c r="N15" s="79"/>
      <c r="O15" s="80">
        <f>O14-L15</f>
        <v>1930000</v>
      </c>
      <c r="W15" s="97"/>
      <c r="X15" s="97"/>
    </row>
    <row r="16" customHeight="1" spans="1:24">
      <c r="A16" s="131" t="s">
        <v>39</v>
      </c>
      <c r="B16" s="38"/>
      <c r="C16" s="35">
        <v>608479148</v>
      </c>
      <c r="D16" s="35">
        <v>1409780</v>
      </c>
      <c r="E16" s="33" t="s">
        <v>40</v>
      </c>
      <c r="F16" s="36">
        <v>43450</v>
      </c>
      <c r="G16" s="36">
        <v>43453</v>
      </c>
      <c r="H16" s="37"/>
      <c r="I16" s="33">
        <v>1</v>
      </c>
      <c r="J16" s="76"/>
      <c r="K16" s="33">
        <f t="shared" si="1"/>
        <v>3</v>
      </c>
      <c r="L16" s="77">
        <v>40800</v>
      </c>
      <c r="M16" s="78"/>
      <c r="N16" s="79"/>
      <c r="O16" s="80">
        <f t="shared" ref="O16:O47" si="2">O15-L16</f>
        <v>1889200</v>
      </c>
      <c r="W16" s="97"/>
      <c r="X16" s="97"/>
    </row>
    <row r="17" customHeight="1" spans="1:24">
      <c r="A17" s="131" t="s">
        <v>41</v>
      </c>
      <c r="B17" s="38"/>
      <c r="C17" s="35">
        <v>388479147</v>
      </c>
      <c r="D17" s="35">
        <v>1406546</v>
      </c>
      <c r="E17" s="33" t="s">
        <v>42</v>
      </c>
      <c r="F17" s="36">
        <v>43453</v>
      </c>
      <c r="G17" s="36">
        <v>43455</v>
      </c>
      <c r="H17" s="37"/>
      <c r="I17" s="33">
        <v>1</v>
      </c>
      <c r="J17" s="76"/>
      <c r="K17" s="33">
        <f t="shared" si="0"/>
        <v>2</v>
      </c>
      <c r="L17" s="77">
        <v>0</v>
      </c>
      <c r="M17" s="78"/>
      <c r="N17" s="79">
        <v>20000</v>
      </c>
      <c r="O17" s="80">
        <f t="shared" si="2"/>
        <v>1889200</v>
      </c>
      <c r="P17" s="3" t="s">
        <v>21</v>
      </c>
      <c r="W17" s="97"/>
      <c r="X17" s="97"/>
    </row>
    <row r="18" customHeight="1" spans="1:24">
      <c r="A18" s="131" t="s">
        <v>43</v>
      </c>
      <c r="B18" s="38"/>
      <c r="C18" s="35">
        <v>688479146</v>
      </c>
      <c r="D18" s="35">
        <v>1404998</v>
      </c>
      <c r="E18" s="33" t="s">
        <v>44</v>
      </c>
      <c r="F18" s="36">
        <v>43456</v>
      </c>
      <c r="G18" s="36">
        <v>43458</v>
      </c>
      <c r="H18" s="37"/>
      <c r="I18" s="33">
        <v>1</v>
      </c>
      <c r="J18" s="76"/>
      <c r="K18" s="33">
        <f t="shared" si="0"/>
        <v>2</v>
      </c>
      <c r="L18" s="77">
        <v>20000</v>
      </c>
      <c r="M18" s="78"/>
      <c r="N18" s="79"/>
      <c r="O18" s="80">
        <f t="shared" si="2"/>
        <v>1869200</v>
      </c>
      <c r="W18" s="97"/>
      <c r="X18" s="97"/>
    </row>
    <row r="19" customHeight="1" spans="1:24">
      <c r="A19" s="131" t="s">
        <v>45</v>
      </c>
      <c r="B19" s="38"/>
      <c r="C19" s="35">
        <v>568479144</v>
      </c>
      <c r="D19" s="35">
        <v>1399672</v>
      </c>
      <c r="E19" s="33" t="s">
        <v>46</v>
      </c>
      <c r="F19" s="36">
        <v>43457</v>
      </c>
      <c r="G19" s="36">
        <v>43460</v>
      </c>
      <c r="H19" s="37"/>
      <c r="I19" s="33">
        <v>1</v>
      </c>
      <c r="J19" s="76"/>
      <c r="K19" s="33">
        <f t="shared" si="0"/>
        <v>3</v>
      </c>
      <c r="L19" s="77">
        <v>52500</v>
      </c>
      <c r="M19" s="78"/>
      <c r="N19" s="79"/>
      <c r="O19" s="80">
        <f t="shared" si="2"/>
        <v>1816700</v>
      </c>
      <c r="W19" s="97"/>
      <c r="X19" s="97"/>
    </row>
    <row r="20" customHeight="1" spans="1:24">
      <c r="A20" s="131" t="s">
        <v>47</v>
      </c>
      <c r="B20" s="38"/>
      <c r="C20" s="35">
        <v>268479145</v>
      </c>
      <c r="D20" s="35">
        <v>1401091</v>
      </c>
      <c r="E20" s="33" t="s">
        <v>48</v>
      </c>
      <c r="F20" s="36">
        <v>43457</v>
      </c>
      <c r="G20" s="36">
        <v>43459</v>
      </c>
      <c r="H20" s="37"/>
      <c r="I20" s="33">
        <v>1</v>
      </c>
      <c r="J20" s="76"/>
      <c r="K20" s="33">
        <f t="shared" si="0"/>
        <v>2</v>
      </c>
      <c r="L20" s="77">
        <v>35000</v>
      </c>
      <c r="M20" s="78"/>
      <c r="N20" s="79"/>
      <c r="O20" s="80">
        <f t="shared" si="2"/>
        <v>1781700</v>
      </c>
      <c r="W20" s="97"/>
      <c r="X20" s="97"/>
    </row>
    <row r="21" customHeight="1" spans="1:24">
      <c r="A21" s="131" t="s">
        <v>49</v>
      </c>
      <c r="B21" s="38"/>
      <c r="C21" s="35">
        <v>158479143</v>
      </c>
      <c r="D21" s="35">
        <v>1396066</v>
      </c>
      <c r="E21" s="33" t="s">
        <v>50</v>
      </c>
      <c r="F21" s="36">
        <v>43457</v>
      </c>
      <c r="G21" s="36">
        <v>43460</v>
      </c>
      <c r="H21" s="37"/>
      <c r="I21" s="33">
        <v>1</v>
      </c>
      <c r="J21" s="76"/>
      <c r="K21" s="33">
        <f t="shared" si="0"/>
        <v>3</v>
      </c>
      <c r="L21" s="77">
        <f>10000*K21*I21</f>
        <v>30000</v>
      </c>
      <c r="M21" s="78"/>
      <c r="N21" s="79"/>
      <c r="O21" s="80">
        <f t="shared" si="2"/>
        <v>1751700</v>
      </c>
      <c r="W21" s="97"/>
      <c r="X21" s="97"/>
    </row>
    <row r="22" customHeight="1" spans="1:24">
      <c r="A22" s="131" t="s">
        <v>51</v>
      </c>
      <c r="B22" s="38"/>
      <c r="C22" s="35">
        <v>278479145</v>
      </c>
      <c r="D22" s="35">
        <v>1401167</v>
      </c>
      <c r="E22" s="33" t="s">
        <v>52</v>
      </c>
      <c r="F22" s="36">
        <v>43457</v>
      </c>
      <c r="G22" s="36">
        <v>43459</v>
      </c>
      <c r="H22" s="37"/>
      <c r="I22" s="33">
        <v>1</v>
      </c>
      <c r="J22" s="76"/>
      <c r="K22" s="33">
        <f t="shared" si="0"/>
        <v>2</v>
      </c>
      <c r="L22" s="77">
        <v>30000</v>
      </c>
      <c r="M22" s="78"/>
      <c r="N22" s="79"/>
      <c r="O22" s="80">
        <f t="shared" si="2"/>
        <v>1721700</v>
      </c>
      <c r="W22" s="97"/>
      <c r="X22" s="97"/>
    </row>
    <row r="23" customHeight="1" spans="1:24">
      <c r="A23" s="131" t="s">
        <v>53</v>
      </c>
      <c r="B23" s="38"/>
      <c r="C23" s="35">
        <v>288479145</v>
      </c>
      <c r="D23" s="35">
        <v>1401204</v>
      </c>
      <c r="E23" s="33" t="s">
        <v>54</v>
      </c>
      <c r="F23" s="36">
        <v>43457</v>
      </c>
      <c r="G23" s="36">
        <v>43459</v>
      </c>
      <c r="H23" s="37"/>
      <c r="I23" s="33">
        <v>1</v>
      </c>
      <c r="J23" s="76"/>
      <c r="K23" s="33">
        <f t="shared" si="0"/>
        <v>2</v>
      </c>
      <c r="L23" s="77">
        <v>20000</v>
      </c>
      <c r="M23" s="78"/>
      <c r="N23" s="79"/>
      <c r="O23" s="80">
        <f t="shared" si="2"/>
        <v>1701700</v>
      </c>
      <c r="W23" s="97"/>
      <c r="X23" s="97"/>
    </row>
    <row r="24" customHeight="1" spans="1:24">
      <c r="A24" s="131" t="s">
        <v>55</v>
      </c>
      <c r="B24" s="38"/>
      <c r="C24" s="35">
        <v>568479148</v>
      </c>
      <c r="D24" s="35">
        <v>1409463</v>
      </c>
      <c r="E24" s="33" t="s">
        <v>56</v>
      </c>
      <c r="F24" s="36">
        <v>43457</v>
      </c>
      <c r="G24" s="36">
        <v>43459</v>
      </c>
      <c r="H24" s="37"/>
      <c r="I24" s="33">
        <v>1</v>
      </c>
      <c r="J24" s="76"/>
      <c r="K24" s="33">
        <f t="shared" si="0"/>
        <v>2</v>
      </c>
      <c r="L24" s="77">
        <f>10000*K24*I24</f>
        <v>20000</v>
      </c>
      <c r="M24" s="78"/>
      <c r="N24" s="79"/>
      <c r="O24" s="80">
        <f t="shared" si="2"/>
        <v>1681700</v>
      </c>
      <c r="W24" s="97"/>
      <c r="X24" s="97"/>
    </row>
    <row r="25" customHeight="1" spans="1:24">
      <c r="A25" s="131" t="s">
        <v>57</v>
      </c>
      <c r="B25" s="38"/>
      <c r="C25" s="35">
        <v>20901</v>
      </c>
      <c r="D25" s="35">
        <v>1412530</v>
      </c>
      <c r="E25" s="33" t="s">
        <v>58</v>
      </c>
      <c r="F25" s="36">
        <v>43457</v>
      </c>
      <c r="G25" s="36">
        <v>43462</v>
      </c>
      <c r="H25" s="37"/>
      <c r="I25" s="33">
        <v>1</v>
      </c>
      <c r="J25" s="76"/>
      <c r="K25" s="33">
        <f t="shared" si="0"/>
        <v>5</v>
      </c>
      <c r="L25" s="77">
        <v>82000</v>
      </c>
      <c r="M25" s="78"/>
      <c r="N25" s="79"/>
      <c r="O25" s="80">
        <f t="shared" si="2"/>
        <v>1599700</v>
      </c>
      <c r="W25" s="97"/>
      <c r="X25" s="97"/>
    </row>
    <row r="26" customHeight="1" spans="1:24">
      <c r="A26" s="131" t="s">
        <v>59</v>
      </c>
      <c r="B26" s="38"/>
      <c r="C26" s="35">
        <v>21444</v>
      </c>
      <c r="D26" s="35">
        <v>1415840</v>
      </c>
      <c r="E26" s="33" t="s">
        <v>60</v>
      </c>
      <c r="F26" s="36">
        <v>43457</v>
      </c>
      <c r="G26" s="36">
        <v>43459</v>
      </c>
      <c r="H26" s="37"/>
      <c r="I26" s="33">
        <v>1</v>
      </c>
      <c r="J26" s="76"/>
      <c r="K26" s="33">
        <v>3</v>
      </c>
      <c r="L26" s="77">
        <v>20000</v>
      </c>
      <c r="M26" s="78"/>
      <c r="N26" s="79"/>
      <c r="O26" s="80">
        <f t="shared" si="2"/>
        <v>1579700</v>
      </c>
      <c r="P26" s="82" t="s">
        <v>61</v>
      </c>
      <c r="Q26" s="4"/>
      <c r="R26" s="4"/>
      <c r="W26" s="97"/>
      <c r="X26" s="97"/>
    </row>
    <row r="27" customHeight="1" spans="1:24">
      <c r="A27" s="131" t="s">
        <v>62</v>
      </c>
      <c r="B27" s="38"/>
      <c r="C27" s="35">
        <v>348479142</v>
      </c>
      <c r="D27" s="35">
        <v>1394531</v>
      </c>
      <c r="E27" s="33" t="s">
        <v>63</v>
      </c>
      <c r="F27" s="36">
        <v>43458</v>
      </c>
      <c r="G27" s="36">
        <v>43460</v>
      </c>
      <c r="H27" s="37"/>
      <c r="I27" s="33">
        <v>1</v>
      </c>
      <c r="J27" s="76"/>
      <c r="K27" s="33">
        <f t="shared" si="0"/>
        <v>2</v>
      </c>
      <c r="L27" s="77">
        <f>10000*K27*I27</f>
        <v>20000</v>
      </c>
      <c r="M27" s="78"/>
      <c r="N27" s="79"/>
      <c r="O27" s="80">
        <f t="shared" si="2"/>
        <v>1559700</v>
      </c>
      <c r="W27" s="97"/>
      <c r="X27" s="97"/>
    </row>
    <row r="28" customHeight="1" spans="1:24">
      <c r="A28" s="131" t="s">
        <v>64</v>
      </c>
      <c r="B28" s="38"/>
      <c r="C28" s="35">
        <v>12339</v>
      </c>
      <c r="D28" s="35">
        <v>1371254</v>
      </c>
      <c r="E28" s="33" t="s">
        <v>65</v>
      </c>
      <c r="F28" s="36">
        <v>43458</v>
      </c>
      <c r="G28" s="36">
        <v>43460</v>
      </c>
      <c r="H28" s="37"/>
      <c r="I28" s="33">
        <v>1</v>
      </c>
      <c r="J28" s="76"/>
      <c r="K28" s="33">
        <f t="shared" si="0"/>
        <v>2</v>
      </c>
      <c r="L28" s="77">
        <v>23800</v>
      </c>
      <c r="M28" s="78"/>
      <c r="N28" s="79"/>
      <c r="O28" s="80">
        <f t="shared" si="2"/>
        <v>1535900</v>
      </c>
      <c r="W28" s="97"/>
      <c r="X28" s="97"/>
    </row>
    <row r="29" customHeight="1" spans="1:24">
      <c r="A29" s="131" t="s">
        <v>66</v>
      </c>
      <c r="B29" s="38"/>
      <c r="C29" s="35">
        <v>25661</v>
      </c>
      <c r="D29" s="35">
        <v>1423114</v>
      </c>
      <c r="E29" s="33" t="s">
        <v>67</v>
      </c>
      <c r="F29" s="36">
        <v>43466</v>
      </c>
      <c r="G29" s="36">
        <v>43468</v>
      </c>
      <c r="H29" s="37"/>
      <c r="I29" s="33">
        <v>1</v>
      </c>
      <c r="J29" s="76"/>
      <c r="K29" s="33">
        <f t="shared" si="0"/>
        <v>2</v>
      </c>
      <c r="L29" s="77">
        <v>52000</v>
      </c>
      <c r="M29" s="78"/>
      <c r="N29" s="79"/>
      <c r="O29" s="80">
        <f t="shared" si="2"/>
        <v>1483900</v>
      </c>
      <c r="W29" s="97"/>
      <c r="X29" s="97"/>
    </row>
    <row r="30" customHeight="1" spans="1:24">
      <c r="A30" s="131" t="s">
        <v>68</v>
      </c>
      <c r="B30" s="38"/>
      <c r="C30" s="39">
        <v>24700</v>
      </c>
      <c r="D30" s="39">
        <v>1421138</v>
      </c>
      <c r="E30" s="40" t="s">
        <v>69</v>
      </c>
      <c r="F30" s="41">
        <v>43469</v>
      </c>
      <c r="G30" s="41">
        <v>43471</v>
      </c>
      <c r="H30" s="40"/>
      <c r="I30" s="40">
        <v>0</v>
      </c>
      <c r="J30" s="83"/>
      <c r="K30" s="40">
        <v>0</v>
      </c>
      <c r="L30" s="84">
        <v>0</v>
      </c>
      <c r="M30" s="85">
        <v>10546.66</v>
      </c>
      <c r="N30" s="84">
        <v>10546.66</v>
      </c>
      <c r="O30" s="80">
        <f t="shared" si="2"/>
        <v>1483900</v>
      </c>
      <c r="P30" s="3" t="s">
        <v>70</v>
      </c>
      <c r="W30" s="97"/>
      <c r="X30" s="97"/>
    </row>
    <row r="31" customHeight="1" spans="1:24">
      <c r="A31" s="131" t="s">
        <v>71</v>
      </c>
      <c r="B31" s="38"/>
      <c r="C31" s="133" t="s">
        <v>72</v>
      </c>
      <c r="D31" s="42">
        <v>1410708</v>
      </c>
      <c r="E31" s="43" t="s">
        <v>73</v>
      </c>
      <c r="F31" s="44">
        <v>43477</v>
      </c>
      <c r="G31" s="44">
        <v>43480</v>
      </c>
      <c r="H31" s="45"/>
      <c r="I31" s="43">
        <v>3</v>
      </c>
      <c r="J31" s="86"/>
      <c r="K31" s="43">
        <f t="shared" si="0"/>
        <v>3</v>
      </c>
      <c r="L31" s="87">
        <f>12500*3*3</f>
        <v>112500</v>
      </c>
      <c r="M31" s="88"/>
      <c r="N31" s="89"/>
      <c r="O31" s="80">
        <f t="shared" si="2"/>
        <v>1371400</v>
      </c>
      <c r="W31" s="97"/>
      <c r="X31" s="97"/>
    </row>
    <row r="32" customHeight="1" spans="1:24">
      <c r="A32" s="131" t="s">
        <v>74</v>
      </c>
      <c r="B32" s="38"/>
      <c r="C32" s="42">
        <v>18163</v>
      </c>
      <c r="D32" s="42">
        <v>1410712</v>
      </c>
      <c r="E32" s="43" t="s">
        <v>75</v>
      </c>
      <c r="F32" s="44">
        <v>43477</v>
      </c>
      <c r="G32" s="44">
        <v>43480</v>
      </c>
      <c r="H32" s="45"/>
      <c r="I32" s="43">
        <v>1</v>
      </c>
      <c r="J32" s="86"/>
      <c r="K32" s="43">
        <f t="shared" si="0"/>
        <v>3</v>
      </c>
      <c r="L32" s="87">
        <v>37500</v>
      </c>
      <c r="M32" s="88"/>
      <c r="N32" s="89"/>
      <c r="O32" s="80">
        <f t="shared" si="2"/>
        <v>1333900</v>
      </c>
      <c r="W32" s="97"/>
      <c r="X32" s="97"/>
    </row>
    <row r="33" customHeight="1" spans="1:24">
      <c r="A33" s="131" t="s">
        <v>76</v>
      </c>
      <c r="B33" s="38"/>
      <c r="C33" s="46">
        <v>18161</v>
      </c>
      <c r="D33" s="46">
        <v>1411050</v>
      </c>
      <c r="E33" s="47" t="s">
        <v>77</v>
      </c>
      <c r="F33" s="48">
        <v>43477</v>
      </c>
      <c r="G33" s="48">
        <v>43480</v>
      </c>
      <c r="H33" s="47"/>
      <c r="I33" s="47">
        <v>0</v>
      </c>
      <c r="J33" s="90"/>
      <c r="K33" s="47">
        <v>0</v>
      </c>
      <c r="L33" s="87">
        <v>0</v>
      </c>
      <c r="M33" s="88"/>
      <c r="N33" s="89"/>
      <c r="O33" s="80">
        <f t="shared" si="2"/>
        <v>1333900</v>
      </c>
      <c r="P33" s="3" t="s">
        <v>78</v>
      </c>
      <c r="Q33" s="4"/>
      <c r="R33" s="4"/>
      <c r="W33" s="97"/>
      <c r="X33" s="97"/>
    </row>
    <row r="34" customHeight="1" spans="1:24">
      <c r="A34" s="131" t="s">
        <v>79</v>
      </c>
      <c r="B34" s="38"/>
      <c r="C34" s="46">
        <v>18162</v>
      </c>
      <c r="D34" s="46">
        <v>1411037</v>
      </c>
      <c r="E34" s="47" t="s">
        <v>80</v>
      </c>
      <c r="F34" s="48">
        <v>43477</v>
      </c>
      <c r="G34" s="48">
        <v>43480</v>
      </c>
      <c r="H34" s="47"/>
      <c r="I34" s="47">
        <v>0</v>
      </c>
      <c r="J34" s="90"/>
      <c r="K34" s="47">
        <v>0</v>
      </c>
      <c r="L34" s="87">
        <v>0</v>
      </c>
      <c r="M34" s="88"/>
      <c r="N34" s="89"/>
      <c r="O34" s="80">
        <f t="shared" si="2"/>
        <v>1333900</v>
      </c>
      <c r="P34" s="3" t="s">
        <v>78</v>
      </c>
      <c r="Q34" s="4"/>
      <c r="R34" s="4"/>
      <c r="W34" s="97"/>
      <c r="X34" s="97"/>
    </row>
    <row r="35" customHeight="1" spans="1:24">
      <c r="A35" s="131" t="s">
        <v>81</v>
      </c>
      <c r="B35" s="38"/>
      <c r="C35" s="42">
        <v>21445</v>
      </c>
      <c r="D35" s="49">
        <v>1416044</v>
      </c>
      <c r="E35" s="50" t="s">
        <v>82</v>
      </c>
      <c r="F35" s="44">
        <v>43478</v>
      </c>
      <c r="G35" s="44">
        <v>43482</v>
      </c>
      <c r="H35" s="45"/>
      <c r="I35" s="43">
        <v>1</v>
      </c>
      <c r="J35" s="86"/>
      <c r="K35" s="43">
        <v>4</v>
      </c>
      <c r="L35" s="87">
        <v>50000</v>
      </c>
      <c r="M35" s="88"/>
      <c r="N35" s="89"/>
      <c r="O35" s="80">
        <f t="shared" si="2"/>
        <v>1283900</v>
      </c>
      <c r="W35" s="97"/>
      <c r="X35" s="97"/>
    </row>
    <row r="36" customHeight="1" spans="1:24">
      <c r="A36" s="131" t="s">
        <v>83</v>
      </c>
      <c r="B36" s="38"/>
      <c r="C36" s="42">
        <v>988479143</v>
      </c>
      <c r="D36" s="42">
        <v>1398713</v>
      </c>
      <c r="E36" s="43" t="s">
        <v>84</v>
      </c>
      <c r="F36" s="44">
        <v>43478</v>
      </c>
      <c r="G36" s="44">
        <v>43480</v>
      </c>
      <c r="H36" s="45"/>
      <c r="I36" s="43">
        <v>1</v>
      </c>
      <c r="J36" s="86"/>
      <c r="K36" s="43">
        <f t="shared" si="0"/>
        <v>2</v>
      </c>
      <c r="L36" s="87">
        <f>12500*K36*I36</f>
        <v>25000</v>
      </c>
      <c r="M36" s="88"/>
      <c r="N36" s="89"/>
      <c r="O36" s="80">
        <f t="shared" si="2"/>
        <v>1258900</v>
      </c>
      <c r="W36" s="97"/>
      <c r="X36" s="97"/>
    </row>
    <row r="37" s="3" customFormat="1" customHeight="1" spans="1:24">
      <c r="A37" s="131" t="s">
        <v>85</v>
      </c>
      <c r="B37" s="38"/>
      <c r="C37" s="42">
        <v>388479148</v>
      </c>
      <c r="D37" s="49">
        <v>1409176</v>
      </c>
      <c r="E37" s="50" t="s">
        <v>86</v>
      </c>
      <c r="F37" s="44">
        <v>43480</v>
      </c>
      <c r="G37" s="44">
        <v>43483</v>
      </c>
      <c r="H37" s="45"/>
      <c r="I37" s="43">
        <v>1</v>
      </c>
      <c r="J37" s="86"/>
      <c r="K37" s="43">
        <f t="shared" si="0"/>
        <v>3</v>
      </c>
      <c r="L37" s="87">
        <f>17000*3</f>
        <v>51000</v>
      </c>
      <c r="M37" s="88"/>
      <c r="N37" s="89"/>
      <c r="O37" s="80">
        <f t="shared" si="2"/>
        <v>1207900</v>
      </c>
      <c r="Q37" s="4"/>
      <c r="R37" s="4"/>
      <c r="U37" s="4"/>
      <c r="W37" s="97"/>
      <c r="X37" s="97"/>
    </row>
    <row r="38" customHeight="1" spans="1:24">
      <c r="A38" s="131" t="s">
        <v>87</v>
      </c>
      <c r="B38" s="38"/>
      <c r="C38" s="42">
        <v>398479148</v>
      </c>
      <c r="D38" s="51"/>
      <c r="E38" s="52"/>
      <c r="F38" s="44">
        <v>43480</v>
      </c>
      <c r="G38" s="44">
        <v>43483</v>
      </c>
      <c r="H38" s="45"/>
      <c r="I38" s="43">
        <v>1</v>
      </c>
      <c r="J38" s="86"/>
      <c r="K38" s="43">
        <f t="shared" si="0"/>
        <v>3</v>
      </c>
      <c r="L38" s="87">
        <f>17000*3</f>
        <v>51000</v>
      </c>
      <c r="M38" s="88"/>
      <c r="N38" s="89"/>
      <c r="O38" s="80">
        <f t="shared" si="2"/>
        <v>1156900</v>
      </c>
      <c r="W38" s="97"/>
      <c r="X38" s="97"/>
    </row>
    <row r="39" customHeight="1" spans="1:24">
      <c r="A39" s="131" t="s">
        <v>88</v>
      </c>
      <c r="B39" s="38"/>
      <c r="C39" s="42">
        <v>20931</v>
      </c>
      <c r="D39" s="42">
        <v>1413364</v>
      </c>
      <c r="E39" s="50" t="s">
        <v>89</v>
      </c>
      <c r="F39" s="44">
        <v>43480</v>
      </c>
      <c r="G39" s="44">
        <v>43482</v>
      </c>
      <c r="H39" s="45"/>
      <c r="I39" s="43">
        <v>1</v>
      </c>
      <c r="J39" s="86"/>
      <c r="K39" s="43">
        <f t="shared" si="0"/>
        <v>2</v>
      </c>
      <c r="L39" s="87">
        <v>17000</v>
      </c>
      <c r="M39" s="88"/>
      <c r="N39" s="89"/>
      <c r="O39" s="80">
        <f t="shared" si="2"/>
        <v>1139900</v>
      </c>
      <c r="W39" s="97"/>
      <c r="X39" s="97"/>
    </row>
    <row r="40" customHeight="1" spans="1:24">
      <c r="A40" s="131" t="s">
        <v>90</v>
      </c>
      <c r="B40" s="38"/>
      <c r="C40" s="42">
        <v>20932</v>
      </c>
      <c r="D40" s="42">
        <v>1413369</v>
      </c>
      <c r="E40" s="52"/>
      <c r="F40" s="44">
        <v>43482</v>
      </c>
      <c r="G40" s="44">
        <v>43484</v>
      </c>
      <c r="H40" s="45"/>
      <c r="I40" s="43">
        <v>1</v>
      </c>
      <c r="J40" s="86"/>
      <c r="K40" s="43">
        <f t="shared" si="0"/>
        <v>2</v>
      </c>
      <c r="L40" s="87">
        <v>25000</v>
      </c>
      <c r="M40" s="88"/>
      <c r="N40" s="89"/>
      <c r="O40" s="80">
        <f t="shared" si="2"/>
        <v>1114900</v>
      </c>
      <c r="W40" s="97"/>
      <c r="X40" s="97"/>
    </row>
    <row r="41" customHeight="1" spans="1:24">
      <c r="A41" s="131" t="s">
        <v>91</v>
      </c>
      <c r="B41" s="38"/>
      <c r="C41" s="42">
        <v>748479142</v>
      </c>
      <c r="D41" s="42">
        <v>1395277</v>
      </c>
      <c r="E41" s="43" t="s">
        <v>92</v>
      </c>
      <c r="F41" s="44">
        <v>43482</v>
      </c>
      <c r="G41" s="44">
        <v>43484</v>
      </c>
      <c r="H41" s="45"/>
      <c r="I41" s="43">
        <v>1</v>
      </c>
      <c r="J41" s="86"/>
      <c r="K41" s="43">
        <f t="shared" si="0"/>
        <v>2</v>
      </c>
      <c r="L41" s="87">
        <v>25000</v>
      </c>
      <c r="M41" s="88"/>
      <c r="N41" s="89"/>
      <c r="O41" s="80">
        <f t="shared" si="2"/>
        <v>1089900</v>
      </c>
      <c r="W41" s="97"/>
      <c r="X41" s="97"/>
    </row>
    <row r="42" customHeight="1" spans="1:24">
      <c r="A42" s="131" t="s">
        <v>93</v>
      </c>
      <c r="B42" s="38"/>
      <c r="C42" s="42">
        <v>658479142</v>
      </c>
      <c r="D42" s="42">
        <v>1395275</v>
      </c>
      <c r="E42" s="43" t="s">
        <v>94</v>
      </c>
      <c r="F42" s="44">
        <v>43482</v>
      </c>
      <c r="G42" s="44">
        <v>43484</v>
      </c>
      <c r="H42" s="45"/>
      <c r="I42" s="43">
        <v>1</v>
      </c>
      <c r="J42" s="86"/>
      <c r="K42" s="43">
        <f t="shared" si="0"/>
        <v>2</v>
      </c>
      <c r="L42" s="87">
        <f>8500*K42*I42</f>
        <v>17000</v>
      </c>
      <c r="M42" s="88"/>
      <c r="N42" s="89"/>
      <c r="O42" s="80">
        <f t="shared" si="2"/>
        <v>1072900</v>
      </c>
      <c r="P42" s="82" t="s">
        <v>95</v>
      </c>
      <c r="Q42" s="4"/>
      <c r="R42" s="4"/>
      <c r="W42" s="97"/>
      <c r="X42" s="97"/>
    </row>
    <row r="43" customHeight="1" spans="1:24">
      <c r="A43" s="131" t="s">
        <v>96</v>
      </c>
      <c r="B43" s="38"/>
      <c r="C43" s="42">
        <v>20903</v>
      </c>
      <c r="D43" s="42">
        <v>1412588</v>
      </c>
      <c r="E43" s="43" t="s">
        <v>97</v>
      </c>
      <c r="F43" s="44">
        <v>43489</v>
      </c>
      <c r="G43" s="44">
        <v>43493</v>
      </c>
      <c r="H43" s="45"/>
      <c r="I43" s="43">
        <v>1</v>
      </c>
      <c r="J43" s="86"/>
      <c r="K43" s="43">
        <f t="shared" si="0"/>
        <v>4</v>
      </c>
      <c r="L43" s="87">
        <v>78000</v>
      </c>
      <c r="M43" s="88"/>
      <c r="N43" s="89"/>
      <c r="O43" s="80">
        <f t="shared" si="2"/>
        <v>994900</v>
      </c>
      <c r="W43" s="97"/>
      <c r="X43" s="97"/>
    </row>
    <row r="44" customHeight="1" spans="1:24">
      <c r="A44" s="131" t="s">
        <v>98</v>
      </c>
      <c r="B44" s="38"/>
      <c r="C44" s="42">
        <v>26701</v>
      </c>
      <c r="D44" s="49">
        <v>1424000</v>
      </c>
      <c r="E44" s="43" t="s">
        <v>99</v>
      </c>
      <c r="F44" s="44">
        <v>43489</v>
      </c>
      <c r="G44" s="44">
        <v>43493</v>
      </c>
      <c r="H44" s="45"/>
      <c r="I44" s="43">
        <v>1</v>
      </c>
      <c r="J44" s="86"/>
      <c r="K44" s="43">
        <f t="shared" si="0"/>
        <v>4</v>
      </c>
      <c r="L44" s="87">
        <v>50000</v>
      </c>
      <c r="M44" s="88"/>
      <c r="N44" s="89"/>
      <c r="O44" s="80">
        <f t="shared" si="2"/>
        <v>944900</v>
      </c>
      <c r="W44" s="97"/>
      <c r="X44" s="97"/>
    </row>
    <row r="45" customHeight="1" spans="1:24">
      <c r="A45" s="131" t="s">
        <v>100</v>
      </c>
      <c r="B45" s="38"/>
      <c r="C45" s="42">
        <v>26709</v>
      </c>
      <c r="D45" s="51"/>
      <c r="E45" s="43" t="s">
        <v>101</v>
      </c>
      <c r="F45" s="44">
        <v>43489</v>
      </c>
      <c r="G45" s="44">
        <v>43493</v>
      </c>
      <c r="H45" s="45"/>
      <c r="I45" s="43">
        <v>1</v>
      </c>
      <c r="J45" s="86"/>
      <c r="K45" s="43">
        <f t="shared" si="0"/>
        <v>4</v>
      </c>
      <c r="L45" s="87">
        <v>50000</v>
      </c>
      <c r="M45" s="88"/>
      <c r="N45" s="89"/>
      <c r="O45" s="80">
        <f t="shared" si="2"/>
        <v>894900</v>
      </c>
      <c r="W45" s="97"/>
      <c r="X45" s="97"/>
    </row>
    <row r="46" ht="25.5" customHeight="1" spans="1:24">
      <c r="A46" s="131" t="s">
        <v>102</v>
      </c>
      <c r="B46" s="38"/>
      <c r="C46" s="42">
        <v>21446</v>
      </c>
      <c r="D46" s="42">
        <v>1416176</v>
      </c>
      <c r="E46" s="43" t="s">
        <v>103</v>
      </c>
      <c r="F46" s="44">
        <v>43496</v>
      </c>
      <c r="G46" s="44">
        <v>43498</v>
      </c>
      <c r="H46" s="45"/>
      <c r="I46" s="43">
        <v>1</v>
      </c>
      <c r="J46" s="86"/>
      <c r="K46" s="43">
        <f>G46-F46</f>
        <v>2</v>
      </c>
      <c r="L46" s="87">
        <v>37000</v>
      </c>
      <c r="M46" s="88"/>
      <c r="N46" s="89"/>
      <c r="O46" s="80">
        <f t="shared" si="2"/>
        <v>857900</v>
      </c>
      <c r="P46" s="82" t="s">
        <v>104</v>
      </c>
      <c r="Q46" s="4"/>
      <c r="R46" s="4"/>
      <c r="W46" s="97"/>
      <c r="X46" s="97"/>
    </row>
    <row r="47" ht="25.5" customHeight="1" spans="1:24">
      <c r="A47" s="131" t="s">
        <v>105</v>
      </c>
      <c r="B47" s="38"/>
      <c r="C47" s="42">
        <v>538479146</v>
      </c>
      <c r="D47" s="42">
        <v>1404473</v>
      </c>
      <c r="E47" s="43" t="s">
        <v>106</v>
      </c>
      <c r="F47" s="44">
        <v>43497</v>
      </c>
      <c r="G47" s="44">
        <v>43501</v>
      </c>
      <c r="H47" s="45"/>
      <c r="I47" s="43">
        <v>1</v>
      </c>
      <c r="J47" s="86"/>
      <c r="K47" s="43">
        <f>G47-F47</f>
        <v>4</v>
      </c>
      <c r="L47" s="87">
        <v>62000</v>
      </c>
      <c r="M47" s="88"/>
      <c r="N47" s="89"/>
      <c r="O47" s="80">
        <f t="shared" si="2"/>
        <v>795900</v>
      </c>
      <c r="W47" s="97"/>
      <c r="X47" s="97"/>
    </row>
    <row r="48" ht="27" customHeight="1" spans="1:24">
      <c r="A48" s="131" t="s">
        <v>107</v>
      </c>
      <c r="B48" s="38"/>
      <c r="C48" s="42">
        <v>21949</v>
      </c>
      <c r="D48" s="42">
        <v>1417044</v>
      </c>
      <c r="E48" s="53" t="s">
        <v>108</v>
      </c>
      <c r="F48" s="44">
        <v>43497</v>
      </c>
      <c r="G48" s="44">
        <v>43500</v>
      </c>
      <c r="H48" s="45"/>
      <c r="I48" s="43">
        <v>1</v>
      </c>
      <c r="J48" s="86"/>
      <c r="K48" s="43">
        <f>G48-F48</f>
        <v>3</v>
      </c>
      <c r="L48" s="87">
        <v>60000</v>
      </c>
      <c r="M48" s="88"/>
      <c r="N48" s="89"/>
      <c r="O48" s="80">
        <f t="shared" ref="O48:O70" si="3">O47-L48</f>
        <v>735900</v>
      </c>
      <c r="P48" s="82" t="s">
        <v>104</v>
      </c>
      <c r="Q48" s="4"/>
      <c r="R48" s="4"/>
      <c r="W48" s="97"/>
      <c r="X48" s="97"/>
    </row>
    <row r="49" ht="27" customHeight="1" spans="1:24">
      <c r="A49" s="131" t="s">
        <v>109</v>
      </c>
      <c r="B49" s="38"/>
      <c r="C49" s="42">
        <v>27167</v>
      </c>
      <c r="D49" s="42">
        <v>1427368</v>
      </c>
      <c r="E49" s="53" t="s">
        <v>110</v>
      </c>
      <c r="F49" s="44">
        <v>43497</v>
      </c>
      <c r="G49" s="44">
        <v>43499</v>
      </c>
      <c r="H49" s="45"/>
      <c r="I49" s="43">
        <v>1</v>
      </c>
      <c r="J49" s="86"/>
      <c r="K49" s="43">
        <f>G49-F49</f>
        <v>2</v>
      </c>
      <c r="L49" s="87">
        <v>20000</v>
      </c>
      <c r="M49" s="88"/>
      <c r="N49" s="89"/>
      <c r="O49" s="80">
        <f t="shared" si="3"/>
        <v>715900</v>
      </c>
      <c r="P49" s="82" t="s">
        <v>111</v>
      </c>
      <c r="Q49" s="4"/>
      <c r="R49" s="4"/>
      <c r="W49" s="97"/>
      <c r="X49" s="97"/>
    </row>
    <row r="50" ht="27" customHeight="1" spans="1:24">
      <c r="A50" s="33"/>
      <c r="B50" s="38"/>
      <c r="C50" s="42">
        <v>27202</v>
      </c>
      <c r="D50" s="42">
        <v>1427190</v>
      </c>
      <c r="E50" s="53" t="s">
        <v>112</v>
      </c>
      <c r="F50" s="44">
        <v>43497</v>
      </c>
      <c r="G50" s="44">
        <v>43501</v>
      </c>
      <c r="H50" s="45"/>
      <c r="I50" s="43">
        <v>1</v>
      </c>
      <c r="J50" s="86"/>
      <c r="K50" s="43">
        <f>G50-F50</f>
        <v>4</v>
      </c>
      <c r="L50" s="87">
        <v>40000</v>
      </c>
      <c r="M50" s="88"/>
      <c r="N50" s="89"/>
      <c r="O50" s="80">
        <f t="shared" si="3"/>
        <v>675900</v>
      </c>
      <c r="P50" s="82"/>
      <c r="Q50" s="4"/>
      <c r="R50" s="4"/>
      <c r="W50" s="97"/>
      <c r="X50" s="97"/>
    </row>
    <row r="51" ht="29.25" customHeight="1" spans="1:24">
      <c r="A51" s="131" t="s">
        <v>113</v>
      </c>
      <c r="B51" s="38"/>
      <c r="C51" s="42">
        <v>678479146</v>
      </c>
      <c r="D51" s="42">
        <v>1404704</v>
      </c>
      <c r="E51" s="43" t="s">
        <v>114</v>
      </c>
      <c r="F51" s="44">
        <v>43498</v>
      </c>
      <c r="G51" s="44">
        <v>43501</v>
      </c>
      <c r="H51" s="45"/>
      <c r="I51" s="43">
        <v>1</v>
      </c>
      <c r="J51" s="86"/>
      <c r="K51" s="43">
        <f>G51-F51</f>
        <v>3</v>
      </c>
      <c r="L51" s="87">
        <v>46500</v>
      </c>
      <c r="M51" s="88"/>
      <c r="N51" s="89"/>
      <c r="O51" s="80">
        <f t="shared" si="3"/>
        <v>629400</v>
      </c>
      <c r="P51" s="82" t="s">
        <v>111</v>
      </c>
      <c r="Q51" s="4"/>
      <c r="R51" s="4"/>
      <c r="W51" s="97"/>
      <c r="X51" s="97"/>
    </row>
    <row r="52" ht="30.75" customHeight="1" spans="1:15">
      <c r="A52" s="131" t="s">
        <v>115</v>
      </c>
      <c r="B52" s="54"/>
      <c r="C52" s="42">
        <v>21950</v>
      </c>
      <c r="D52" s="42">
        <v>1417415</v>
      </c>
      <c r="E52" s="55" t="s">
        <v>116</v>
      </c>
      <c r="F52" s="44">
        <v>43499</v>
      </c>
      <c r="G52" s="44">
        <v>43501</v>
      </c>
      <c r="H52" s="45"/>
      <c r="I52" s="43">
        <v>1</v>
      </c>
      <c r="J52" s="86"/>
      <c r="K52" s="43">
        <f>G52-F52</f>
        <v>2</v>
      </c>
      <c r="L52" s="87">
        <v>31000</v>
      </c>
      <c r="M52" s="88"/>
      <c r="N52" s="89"/>
      <c r="O52" s="80">
        <f t="shared" si="3"/>
        <v>598400</v>
      </c>
    </row>
    <row r="53" ht="36" customHeight="1" spans="1:15">
      <c r="A53" s="131" t="s">
        <v>117</v>
      </c>
      <c r="B53" s="38"/>
      <c r="C53" s="42">
        <v>25161</v>
      </c>
      <c r="D53" s="42">
        <v>1421994</v>
      </c>
      <c r="E53" s="55" t="s">
        <v>118</v>
      </c>
      <c r="F53" s="44">
        <v>43499</v>
      </c>
      <c r="G53" s="44">
        <v>43501</v>
      </c>
      <c r="H53" s="45"/>
      <c r="I53" s="43">
        <v>1</v>
      </c>
      <c r="J53" s="86"/>
      <c r="K53" s="43">
        <f>G53-F53</f>
        <v>2</v>
      </c>
      <c r="L53" s="87">
        <v>31000</v>
      </c>
      <c r="M53" s="88"/>
      <c r="N53" s="91"/>
      <c r="O53" s="80">
        <f t="shared" si="3"/>
        <v>567400</v>
      </c>
    </row>
    <row r="54" customHeight="1" spans="1:16">
      <c r="A54" s="131" t="s">
        <v>119</v>
      </c>
      <c r="B54" s="38"/>
      <c r="C54" s="42">
        <v>21150</v>
      </c>
      <c r="D54" s="42">
        <v>1414347</v>
      </c>
      <c r="E54" s="43" t="s">
        <v>120</v>
      </c>
      <c r="F54" s="44">
        <v>43501</v>
      </c>
      <c r="G54" s="44">
        <v>43503</v>
      </c>
      <c r="H54" s="45"/>
      <c r="I54" s="43">
        <v>1</v>
      </c>
      <c r="J54" s="86"/>
      <c r="K54" s="43">
        <f t="shared" ref="K54:K57" si="4">G54-F54</f>
        <v>2</v>
      </c>
      <c r="L54" s="87">
        <v>31000</v>
      </c>
      <c r="M54" s="88"/>
      <c r="N54" s="89"/>
      <c r="O54" s="80">
        <f t="shared" si="3"/>
        <v>536400</v>
      </c>
      <c r="P54" s="82" t="s">
        <v>121</v>
      </c>
    </row>
    <row r="55" customHeight="1" spans="1:16">
      <c r="A55" s="131" t="s">
        <v>122</v>
      </c>
      <c r="B55" s="38"/>
      <c r="C55" s="42">
        <v>25909</v>
      </c>
      <c r="D55" s="49">
        <v>1423244</v>
      </c>
      <c r="E55" s="50" t="s">
        <v>123</v>
      </c>
      <c r="F55" s="44">
        <v>43501</v>
      </c>
      <c r="G55" s="44">
        <v>43503</v>
      </c>
      <c r="H55" s="45"/>
      <c r="I55" s="43">
        <v>1</v>
      </c>
      <c r="J55" s="86"/>
      <c r="K55" s="43">
        <f t="shared" si="4"/>
        <v>2</v>
      </c>
      <c r="L55" s="87">
        <v>31000</v>
      </c>
      <c r="M55" s="88"/>
      <c r="N55" s="89"/>
      <c r="O55" s="80">
        <f t="shared" si="3"/>
        <v>505400</v>
      </c>
      <c r="P55" s="82" t="s">
        <v>104</v>
      </c>
    </row>
    <row r="56" customHeight="1" spans="1:16">
      <c r="A56" s="33"/>
      <c r="B56" s="38"/>
      <c r="C56" s="42">
        <v>83907082</v>
      </c>
      <c r="D56" s="49">
        <v>1428812</v>
      </c>
      <c r="E56" s="50" t="s">
        <v>124</v>
      </c>
      <c r="F56" s="44">
        <v>43506</v>
      </c>
      <c r="G56" s="44">
        <v>43508</v>
      </c>
      <c r="H56" s="45"/>
      <c r="I56" s="43">
        <v>1</v>
      </c>
      <c r="J56" s="86"/>
      <c r="K56" s="43">
        <f t="shared" si="4"/>
        <v>2</v>
      </c>
      <c r="L56" s="87">
        <v>42000</v>
      </c>
      <c r="M56" s="88"/>
      <c r="N56" s="89"/>
      <c r="O56" s="80">
        <f t="shared" si="3"/>
        <v>463400</v>
      </c>
      <c r="P56" s="82" t="s">
        <v>125</v>
      </c>
    </row>
    <row r="57" customHeight="1" spans="1:16">
      <c r="A57" s="33"/>
      <c r="B57" s="38"/>
      <c r="C57" s="42">
        <v>83908719</v>
      </c>
      <c r="D57" s="49">
        <v>1428728</v>
      </c>
      <c r="E57" s="50" t="s">
        <v>126</v>
      </c>
      <c r="F57" s="44">
        <v>43507</v>
      </c>
      <c r="G57" s="44">
        <v>43509</v>
      </c>
      <c r="H57" s="45"/>
      <c r="I57" s="43">
        <v>1</v>
      </c>
      <c r="J57" s="86"/>
      <c r="K57" s="43">
        <f t="shared" si="4"/>
        <v>2</v>
      </c>
      <c r="L57" s="87">
        <v>34000</v>
      </c>
      <c r="M57" s="88"/>
      <c r="N57" s="89"/>
      <c r="O57" s="80">
        <f t="shared" si="3"/>
        <v>429400</v>
      </c>
      <c r="P57" s="82" t="s">
        <v>127</v>
      </c>
    </row>
    <row r="58" s="3" customFormat="1" customHeight="1" spans="1:21">
      <c r="A58" s="131" t="s">
        <v>128</v>
      </c>
      <c r="B58" s="54"/>
      <c r="C58" s="42">
        <v>20944</v>
      </c>
      <c r="D58" s="49">
        <v>1411926</v>
      </c>
      <c r="E58" s="50" t="s">
        <v>129</v>
      </c>
      <c r="F58" s="44">
        <v>43509</v>
      </c>
      <c r="G58" s="44">
        <v>43512</v>
      </c>
      <c r="H58" s="45"/>
      <c r="I58" s="43">
        <v>1</v>
      </c>
      <c r="J58" s="86"/>
      <c r="K58" s="43">
        <f>G58-F58</f>
        <v>3</v>
      </c>
      <c r="L58" s="87">
        <v>51000</v>
      </c>
      <c r="M58" s="88"/>
      <c r="N58" s="89"/>
      <c r="O58" s="80">
        <f t="shared" si="3"/>
        <v>378400</v>
      </c>
      <c r="P58" s="82" t="s">
        <v>104</v>
      </c>
      <c r="Q58" s="4"/>
      <c r="R58" s="4"/>
      <c r="U58" s="4"/>
    </row>
    <row r="59" customHeight="1" spans="1:15">
      <c r="A59" s="131" t="s">
        <v>130</v>
      </c>
      <c r="B59" s="38"/>
      <c r="C59" s="56">
        <v>20945</v>
      </c>
      <c r="D59" s="51"/>
      <c r="E59" s="52"/>
      <c r="F59" s="57">
        <v>43509</v>
      </c>
      <c r="G59" s="57">
        <v>43512</v>
      </c>
      <c r="H59" s="58"/>
      <c r="I59" s="92">
        <v>1</v>
      </c>
      <c r="J59" s="93"/>
      <c r="K59" s="43">
        <f>G59-F59</f>
        <v>3</v>
      </c>
      <c r="L59" s="94">
        <v>51000</v>
      </c>
      <c r="M59" s="95"/>
      <c r="N59" s="96"/>
      <c r="O59" s="80">
        <f t="shared" si="3"/>
        <v>327400</v>
      </c>
    </row>
    <row r="60" customHeight="1" spans="1:15">
      <c r="A60" s="131" t="s">
        <v>131</v>
      </c>
      <c r="B60" s="38"/>
      <c r="C60" s="42">
        <v>21946</v>
      </c>
      <c r="D60" s="42">
        <v>1416689</v>
      </c>
      <c r="E60" s="43" t="s">
        <v>132</v>
      </c>
      <c r="F60" s="44">
        <v>43509</v>
      </c>
      <c r="G60" s="44">
        <v>43511</v>
      </c>
      <c r="H60" s="45"/>
      <c r="I60" s="43">
        <v>1</v>
      </c>
      <c r="J60" s="86"/>
      <c r="K60" s="43">
        <f>G60-F60</f>
        <v>2</v>
      </c>
      <c r="L60" s="87">
        <v>17000</v>
      </c>
      <c r="M60" s="88"/>
      <c r="N60" s="89"/>
      <c r="O60" s="80">
        <f t="shared" si="3"/>
        <v>310400</v>
      </c>
    </row>
    <row r="61" customHeight="1" spans="1:15">
      <c r="A61" s="131" t="s">
        <v>133</v>
      </c>
      <c r="B61" s="38"/>
      <c r="C61" s="42">
        <v>21948</v>
      </c>
      <c r="D61" s="42">
        <v>1416691</v>
      </c>
      <c r="E61" s="43" t="s">
        <v>134</v>
      </c>
      <c r="F61" s="44">
        <v>43509</v>
      </c>
      <c r="G61" s="44">
        <v>43511</v>
      </c>
      <c r="H61" s="45"/>
      <c r="I61" s="43">
        <v>1</v>
      </c>
      <c r="J61" s="86"/>
      <c r="K61" s="43">
        <f>G61-F61</f>
        <v>2</v>
      </c>
      <c r="L61" s="87">
        <v>17000</v>
      </c>
      <c r="M61" s="88"/>
      <c r="N61" s="89"/>
      <c r="O61" s="80">
        <f t="shared" si="3"/>
        <v>293400</v>
      </c>
    </row>
    <row r="62" customHeight="1" spans="1:15">
      <c r="A62" s="131" t="s">
        <v>135</v>
      </c>
      <c r="B62" s="38"/>
      <c r="C62" s="42">
        <v>27168</v>
      </c>
      <c r="D62" s="49">
        <v>1427298</v>
      </c>
      <c r="E62" s="43" t="s">
        <v>136</v>
      </c>
      <c r="F62" s="44">
        <v>43514</v>
      </c>
      <c r="G62" s="44">
        <v>43516</v>
      </c>
      <c r="H62" s="45"/>
      <c r="I62" s="43">
        <v>1</v>
      </c>
      <c r="J62" s="86"/>
      <c r="K62" s="43">
        <f>G62-F62</f>
        <v>2</v>
      </c>
      <c r="L62" s="87">
        <v>17000</v>
      </c>
      <c r="M62" s="88"/>
      <c r="N62" s="89"/>
      <c r="O62" s="80">
        <f t="shared" si="3"/>
        <v>276400</v>
      </c>
    </row>
    <row r="63" customHeight="1" spans="1:15">
      <c r="A63" s="131" t="s">
        <v>137</v>
      </c>
      <c r="B63" s="38"/>
      <c r="C63" s="42">
        <v>27169</v>
      </c>
      <c r="D63" s="59"/>
      <c r="E63" s="43" t="s">
        <v>138</v>
      </c>
      <c r="F63" s="44">
        <v>43514</v>
      </c>
      <c r="G63" s="44">
        <v>43516</v>
      </c>
      <c r="H63" s="45"/>
      <c r="I63" s="43">
        <v>1</v>
      </c>
      <c r="J63" s="86"/>
      <c r="K63" s="43">
        <f>G63-F63</f>
        <v>2</v>
      </c>
      <c r="L63" s="87">
        <v>17000</v>
      </c>
      <c r="M63" s="88"/>
      <c r="N63" s="89"/>
      <c r="O63" s="80">
        <f t="shared" si="3"/>
        <v>259400</v>
      </c>
    </row>
    <row r="64" customHeight="1" spans="1:15">
      <c r="A64" s="131" t="s">
        <v>139</v>
      </c>
      <c r="B64" s="60"/>
      <c r="C64" s="42">
        <v>27170</v>
      </c>
      <c r="D64" s="51"/>
      <c r="E64" s="43" t="s">
        <v>140</v>
      </c>
      <c r="F64" s="44">
        <v>43514</v>
      </c>
      <c r="G64" s="44">
        <v>43516</v>
      </c>
      <c r="H64" s="45"/>
      <c r="I64" s="43">
        <v>1</v>
      </c>
      <c r="J64" s="86"/>
      <c r="K64" s="43">
        <f>G64-F64</f>
        <v>2</v>
      </c>
      <c r="L64" s="87">
        <v>17000</v>
      </c>
      <c r="M64" s="95"/>
      <c r="N64" s="96"/>
      <c r="O64" s="80">
        <f t="shared" si="3"/>
        <v>242400</v>
      </c>
    </row>
    <row r="65" customHeight="1" spans="1:15">
      <c r="A65" s="131" t="s">
        <v>141</v>
      </c>
      <c r="B65" s="60"/>
      <c r="C65" s="42">
        <v>26700</v>
      </c>
      <c r="D65" s="49">
        <v>1426719</v>
      </c>
      <c r="E65" s="43" t="s">
        <v>142</v>
      </c>
      <c r="F65" s="44">
        <v>43515</v>
      </c>
      <c r="G65" s="44">
        <v>43517</v>
      </c>
      <c r="H65" s="45"/>
      <c r="I65" s="43">
        <v>1</v>
      </c>
      <c r="J65" s="86"/>
      <c r="K65" s="43">
        <f>G65-F65</f>
        <v>2</v>
      </c>
      <c r="L65" s="116">
        <v>17000</v>
      </c>
      <c r="M65" s="88"/>
      <c r="N65" s="89"/>
      <c r="O65" s="80">
        <f t="shared" si="3"/>
        <v>225400</v>
      </c>
    </row>
    <row r="66" customHeight="1" spans="1:15">
      <c r="A66" s="131" t="s">
        <v>143</v>
      </c>
      <c r="B66" s="60"/>
      <c r="C66" s="56">
        <v>26703</v>
      </c>
      <c r="D66" s="98">
        <v>1424682</v>
      </c>
      <c r="E66" s="92" t="s">
        <v>144</v>
      </c>
      <c r="F66" s="57">
        <v>43516</v>
      </c>
      <c r="G66" s="57">
        <v>43518</v>
      </c>
      <c r="H66" s="58"/>
      <c r="I66" s="43">
        <v>1</v>
      </c>
      <c r="J66" s="93"/>
      <c r="K66" s="43">
        <f>G66-F66</f>
        <v>2</v>
      </c>
      <c r="L66" s="94">
        <v>17000</v>
      </c>
      <c r="M66" s="88"/>
      <c r="N66" s="89"/>
      <c r="O66" s="80">
        <f t="shared" si="3"/>
        <v>208400</v>
      </c>
    </row>
    <row r="67" s="3" customFormat="1" customHeight="1" spans="1:21">
      <c r="A67" s="131" t="s">
        <v>145</v>
      </c>
      <c r="B67" s="60"/>
      <c r="C67" s="42">
        <v>26704</v>
      </c>
      <c r="D67" s="99"/>
      <c r="E67" s="43" t="s">
        <v>146</v>
      </c>
      <c r="F67" s="57">
        <v>43516</v>
      </c>
      <c r="G67" s="57">
        <v>43518</v>
      </c>
      <c r="H67" s="45"/>
      <c r="I67" s="43">
        <v>1</v>
      </c>
      <c r="J67" s="86"/>
      <c r="K67" s="43">
        <f>G67-F67</f>
        <v>2</v>
      </c>
      <c r="L67" s="94">
        <v>17000</v>
      </c>
      <c r="M67" s="117"/>
      <c r="N67" s="89"/>
      <c r="O67" s="80">
        <f t="shared" si="3"/>
        <v>191400</v>
      </c>
      <c r="Q67" s="4"/>
      <c r="R67" s="4"/>
      <c r="U67" s="4"/>
    </row>
    <row r="68" customHeight="1" spans="1:15">
      <c r="A68" s="131" t="s">
        <v>147</v>
      </c>
      <c r="B68" s="60"/>
      <c r="C68" s="42">
        <v>26705</v>
      </c>
      <c r="D68" s="100"/>
      <c r="E68" s="43" t="s">
        <v>148</v>
      </c>
      <c r="F68" s="57">
        <v>43516</v>
      </c>
      <c r="G68" s="57">
        <v>43518</v>
      </c>
      <c r="H68" s="45"/>
      <c r="I68" s="43">
        <v>1</v>
      </c>
      <c r="J68" s="86"/>
      <c r="K68" s="43">
        <f>G68-F68</f>
        <v>2</v>
      </c>
      <c r="L68" s="94">
        <v>17000</v>
      </c>
      <c r="M68" s="117"/>
      <c r="N68" s="89"/>
      <c r="O68" s="80">
        <f t="shared" si="3"/>
        <v>174400</v>
      </c>
    </row>
    <row r="69" customHeight="1" spans="1:15">
      <c r="A69" s="131" t="s">
        <v>149</v>
      </c>
      <c r="B69" s="101"/>
      <c r="C69" s="42">
        <v>27171</v>
      </c>
      <c r="D69" s="49">
        <v>1427501</v>
      </c>
      <c r="E69" s="45" t="s">
        <v>150</v>
      </c>
      <c r="F69" s="38">
        <v>43594</v>
      </c>
      <c r="G69" s="38">
        <v>43596</v>
      </c>
      <c r="H69" s="45"/>
      <c r="I69" s="43">
        <v>1</v>
      </c>
      <c r="J69" s="118"/>
      <c r="K69" s="43">
        <f>G69-F69</f>
        <v>2</v>
      </c>
      <c r="L69" s="87">
        <v>9500</v>
      </c>
      <c r="M69" s="119"/>
      <c r="N69" s="120"/>
      <c r="O69" s="80">
        <f t="shared" si="3"/>
        <v>164900</v>
      </c>
    </row>
    <row r="70" customHeight="1" spans="1:15">
      <c r="A70" s="131" t="s">
        <v>151</v>
      </c>
      <c r="B70" s="60"/>
      <c r="C70" s="42">
        <v>27172</v>
      </c>
      <c r="D70" s="51"/>
      <c r="E70" s="45" t="s">
        <v>152</v>
      </c>
      <c r="F70" s="38">
        <v>43594</v>
      </c>
      <c r="G70" s="38">
        <v>43596</v>
      </c>
      <c r="H70" s="45"/>
      <c r="I70" s="43">
        <v>1</v>
      </c>
      <c r="J70" s="118"/>
      <c r="K70" s="43">
        <f>G70-F70</f>
        <v>2</v>
      </c>
      <c r="L70" s="87">
        <v>9500</v>
      </c>
      <c r="M70" s="119"/>
      <c r="N70" s="120"/>
      <c r="O70" s="80">
        <f t="shared" si="3"/>
        <v>155400</v>
      </c>
    </row>
    <row r="71" customHeight="1" spans="1:15">
      <c r="A71" s="33"/>
      <c r="B71" s="60"/>
      <c r="C71" s="42"/>
      <c r="D71" s="51"/>
      <c r="E71" s="45"/>
      <c r="F71" s="38"/>
      <c r="G71" s="38"/>
      <c r="H71" s="45"/>
      <c r="I71" s="43"/>
      <c r="J71" s="118"/>
      <c r="K71" s="43"/>
      <c r="L71" s="87">
        <f>SUM(L7:L70)</f>
        <v>1844600</v>
      </c>
      <c r="M71" s="119"/>
      <c r="N71" s="120" t="s">
        <v>153</v>
      </c>
      <c r="O71" s="80"/>
    </row>
    <row r="72" customHeight="1" spans="1:24">
      <c r="A72" s="131" t="s">
        <v>154</v>
      </c>
      <c r="B72" s="38"/>
      <c r="C72" s="102">
        <v>27167</v>
      </c>
      <c r="D72" s="103">
        <v>1427355</v>
      </c>
      <c r="E72" s="104" t="s">
        <v>155</v>
      </c>
      <c r="F72" s="105">
        <v>43493</v>
      </c>
      <c r="G72" s="105">
        <v>43496</v>
      </c>
      <c r="H72" s="104"/>
      <c r="I72" s="104">
        <v>1</v>
      </c>
      <c r="J72" s="121"/>
      <c r="K72" s="104">
        <f>G72-F72</f>
        <v>3</v>
      </c>
      <c r="L72" s="122">
        <f>51000-36453.34</f>
        <v>14546.66</v>
      </c>
      <c r="M72" s="123"/>
      <c r="N72" s="124" t="s">
        <v>156</v>
      </c>
      <c r="O72" s="80">
        <f>O70-L72</f>
        <v>140853.34</v>
      </c>
      <c r="P72" s="20" t="s">
        <v>157</v>
      </c>
      <c r="Q72" s="4"/>
      <c r="R72" s="4"/>
      <c r="W72" s="97"/>
      <c r="X72" s="97"/>
    </row>
    <row r="73" customHeight="1" spans="1:15">
      <c r="A73" s="131" t="s">
        <v>158</v>
      </c>
      <c r="B73" s="60"/>
      <c r="C73" s="106"/>
      <c r="D73" s="106"/>
      <c r="E73" s="45"/>
      <c r="F73" s="107"/>
      <c r="G73" s="107"/>
      <c r="H73" s="108"/>
      <c r="I73" s="43"/>
      <c r="J73" s="125"/>
      <c r="K73" s="43">
        <f>G73-F73</f>
        <v>0</v>
      </c>
      <c r="L73" s="126"/>
      <c r="M73" s="119"/>
      <c r="N73" s="120"/>
      <c r="O73" s="80">
        <f>O70-L73</f>
        <v>155400</v>
      </c>
    </row>
    <row r="74" customHeight="1" spans="1:15">
      <c r="A74" s="131" t="s">
        <v>159</v>
      </c>
      <c r="B74" s="60"/>
      <c r="C74" s="106"/>
      <c r="D74" s="106"/>
      <c r="E74" s="109"/>
      <c r="F74" s="107"/>
      <c r="G74" s="107"/>
      <c r="H74" s="108"/>
      <c r="I74" s="43"/>
      <c r="J74" s="125"/>
      <c r="K74" s="43">
        <f>G74-F74</f>
        <v>0</v>
      </c>
      <c r="L74" s="126"/>
      <c r="M74" s="119"/>
      <c r="N74" s="120"/>
      <c r="O74" s="80">
        <f>O73-L74</f>
        <v>155400</v>
      </c>
    </row>
    <row r="75" customHeight="1" spans="1:15">
      <c r="A75" s="131" t="s">
        <v>160</v>
      </c>
      <c r="B75" s="60"/>
      <c r="C75" s="106"/>
      <c r="D75" s="106"/>
      <c r="E75" s="109"/>
      <c r="F75" s="107"/>
      <c r="G75" s="107"/>
      <c r="H75" s="108"/>
      <c r="I75" s="43"/>
      <c r="J75" s="125"/>
      <c r="K75" s="43">
        <f>G75-F75</f>
        <v>0</v>
      </c>
      <c r="L75" s="126"/>
      <c r="M75" s="119"/>
      <c r="N75" s="120"/>
      <c r="O75" s="80">
        <f>O74-L75</f>
        <v>155400</v>
      </c>
    </row>
    <row r="76" customHeight="1" spans="1:15">
      <c r="A76" s="131" t="s">
        <v>161</v>
      </c>
      <c r="B76" s="60"/>
      <c r="C76" s="106"/>
      <c r="D76" s="106"/>
      <c r="E76" s="109"/>
      <c r="F76" s="107"/>
      <c r="G76" s="107"/>
      <c r="H76" s="108"/>
      <c r="I76" s="43"/>
      <c r="J76" s="125"/>
      <c r="K76" s="43">
        <f>G76-F76</f>
        <v>0</v>
      </c>
      <c r="L76" s="126"/>
      <c r="M76" s="127"/>
      <c r="N76" s="96"/>
      <c r="O76" s="80">
        <f>O75-L76</f>
        <v>155400</v>
      </c>
    </row>
    <row r="77" customHeight="1" spans="1:15">
      <c r="A77" s="131" t="s">
        <v>162</v>
      </c>
      <c r="B77" s="60"/>
      <c r="C77" s="106"/>
      <c r="D77" s="106"/>
      <c r="E77" s="109"/>
      <c r="F77" s="107"/>
      <c r="G77" s="107"/>
      <c r="H77" s="108"/>
      <c r="I77" s="43"/>
      <c r="J77" s="125"/>
      <c r="K77" s="43">
        <f>G77-F77</f>
        <v>0</v>
      </c>
      <c r="L77" s="126"/>
      <c r="M77" s="127"/>
      <c r="N77" s="96"/>
      <c r="O77" s="80">
        <f t="shared" ref="O77:O92" si="5">O76-L77</f>
        <v>155400</v>
      </c>
    </row>
    <row r="78" customHeight="1" spans="1:15">
      <c r="A78" s="131" t="s">
        <v>163</v>
      </c>
      <c r="B78" s="60"/>
      <c r="C78" s="110"/>
      <c r="D78" s="110"/>
      <c r="E78" s="111"/>
      <c r="F78" s="112"/>
      <c r="G78" s="112"/>
      <c r="H78" s="113"/>
      <c r="I78" s="58"/>
      <c r="J78" s="128"/>
      <c r="K78" s="43">
        <f>G78-F78</f>
        <v>0</v>
      </c>
      <c r="L78" s="129"/>
      <c r="M78" s="119"/>
      <c r="N78" s="120"/>
      <c r="O78" s="80">
        <f t="shared" si="5"/>
        <v>155400</v>
      </c>
    </row>
    <row r="79" customHeight="1" spans="1:15">
      <c r="A79" s="131" t="s">
        <v>164</v>
      </c>
      <c r="B79" s="60"/>
      <c r="C79" s="114"/>
      <c r="D79" s="114"/>
      <c r="E79" s="115"/>
      <c r="F79" s="107"/>
      <c r="G79" s="107"/>
      <c r="H79" s="113"/>
      <c r="I79" s="43"/>
      <c r="J79" s="128"/>
      <c r="K79" s="43">
        <f>G79-F79</f>
        <v>0</v>
      </c>
      <c r="L79" s="130"/>
      <c r="M79" s="119"/>
      <c r="N79" s="120"/>
      <c r="O79" s="80">
        <f t="shared" si="5"/>
        <v>155400</v>
      </c>
    </row>
    <row r="80" customHeight="1" spans="1:15">
      <c r="A80" s="131" t="s">
        <v>165</v>
      </c>
      <c r="B80" s="60"/>
      <c r="C80" s="106"/>
      <c r="D80" s="106"/>
      <c r="E80" s="109"/>
      <c r="F80" s="107"/>
      <c r="G80" s="107"/>
      <c r="H80" s="108"/>
      <c r="I80" s="43"/>
      <c r="J80" s="125"/>
      <c r="K80" s="43">
        <f>G80-F80</f>
        <v>0</v>
      </c>
      <c r="L80" s="126"/>
      <c r="M80" s="119"/>
      <c r="N80" s="120"/>
      <c r="O80" s="80">
        <f t="shared" si="5"/>
        <v>155400</v>
      </c>
    </row>
    <row r="81" customHeight="1" spans="1:15">
      <c r="A81" s="131" t="s">
        <v>166</v>
      </c>
      <c r="B81" s="60"/>
      <c r="C81" s="106"/>
      <c r="D81" s="106"/>
      <c r="E81" s="109"/>
      <c r="F81" s="107"/>
      <c r="G81" s="107"/>
      <c r="H81" s="108"/>
      <c r="I81" s="43"/>
      <c r="J81" s="125"/>
      <c r="K81" s="43">
        <f>G81-F81</f>
        <v>0</v>
      </c>
      <c r="L81" s="126"/>
      <c r="M81" s="119"/>
      <c r="N81" s="120"/>
      <c r="O81" s="80">
        <f t="shared" si="5"/>
        <v>155400</v>
      </c>
    </row>
    <row r="82" customHeight="1" spans="1:15">
      <c r="A82" s="131" t="s">
        <v>167</v>
      </c>
      <c r="B82" s="60"/>
      <c r="C82" s="106"/>
      <c r="D82" s="106"/>
      <c r="E82" s="109"/>
      <c r="F82" s="107"/>
      <c r="G82" s="107"/>
      <c r="H82" s="108"/>
      <c r="I82" s="43"/>
      <c r="J82" s="125"/>
      <c r="K82" s="43">
        <f>G82-F82</f>
        <v>0</v>
      </c>
      <c r="L82" s="126"/>
      <c r="M82" s="119"/>
      <c r="N82" s="120"/>
      <c r="O82" s="80">
        <f t="shared" si="5"/>
        <v>155400</v>
      </c>
    </row>
    <row r="83" customHeight="1" spans="1:15">
      <c r="A83" s="131" t="s">
        <v>168</v>
      </c>
      <c r="B83" s="60"/>
      <c r="C83" s="106"/>
      <c r="D83" s="106"/>
      <c r="E83" s="109"/>
      <c r="F83" s="107"/>
      <c r="G83" s="107"/>
      <c r="H83" s="108"/>
      <c r="I83" s="43"/>
      <c r="J83" s="125"/>
      <c r="K83" s="43">
        <f>G83-F83</f>
        <v>0</v>
      </c>
      <c r="L83" s="126"/>
      <c r="M83" s="119"/>
      <c r="N83" s="120"/>
      <c r="O83" s="80">
        <f t="shared" si="5"/>
        <v>155400</v>
      </c>
    </row>
    <row r="84" customHeight="1" spans="1:15">
      <c r="A84" s="131" t="s">
        <v>169</v>
      </c>
      <c r="B84" s="60"/>
      <c r="C84" s="106"/>
      <c r="D84" s="106"/>
      <c r="E84" s="109"/>
      <c r="F84" s="107"/>
      <c r="G84" s="107"/>
      <c r="H84" s="108"/>
      <c r="I84" s="43"/>
      <c r="J84" s="125"/>
      <c r="K84" s="43">
        <f>G84-F84</f>
        <v>0</v>
      </c>
      <c r="L84" s="126"/>
      <c r="M84" s="119"/>
      <c r="N84" s="120"/>
      <c r="O84" s="80">
        <f t="shared" si="5"/>
        <v>155400</v>
      </c>
    </row>
    <row r="85" customHeight="1" spans="1:15">
      <c r="A85" s="131" t="s">
        <v>170</v>
      </c>
      <c r="B85" s="60"/>
      <c r="C85" s="106"/>
      <c r="D85" s="106"/>
      <c r="E85" s="109"/>
      <c r="F85" s="107"/>
      <c r="G85" s="107"/>
      <c r="H85" s="108"/>
      <c r="I85" s="43"/>
      <c r="J85" s="125"/>
      <c r="K85" s="43">
        <f>G85-F85</f>
        <v>0</v>
      </c>
      <c r="L85" s="126"/>
      <c r="M85" s="119"/>
      <c r="N85" s="120"/>
      <c r="O85" s="80">
        <f t="shared" si="5"/>
        <v>155400</v>
      </c>
    </row>
    <row r="86" customHeight="1" spans="1:15">
      <c r="A86" s="131" t="s">
        <v>171</v>
      </c>
      <c r="B86" s="60"/>
      <c r="C86" s="106"/>
      <c r="D86" s="106"/>
      <c r="E86" s="109"/>
      <c r="F86" s="107"/>
      <c r="G86" s="107"/>
      <c r="H86" s="108"/>
      <c r="I86" s="43"/>
      <c r="J86" s="125"/>
      <c r="K86" s="43">
        <f>G86-F86</f>
        <v>0</v>
      </c>
      <c r="L86" s="126"/>
      <c r="M86" s="119"/>
      <c r="N86" s="120"/>
      <c r="O86" s="80">
        <f t="shared" si="5"/>
        <v>155400</v>
      </c>
    </row>
    <row r="87" customHeight="1" spans="1:15">
      <c r="A87" s="131" t="s">
        <v>172</v>
      </c>
      <c r="B87" s="60"/>
      <c r="C87" s="106"/>
      <c r="D87" s="106"/>
      <c r="E87" s="109"/>
      <c r="F87" s="107"/>
      <c r="G87" s="107"/>
      <c r="H87" s="108"/>
      <c r="I87" s="43"/>
      <c r="J87" s="125"/>
      <c r="K87" s="43">
        <f>G87-F87</f>
        <v>0</v>
      </c>
      <c r="L87" s="126"/>
      <c r="M87" s="119"/>
      <c r="N87" s="120"/>
      <c r="O87" s="80">
        <f t="shared" si="5"/>
        <v>155400</v>
      </c>
    </row>
    <row r="88" customHeight="1" spans="1:15">
      <c r="A88" s="131" t="s">
        <v>173</v>
      </c>
      <c r="B88" s="60"/>
      <c r="C88" s="106"/>
      <c r="D88" s="106"/>
      <c r="E88" s="109"/>
      <c r="F88" s="107"/>
      <c r="G88" s="107"/>
      <c r="H88" s="108"/>
      <c r="I88" s="43"/>
      <c r="J88" s="125"/>
      <c r="K88" s="43">
        <f>G88-F88</f>
        <v>0</v>
      </c>
      <c r="L88" s="126"/>
      <c r="M88" s="119"/>
      <c r="N88" s="120"/>
      <c r="O88" s="80">
        <f t="shared" si="5"/>
        <v>155400</v>
      </c>
    </row>
    <row r="89" customHeight="1" spans="1:15">
      <c r="A89" s="131" t="s">
        <v>174</v>
      </c>
      <c r="B89" s="60"/>
      <c r="C89" s="106"/>
      <c r="D89" s="106"/>
      <c r="E89" s="109"/>
      <c r="F89" s="107"/>
      <c r="G89" s="107"/>
      <c r="H89" s="108"/>
      <c r="I89" s="43"/>
      <c r="J89" s="125"/>
      <c r="K89" s="43">
        <f>G89-F89</f>
        <v>0</v>
      </c>
      <c r="L89" s="126"/>
      <c r="M89" s="119"/>
      <c r="N89" s="120"/>
      <c r="O89" s="80">
        <f t="shared" si="5"/>
        <v>155400</v>
      </c>
    </row>
    <row r="90" customHeight="1" spans="1:15">
      <c r="A90" s="131" t="s">
        <v>175</v>
      </c>
      <c r="B90" s="60"/>
      <c r="C90" s="106"/>
      <c r="D90" s="106"/>
      <c r="E90" s="109"/>
      <c r="F90" s="107"/>
      <c r="G90" s="107"/>
      <c r="H90" s="108"/>
      <c r="I90" s="43"/>
      <c r="J90" s="125"/>
      <c r="K90" s="43">
        <f>G90-F90</f>
        <v>0</v>
      </c>
      <c r="L90" s="126"/>
      <c r="M90" s="119"/>
      <c r="N90" s="120"/>
      <c r="O90" s="80">
        <f t="shared" si="5"/>
        <v>155400</v>
      </c>
    </row>
    <row r="91" customHeight="1" spans="3:16">
      <c r="C91" s="106"/>
      <c r="D91" s="106"/>
      <c r="E91" s="109"/>
      <c r="F91" s="107"/>
      <c r="G91" s="107"/>
      <c r="H91" s="108"/>
      <c r="I91" s="43"/>
      <c r="J91" s="125"/>
      <c r="K91" s="43">
        <f>G91-F91</f>
        <v>0</v>
      </c>
      <c r="L91" s="126"/>
      <c r="M91" s="119"/>
      <c r="N91" s="120"/>
      <c r="O91" s="80">
        <f t="shared" si="5"/>
        <v>155400</v>
      </c>
      <c r="P91" s="4"/>
    </row>
    <row r="92" customHeight="1" spans="3:16">
      <c r="C92" s="106"/>
      <c r="D92" s="106"/>
      <c r="E92" s="109"/>
      <c r="F92" s="107"/>
      <c r="G92" s="107"/>
      <c r="H92" s="108"/>
      <c r="I92" s="43"/>
      <c r="J92" s="125"/>
      <c r="K92" s="43">
        <f>G92-F92</f>
        <v>0</v>
      </c>
      <c r="L92" s="126"/>
      <c r="M92" s="119"/>
      <c r="N92" s="120"/>
      <c r="O92" s="80">
        <f t="shared" si="5"/>
        <v>155400</v>
      </c>
      <c r="P92" s="4"/>
    </row>
    <row r="93" customHeight="1" spans="3:16">
      <c r="C93" s="4"/>
      <c r="D93" s="13"/>
      <c r="E93" s="13"/>
      <c r="F93" s="3"/>
      <c r="G93" s="4"/>
      <c r="I93" s="4"/>
      <c r="J93" s="4"/>
      <c r="K93" s="4"/>
      <c r="L93" s="4"/>
      <c r="M93" s="4"/>
      <c r="N93" s="4"/>
      <c r="O93" s="4"/>
      <c r="P93" s="4"/>
    </row>
    <row r="94" customHeight="1" spans="3:16">
      <c r="C94" s="4"/>
      <c r="D94" s="13"/>
      <c r="E94" s="13"/>
      <c r="F94" s="3"/>
      <c r="G94" s="4"/>
      <c r="I94" s="4"/>
      <c r="J94" s="4"/>
      <c r="K94" s="4"/>
      <c r="L94" s="4"/>
      <c r="M94" s="4"/>
      <c r="N94" s="4"/>
      <c r="O94" s="4"/>
      <c r="P94" s="4"/>
    </row>
    <row r="95" customHeight="1" spans="3:14">
      <c r="C95" s="4"/>
      <c r="D95" s="4"/>
      <c r="E95" s="4"/>
      <c r="F95" s="4"/>
      <c r="G95" s="4"/>
      <c r="I95" s="4"/>
      <c r="J95" s="4"/>
      <c r="K95" s="4"/>
      <c r="L95" s="13"/>
      <c r="M95" s="4"/>
      <c r="N95" s="13"/>
    </row>
    <row r="96" customHeight="1" spans="3:14">
      <c r="C96" s="3"/>
      <c r="D96" s="4"/>
      <c r="E96" s="4"/>
      <c r="F96" s="4"/>
      <c r="G96" s="4"/>
      <c r="I96" s="4"/>
      <c r="J96" s="4"/>
      <c r="K96" s="4"/>
      <c r="L96" s="13"/>
      <c r="M96" s="4"/>
      <c r="N96" s="13"/>
    </row>
    <row r="97" customHeight="1" spans="3:12">
      <c r="C97" s="4"/>
      <c r="D97" s="3"/>
      <c r="E97" s="4"/>
      <c r="F97" s="4"/>
      <c r="G97" s="4"/>
      <c r="I97" s="4"/>
      <c r="J97" s="4"/>
      <c r="K97" s="4"/>
      <c r="L97" s="13"/>
    </row>
    <row r="98" customHeight="1" spans="3:12">
      <c r="C98" s="4"/>
      <c r="D98" s="4"/>
      <c r="E98" s="4"/>
      <c r="F98" s="4"/>
      <c r="G98" s="4"/>
      <c r="I98" s="4"/>
      <c r="J98" s="4"/>
      <c r="K98" s="4"/>
      <c r="L98" s="13"/>
    </row>
  </sheetData>
  <mergeCells count="10">
    <mergeCell ref="D37:D38"/>
    <mergeCell ref="D44:D45"/>
    <mergeCell ref="D58:D59"/>
    <mergeCell ref="D62:D64"/>
    <mergeCell ref="D66:D68"/>
    <mergeCell ref="D69:D70"/>
    <mergeCell ref="E37:E38"/>
    <mergeCell ref="E39:E40"/>
    <mergeCell ref="E58:E59"/>
    <mergeCell ref="A1:C2"/>
  </mergeCells>
  <pageMargins left="0.699305555555556" right="0.699305555555556" top="0.75" bottom="0.75" header="0.3" footer="0.3"/>
  <pageSetup paperSize="1" scale="4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Marriott International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Rooming List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Butakhiaw, Radanat</dc:creator>
  <cp:lastModifiedBy>财务崔</cp:lastModifiedBy>
  <dcterms:created xsi:type="dcterms:W3CDTF">2018-06-25T03:47:00Z</dcterms:created>
  <dcterms:modified xsi:type="dcterms:W3CDTF">2019-01-11T07:16:51Z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