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activeTab="2"/>
  </bookViews>
  <sheets>
    <sheet name="2018.12-02" sheetId="1" r:id="rId1"/>
    <sheet name="2019.01-01" sheetId="2" r:id="rId2"/>
    <sheet name="Sheet2" sheetId="4" r:id="rId3"/>
    <sheet name="Sheet1" sheetId="3" state="hidden" r:id="rId4"/>
  </sheets>
  <definedNames>
    <definedName name="_xlnm._FilterDatabase" localSheetId="1" hidden="1">'2019.01-01'!$A$10:$P$55</definedName>
  </definedNames>
  <calcPr calcId="144525"/>
</workbook>
</file>

<file path=xl/comments1.xml><?xml version="1.0" encoding="utf-8"?>
<comments xmlns="http://schemas.openxmlformats.org/spreadsheetml/2006/main">
  <authors>
    <author>Nguyen Phuong Nam</author>
  </authors>
  <commentList>
    <comment ref="M51" authorId="0">
      <text>
        <r>
          <rPr>
            <b/>
            <sz val="9"/>
            <rFont val="Tahoma"/>
            <charset val="134"/>
          </rPr>
          <t>Nguyen Phuong Nam:</t>
        </r>
        <r>
          <rPr>
            <sz val="9"/>
            <rFont val="Tahoma"/>
            <charset val="134"/>
          </rPr>
          <t xml:space="preserve">
EXTRA KID 8YRS
6$/N/R
</t>
        </r>
      </text>
    </comment>
  </commentList>
</comments>
</file>

<file path=xl/sharedStrings.xml><?xml version="1.0" encoding="utf-8"?>
<sst xmlns="http://schemas.openxmlformats.org/spreadsheetml/2006/main" count="170">
  <si>
    <t>FROM: THIEN TRUONG AN LIMITED COMPANY
7 TRAN QUANG KHAI STREET, NHA TRANG CITY, VIET NAM</t>
  </si>
  <si>
    <t>INVOICE</t>
  </si>
  <si>
    <t>Invoice No: 0000001</t>
  </si>
  <si>
    <t>TO:</t>
  </si>
  <si>
    <t>HONGKONG CONVERGENT</t>
  </si>
  <si>
    <t>Invoice Date: 31/12/2018</t>
  </si>
  <si>
    <t>Due Date: …………</t>
  </si>
  <si>
    <t>STT</t>
  </si>
  <si>
    <t>Tour
Code</t>
  </si>
  <si>
    <t>Res.No</t>
  </si>
  <si>
    <t>Name</t>
  </si>
  <si>
    <t>Check
in</t>
  </si>
  <si>
    <t>Check
out</t>
  </si>
  <si>
    <t>Kind of
room</t>
  </si>
  <si>
    <t>Night</t>
  </si>
  <si>
    <t>Number of 
rooms</t>
  </si>
  <si>
    <t>Unit
Rate (VND)</t>
  </si>
  <si>
    <t>Unit
Rate (USD)</t>
  </si>
  <si>
    <t>Amount 
(VND)</t>
  </si>
  <si>
    <t>Amount 
(USD)</t>
  </si>
  <si>
    <t>Remark</t>
  </si>
  <si>
    <t>Folio\</t>
  </si>
  <si>
    <t>LI QING</t>
  </si>
  <si>
    <t>SUPERIOR</t>
  </si>
  <si>
    <t>PREBUY</t>
  </si>
  <si>
    <t>GUI QUM</t>
  </si>
  <si>
    <t>Total</t>
  </si>
  <si>
    <t>P190117152202489</t>
  </si>
  <si>
    <t>Full Name</t>
  </si>
  <si>
    <t>NGUYEN TRUNG DUONG</t>
  </si>
  <si>
    <r>
      <rPr>
        <sz val="11"/>
        <color rgb="FF000000"/>
        <rFont val="Arial"/>
        <charset val="134"/>
      </rPr>
      <t xml:space="preserve">Account </t>
    </r>
    <r>
      <rPr>
        <b/>
        <sz val="11"/>
        <color rgb="FFFF0000"/>
        <rFont val="Arial"/>
        <charset val="134"/>
      </rPr>
      <t>USD</t>
    </r>
  </si>
  <si>
    <t>Bank</t>
  </si>
  <si>
    <t>Joint Stock Commercial Bank for Investment and Development of Viet Nam - Nha Trang branch</t>
  </si>
  <si>
    <t>Address</t>
  </si>
  <si>
    <t>11 Quang Trung Street, Van Thanh Ward, Nha Trang City, Khanh Hoa</t>
  </si>
  <si>
    <t>Swift Code</t>
  </si>
  <si>
    <t>BIDVVNVX602</t>
  </si>
  <si>
    <t>Invoice No: 0000002</t>
  </si>
  <si>
    <t>Invoice Date:15/01/2019</t>
  </si>
  <si>
    <t>PAN YANWEN</t>
  </si>
  <si>
    <t>DELUXE</t>
  </si>
  <si>
    <t>BIDV</t>
  </si>
  <si>
    <t>ZHU YUMEI</t>
  </si>
  <si>
    <t>LAN YUANJING</t>
  </si>
  <si>
    <t>LI CHUQIAO</t>
  </si>
  <si>
    <t>LI HUI</t>
  </si>
  <si>
    <t>CHEN LI</t>
  </si>
  <si>
    <t>FAMILY</t>
  </si>
  <si>
    <t>LI PANFENG</t>
  </si>
  <si>
    <t>YONG QIXIU</t>
  </si>
  <si>
    <t>0001</t>
  </si>
  <si>
    <t>GU MINGHUAI</t>
  </si>
  <si>
    <t>XU NA</t>
  </si>
  <si>
    <t>LIANG WEIBIN</t>
  </si>
  <si>
    <t>WANG JIE</t>
  </si>
  <si>
    <t>HE HUAJUN</t>
  </si>
  <si>
    <t>MEI XIUGANG</t>
  </si>
  <si>
    <t>YAO SHANXING</t>
  </si>
  <si>
    <t>YU FNGXIA</t>
  </si>
  <si>
    <t>GUAN ZHENPIAN</t>
  </si>
  <si>
    <t>YANG RUOYU</t>
  </si>
  <si>
    <t>MA GUORUI</t>
  </si>
  <si>
    <t>QIU CHEN</t>
  </si>
  <si>
    <t>CHU MINGANG</t>
  </si>
  <si>
    <t>WANG ZHAOLIANG</t>
  </si>
  <si>
    <t>YAP POO SIONG</t>
  </si>
  <si>
    <t>LIU SHIYAO</t>
  </si>
  <si>
    <t>GUO BIGANG</t>
  </si>
  <si>
    <t>WANG MINRONG</t>
  </si>
  <si>
    <t>HU TIANMING</t>
  </si>
  <si>
    <t>HUANG JIAHUA</t>
  </si>
  <si>
    <t>CHEN LE</t>
  </si>
  <si>
    <t>LIU GUANGLING</t>
  </si>
  <si>
    <t>MU REN</t>
  </si>
  <si>
    <t>JIANG ZHIMING</t>
  </si>
  <si>
    <t>he sixin</t>
  </si>
  <si>
    <t>ZHANG DAN</t>
  </si>
  <si>
    <t>TAN ZHENXIA</t>
  </si>
  <si>
    <t>ZHANG SHUYANG</t>
  </si>
  <si>
    <t>SONG ZHIKUN</t>
  </si>
  <si>
    <t>GUO LINYING</t>
  </si>
  <si>
    <t>WU YIFENG</t>
  </si>
  <si>
    <t>LU JINGJING</t>
  </si>
  <si>
    <t xml:space="preserve">MO HAO </t>
  </si>
  <si>
    <t>Invoice No: 0000003</t>
  </si>
  <si>
    <t>Invoice Date: 31/01/2019</t>
  </si>
  <si>
    <t>Bonus VND</t>
  </si>
  <si>
    <t>Bonus USD</t>
  </si>
  <si>
    <t>LIU JIA</t>
  </si>
  <si>
    <t>HUANG YICHENG</t>
  </si>
  <si>
    <t>DUAN YE</t>
  </si>
  <si>
    <t>WEI JIAHUI</t>
  </si>
  <si>
    <t>AN JIAYAN</t>
  </si>
  <si>
    <t>TSE FUNG LAI</t>
  </si>
  <si>
    <t>HE YINGXIANG</t>
  </si>
  <si>
    <t>CHEN ZIYE</t>
  </si>
  <si>
    <t>NIU YUEHUA</t>
  </si>
  <si>
    <t>DENG FANG</t>
  </si>
  <si>
    <t>WANG YU</t>
  </si>
  <si>
    <t>YAN YAN</t>
  </si>
  <si>
    <t>QIN LIQUN</t>
  </si>
  <si>
    <t>LOU SI</t>
  </si>
  <si>
    <t>WANG LAN</t>
  </si>
  <si>
    <t>LIU XINMAN</t>
  </si>
  <si>
    <t>ZHANG XUPENG</t>
  </si>
  <si>
    <t>CAI QIUKUN</t>
  </si>
  <si>
    <t>LIN MENGEN</t>
  </si>
  <si>
    <t>HE ZHENG</t>
  </si>
  <si>
    <t>YANG ZIYANG</t>
  </si>
  <si>
    <t>CHEN YING</t>
  </si>
  <si>
    <t>ZENG JINHUA</t>
  </si>
  <si>
    <t>XIE NING</t>
  </si>
  <si>
    <t>MENG LINGYU</t>
  </si>
  <si>
    <t>MIAO YING</t>
  </si>
  <si>
    <t>JI JIAN</t>
  </si>
  <si>
    <t>HOU JUNYI</t>
  </si>
  <si>
    <t>DONG LI</t>
  </si>
  <si>
    <t>PEI XIA</t>
  </si>
  <si>
    <t>LIU BING</t>
  </si>
  <si>
    <t>LU CHUNYAN</t>
  </si>
  <si>
    <t>YAN CHUNYAN</t>
  </si>
  <si>
    <t>SUITE</t>
  </si>
  <si>
    <t>LI YEZHEN</t>
  </si>
  <si>
    <t>LI LEI</t>
  </si>
  <si>
    <t>WANG QUANDIAN</t>
  </si>
  <si>
    <t>FANG PIN</t>
  </si>
  <si>
    <t>HAN SHUAI</t>
  </si>
  <si>
    <t>YAN SHUILIAN</t>
  </si>
  <si>
    <t>JIANG PING</t>
  </si>
  <si>
    <t>PIAO MEILAN</t>
  </si>
  <si>
    <t>MEN JIA</t>
  </si>
  <si>
    <t>DONG GUOMING</t>
  </si>
  <si>
    <t>LIANG ZEJIAN</t>
  </si>
  <si>
    <t>DING HEXIANG</t>
  </si>
  <si>
    <t>WU ZHANG</t>
  </si>
  <si>
    <t>GAO WEI</t>
  </si>
  <si>
    <t>KUANG YI</t>
  </si>
  <si>
    <t>XU JIAQI</t>
  </si>
  <si>
    <t>WANG YINGYING</t>
  </si>
  <si>
    <t>ZHENG RENHAO</t>
  </si>
  <si>
    <t>WEN WEN</t>
  </si>
  <si>
    <t>WANG YI</t>
  </si>
  <si>
    <t>LI CHENG</t>
  </si>
  <si>
    <t>WANG YUWEN</t>
  </si>
  <si>
    <t>LE PHUONG LINH</t>
  </si>
  <si>
    <t>SHI YUCHEN</t>
  </si>
  <si>
    <t>HOU CHAOFANG</t>
  </si>
  <si>
    <t>CHU XUZHONG</t>
  </si>
  <si>
    <t>CHEN GUIQING</t>
  </si>
  <si>
    <t>ZHAO JUAN</t>
  </si>
  <si>
    <t>KANG YIBING</t>
  </si>
  <si>
    <t xml:space="preserve">WANG YI </t>
  </si>
  <si>
    <t>ZHANG ZHIWEN</t>
  </si>
  <si>
    <t>LIN YANG YANG</t>
  </si>
  <si>
    <t>HUANG MINRUI</t>
  </si>
  <si>
    <t>GUO HUANG</t>
  </si>
  <si>
    <t>ZHAO LIJUAN</t>
  </si>
  <si>
    <t>ZHAO YAO</t>
  </si>
  <si>
    <t>ZHANG RUIFU</t>
  </si>
  <si>
    <t>ZHANG MAN</t>
  </si>
  <si>
    <t xml:space="preserve">GU YU </t>
  </si>
  <si>
    <t>SHI FEIFEI</t>
  </si>
  <si>
    <t>JIANG JINXIN</t>
  </si>
  <si>
    <t>WU SHANSHAN</t>
  </si>
  <si>
    <t>LIANG JING</t>
  </si>
  <si>
    <t>CHOU WANYING</t>
  </si>
  <si>
    <t>ZHAO YIZHI</t>
  </si>
  <si>
    <t>Account USD</t>
  </si>
  <si>
    <t>an jiayan</t>
  </si>
  <si>
    <t xml:space="preserve">PREBUY 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</si>
</sst>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_(* #,##0_);_(* \(#,##0\);_(* &quot;-&quot;??_);_(@_)"/>
    <numFmt numFmtId="177" formatCode="dd/mm/yyyy"/>
    <numFmt numFmtId="42" formatCode="_ &quot;￥&quot;* #,##0_ ;_ &quot;￥&quot;* \-#,##0_ ;_ &quot;￥&quot;* &quot;-&quot;_ ;_ @_ "/>
    <numFmt numFmtId="41" formatCode="_ * #,##0_ ;_ * \-#,##0_ ;_ * &quot;-&quot;_ ;_ @_ "/>
    <numFmt numFmtId="178" formatCode="_(* #,##0.00_);_(* \(#,##0.00\);_(* &quot;-&quot;??_);_(@_)"/>
  </numFmts>
  <fonts count="4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Calibri Bold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2"/>
      <color rgb="FFFF9A14"/>
      <name val="Tahoma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1"/>
      <color rgb="FF000000"/>
      <name val="Arial"/>
      <charset val="134"/>
    </font>
    <font>
      <sz val="11"/>
      <name val="Arial"/>
      <charset val="134"/>
    </font>
    <font>
      <sz val="11"/>
      <color rgb="FFFF0000"/>
      <name val="Times New Roman"/>
      <charset val="134"/>
    </font>
    <font>
      <sz val="12"/>
      <color rgb="FFFF9A14"/>
      <name val="Tahoma"/>
      <charset val="134"/>
    </font>
    <font>
      <sz val="10"/>
      <name val="Arial"/>
      <charset val="0"/>
    </font>
    <font>
      <sz val="11"/>
      <name val="Times New Roman"/>
      <charset val="134"/>
    </font>
    <font>
      <sz val="11"/>
      <color rgb="FF000000"/>
      <name val="Arial"/>
      <charset val="134"/>
    </font>
    <font>
      <b/>
      <sz val="11"/>
      <color rgb="FF000000"/>
      <name val="Arial"/>
      <charset val="134"/>
    </font>
    <font>
      <sz val="10"/>
      <color indexed="10"/>
      <name val="Arial"/>
      <charset val="0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F000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5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0" fillId="1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0" fillId="19" borderId="26" applyNumberFormat="0" applyAlignment="0" applyProtection="0">
      <alignment vertical="center"/>
    </xf>
    <xf numFmtId="0" fontId="46" fillId="19" borderId="24" applyNumberFormat="0" applyAlignment="0" applyProtection="0">
      <alignment vertical="center"/>
    </xf>
    <xf numFmtId="0" fontId="47" fillId="22" borderId="28" applyNumberForma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</cellStyleXfs>
  <cellXfs count="178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right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/>
    <xf numFmtId="0" fontId="1" fillId="2" borderId="2" xfId="0" applyFont="1" applyFill="1" applyBorder="1"/>
    <xf numFmtId="0" fontId="1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2" borderId="5" xfId="0" applyFont="1" applyFill="1" applyBorder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49" fontId="4" fillId="2" borderId="1" xfId="0" applyNumberFormat="1" applyFont="1" applyFill="1" applyBorder="1" applyAlignment="1"/>
    <xf numFmtId="49" fontId="4" fillId="2" borderId="2" xfId="0" applyNumberFormat="1" applyFont="1" applyFill="1" applyBorder="1" applyAlignment="1"/>
    <xf numFmtId="49" fontId="4" fillId="3" borderId="4" xfId="0" applyNumberFormat="1" applyFont="1" applyFill="1" applyBorder="1" applyAlignment="1"/>
    <xf numFmtId="49" fontId="4" fillId="3" borderId="0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/>
    <xf numFmtId="49" fontId="4" fillId="2" borderId="4" xfId="0" applyNumberFormat="1" applyFont="1" applyFill="1" applyBorder="1" applyAlignment="1">
      <alignment vertical="center"/>
    </xf>
    <xf numFmtId="49" fontId="4" fillId="3" borderId="6" xfId="0" applyNumberFormat="1" applyFont="1" applyFill="1" applyBorder="1" applyAlignment="1"/>
    <xf numFmtId="49" fontId="4" fillId="3" borderId="7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/>
    <xf numFmtId="49" fontId="4" fillId="3" borderId="8" xfId="0" applyNumberFormat="1" applyFont="1" applyFill="1" applyBorder="1" applyAlignment="1"/>
    <xf numFmtId="49" fontId="4" fillId="2" borderId="6" xfId="0" applyNumberFormat="1" applyFont="1" applyFill="1" applyBorder="1" applyAlignment="1"/>
    <xf numFmtId="49" fontId="4" fillId="2" borderId="7" xfId="0" applyNumberFormat="1" applyFont="1" applyFill="1" applyBorder="1" applyAlignment="1"/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77" fontId="6" fillId="2" borderId="13" xfId="0" applyNumberFormat="1" applyFont="1" applyFill="1" applyBorder="1" applyAlignment="1">
      <alignment horizontal="center" vertical="center"/>
    </xf>
    <xf numFmtId="0" fontId="6" fillId="2" borderId="13" xfId="0" applyFont="1" applyFill="1" applyBorder="1"/>
    <xf numFmtId="0" fontId="7" fillId="2" borderId="1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76" fontId="8" fillId="4" borderId="13" xfId="8" applyNumberFormat="1" applyFont="1" applyFill="1" applyBorder="1" applyAlignment="1">
      <alignment horizontal="center"/>
    </xf>
    <xf numFmtId="0" fontId="9" fillId="2" borderId="0" xfId="10" applyFont="1" applyFill="1"/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3" fontId="6" fillId="2" borderId="13" xfId="0" applyNumberFormat="1" applyFont="1" applyFill="1" applyBorder="1" applyAlignment="1">
      <alignment horizontal="center" vertical="center"/>
    </xf>
    <xf numFmtId="176" fontId="6" fillId="2" borderId="13" xfId="8" applyNumberFormat="1" applyFont="1" applyFill="1" applyBorder="1" applyAlignment="1">
      <alignment horizontal="center" vertical="center"/>
    </xf>
    <xf numFmtId="178" fontId="6" fillId="2" borderId="13" xfId="8" applyFont="1" applyFill="1" applyBorder="1" applyAlignment="1">
      <alignment horizontal="center" vertical="center"/>
    </xf>
    <xf numFmtId="178" fontId="6" fillId="2" borderId="13" xfId="8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5" fillId="2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176" fontId="5" fillId="2" borderId="13" xfId="8" applyNumberFormat="1" applyFont="1" applyFill="1" applyBorder="1" applyAlignment="1">
      <alignment horizontal="center"/>
    </xf>
    <xf numFmtId="178" fontId="5" fillId="2" borderId="13" xfId="8" applyNumberFormat="1" applyFont="1" applyFill="1" applyBorder="1" applyAlignment="1">
      <alignment horizontal="center"/>
    </xf>
    <xf numFmtId="176" fontId="5" fillId="2" borderId="13" xfId="0" applyNumberFormat="1" applyFont="1" applyFill="1" applyBorder="1" applyAlignment="1">
      <alignment horizontal="right"/>
    </xf>
    <xf numFmtId="176" fontId="7" fillId="2" borderId="13" xfId="8" applyNumberFormat="1" applyFont="1" applyFill="1" applyBorder="1" applyAlignment="1">
      <alignment horizontal="center" vertical="center"/>
    </xf>
    <xf numFmtId="0" fontId="10" fillId="0" borderId="0" xfId="0" applyFont="1"/>
    <xf numFmtId="176" fontId="0" fillId="2" borderId="0" xfId="0" applyNumberFormat="1" applyFont="1" applyFill="1" applyAlignment="1">
      <alignment horizontal="center"/>
    </xf>
    <xf numFmtId="178" fontId="0" fillId="2" borderId="0" xfId="0" applyNumberFormat="1" applyFont="1" applyFill="1" applyAlignment="1">
      <alignment horizontal="center"/>
    </xf>
    <xf numFmtId="0" fontId="11" fillId="2" borderId="0" xfId="0" applyFont="1" applyFill="1" applyAlignment="1"/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/>
    </xf>
    <xf numFmtId="0" fontId="12" fillId="2" borderId="2" xfId="0" applyFont="1" applyFill="1" applyBorder="1" applyAlignment="1"/>
    <xf numFmtId="0" fontId="12" fillId="2" borderId="2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/>
    <xf numFmtId="0" fontId="13" fillId="2" borderId="1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vertical="center"/>
    </xf>
    <xf numFmtId="0" fontId="12" fillId="2" borderId="7" xfId="0" applyFont="1" applyFill="1" applyBorder="1" applyAlignment="1"/>
    <xf numFmtId="0" fontId="14" fillId="2" borderId="9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49" fontId="4" fillId="3" borderId="1" xfId="0" applyNumberFormat="1" applyFont="1" applyFill="1" applyBorder="1" applyAlignment="1"/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vertical="center"/>
    </xf>
    <xf numFmtId="177" fontId="16" fillId="2" borderId="13" xfId="0" applyNumberFormat="1" applyFont="1" applyFill="1" applyBorder="1" applyAlignment="1">
      <alignment horizontal="center" vertical="center"/>
    </xf>
    <xf numFmtId="0" fontId="16" fillId="2" borderId="13" xfId="0" applyFont="1" applyFill="1" applyBorder="1" applyAlignment="1"/>
    <xf numFmtId="0" fontId="17" fillId="2" borderId="1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76" fontId="18" fillId="5" borderId="13" xfId="8" applyNumberFormat="1" applyFont="1" applyFill="1" applyBorder="1" applyAlignment="1">
      <alignment horizontal="center"/>
    </xf>
    <xf numFmtId="0" fontId="19" fillId="2" borderId="0" xfId="10" applyFont="1" applyFill="1"/>
    <xf numFmtId="3" fontId="16" fillId="2" borderId="13" xfId="0" applyNumberFormat="1" applyFont="1" applyFill="1" applyBorder="1" applyAlignment="1">
      <alignment horizontal="center" vertical="center"/>
    </xf>
    <xf numFmtId="176" fontId="16" fillId="2" borderId="11" xfId="8" applyNumberFormat="1" applyFont="1" applyFill="1" applyBorder="1" applyAlignment="1">
      <alignment horizontal="center" vertical="center"/>
    </xf>
    <xf numFmtId="178" fontId="16" fillId="2" borderId="13" xfId="8" applyFont="1" applyFill="1" applyBorder="1" applyAlignment="1">
      <alignment horizontal="center" vertical="center"/>
    </xf>
    <xf numFmtId="176" fontId="16" fillId="2" borderId="13" xfId="8" applyNumberFormat="1" applyFont="1" applyFill="1" applyBorder="1" applyAlignment="1">
      <alignment horizontal="center" vertical="center"/>
    </xf>
    <xf numFmtId="178" fontId="16" fillId="2" borderId="13" xfId="8" applyNumberFormat="1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right"/>
    </xf>
    <xf numFmtId="176" fontId="16" fillId="2" borderId="13" xfId="0" applyNumberFormat="1" applyFont="1" applyFill="1" applyBorder="1" applyAlignment="1">
      <alignment vertical="center"/>
    </xf>
    <xf numFmtId="178" fontId="16" fillId="2" borderId="13" xfId="8" applyNumberFormat="1" applyFont="1" applyFill="1" applyBorder="1"/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1" fontId="20" fillId="0" borderId="13" xfId="0" applyNumberFormat="1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left" vertical="center"/>
    </xf>
    <xf numFmtId="0" fontId="16" fillId="0" borderId="16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center" vertical="center"/>
    </xf>
    <xf numFmtId="176" fontId="15" fillId="2" borderId="19" xfId="8" applyNumberFormat="1" applyFont="1" applyFill="1" applyBorder="1" applyAlignment="1">
      <alignment horizontal="center"/>
    </xf>
    <xf numFmtId="178" fontId="15" fillId="2" borderId="19" xfId="8" applyNumberFormat="1" applyFont="1" applyFill="1" applyBorder="1" applyAlignment="1">
      <alignment horizontal="center"/>
    </xf>
    <xf numFmtId="176" fontId="15" fillId="2" borderId="19" xfId="0" applyNumberFormat="1" applyFont="1" applyFill="1" applyBorder="1" applyAlignment="1">
      <alignment horizontal="right"/>
    </xf>
    <xf numFmtId="0" fontId="11" fillId="2" borderId="10" xfId="0" applyFont="1" applyFill="1" applyBorder="1" applyAlignment="1"/>
    <xf numFmtId="176" fontId="22" fillId="2" borderId="0" xfId="8" applyNumberFormat="1" applyFont="1" applyFill="1" applyBorder="1" applyAlignment="1">
      <alignment horizontal="center" vertical="center"/>
    </xf>
    <xf numFmtId="0" fontId="23" fillId="0" borderId="0" xfId="0" applyFont="1" applyFill="1" applyAlignment="1"/>
    <xf numFmtId="176" fontId="11" fillId="2" borderId="0" xfId="0" applyNumberFormat="1" applyFont="1" applyFill="1" applyAlignment="1">
      <alignment horizontal="center"/>
    </xf>
    <xf numFmtId="178" fontId="11" fillId="2" borderId="0" xfId="0" applyNumberFormat="1" applyFont="1" applyFill="1" applyAlignment="1">
      <alignment horizontal="center"/>
    </xf>
    <xf numFmtId="176" fontId="15" fillId="2" borderId="19" xfId="0" applyNumberFormat="1" applyFont="1" applyFill="1" applyBorder="1" applyAlignment="1"/>
    <xf numFmtId="178" fontId="15" fillId="2" borderId="20" xfId="8" applyFont="1" applyFill="1" applyBorder="1"/>
    <xf numFmtId="176" fontId="16" fillId="2" borderId="0" xfId="0" applyNumberFormat="1" applyFont="1" applyFill="1" applyAlignment="1"/>
    <xf numFmtId="178" fontId="16" fillId="2" borderId="0" xfId="8" applyFont="1" applyFill="1"/>
    <xf numFmtId="0" fontId="24" fillId="0" borderId="0" xfId="0" applyFont="1" applyFill="1" applyBorder="1" applyAlignment="1"/>
    <xf numFmtId="0" fontId="25" fillId="2" borderId="13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1" fontId="27" fillId="0" borderId="14" xfId="0" applyNumberFormat="1" applyFont="1" applyBorder="1" applyAlignment="1">
      <alignment horizontal="left" vertical="center"/>
    </xf>
    <xf numFmtId="1" fontId="27" fillId="0" borderId="15" xfId="0" applyNumberFormat="1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0" fillId="2" borderId="15" xfId="0" applyFont="1" applyFill="1" applyBorder="1"/>
    <xf numFmtId="0" fontId="6" fillId="0" borderId="14" xfId="0" applyFont="1" applyBorder="1" applyAlignment="1">
      <alignment vertical="center"/>
    </xf>
    <xf numFmtId="176" fontId="7" fillId="2" borderId="0" xfId="8" applyNumberFormat="1" applyFont="1" applyFill="1" applyBorder="1" applyAlignment="1">
      <alignment horizontal="center" vertical="center"/>
    </xf>
    <xf numFmtId="0" fontId="26" fillId="0" borderId="16" xfId="0" applyFont="1" applyBorder="1" applyAlignment="1">
      <alignment vertical="center"/>
    </xf>
    <xf numFmtId="1" fontId="27" fillId="0" borderId="16" xfId="0" applyNumberFormat="1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/>
    <xf numFmtId="0" fontId="6" fillId="2" borderId="13" xfId="0" applyFont="1" applyFill="1" applyBorder="1" applyAlignment="1" quotePrefix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M17" sqref="M17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4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2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6:16"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33.7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5">
      <c r="A12" s="48">
        <v>1</v>
      </c>
      <c r="B12" s="49">
        <v>1419665</v>
      </c>
      <c r="C12" s="49">
        <v>1035244</v>
      </c>
      <c r="D12" s="50" t="s">
        <v>22</v>
      </c>
      <c r="E12" s="51">
        <v>43462</v>
      </c>
      <c r="F12" s="51">
        <v>43464</v>
      </c>
      <c r="G12" s="52" t="s">
        <v>23</v>
      </c>
      <c r="H12" s="49">
        <f t="shared" ref="H12:H15" si="0">F12-E12</f>
        <v>2</v>
      </c>
      <c r="I12" s="65">
        <v>2</v>
      </c>
      <c r="J12" s="66">
        <v>1917300</v>
      </c>
      <c r="K12" s="67">
        <v>83</v>
      </c>
      <c r="L12" s="66">
        <f t="shared" ref="L12:L15" si="1">J12*I12*H12</f>
        <v>7669200</v>
      </c>
      <c r="M12" s="68">
        <f t="shared" ref="M12:M15" si="2">K12*I12*H12</f>
        <v>332</v>
      </c>
      <c r="N12" s="69">
        <v>4892</v>
      </c>
      <c r="O12" s="1" t="s">
        <v>24</v>
      </c>
    </row>
    <row r="13" ht="15" spans="1:15">
      <c r="A13" s="48">
        <v>2</v>
      </c>
      <c r="B13" s="49">
        <v>1416088</v>
      </c>
      <c r="C13" s="49">
        <v>1035078</v>
      </c>
      <c r="D13" s="50" t="s">
        <v>25</v>
      </c>
      <c r="E13" s="51">
        <v>43462</v>
      </c>
      <c r="F13" s="51">
        <v>43464</v>
      </c>
      <c r="G13" s="52" t="s">
        <v>23</v>
      </c>
      <c r="H13" s="49">
        <f t="shared" si="0"/>
        <v>2</v>
      </c>
      <c r="I13" s="65">
        <v>1</v>
      </c>
      <c r="J13" s="66">
        <v>1570800</v>
      </c>
      <c r="K13" s="67">
        <v>68</v>
      </c>
      <c r="L13" s="66">
        <f t="shared" si="1"/>
        <v>3141600</v>
      </c>
      <c r="M13" s="68">
        <f t="shared" si="2"/>
        <v>136</v>
      </c>
      <c r="N13" s="69">
        <v>4893</v>
      </c>
      <c r="O13" s="1" t="s">
        <v>24</v>
      </c>
    </row>
    <row r="14" ht="15" spans="1:14">
      <c r="A14" s="48">
        <v>3</v>
      </c>
      <c r="B14" s="49"/>
      <c r="C14" s="49"/>
      <c r="D14" s="50"/>
      <c r="E14" s="51"/>
      <c r="F14" s="51"/>
      <c r="G14" s="52"/>
      <c r="H14" s="49">
        <f t="shared" si="0"/>
        <v>0</v>
      </c>
      <c r="I14" s="65"/>
      <c r="J14" s="66"/>
      <c r="K14" s="67"/>
      <c r="L14" s="66">
        <f t="shared" si="1"/>
        <v>0</v>
      </c>
      <c r="M14" s="68">
        <f t="shared" si="2"/>
        <v>0</v>
      </c>
      <c r="N14" s="69"/>
    </row>
    <row r="15" ht="15" spans="1:14">
      <c r="A15" s="48">
        <v>4</v>
      </c>
      <c r="B15" s="49"/>
      <c r="C15" s="49"/>
      <c r="D15" s="50"/>
      <c r="E15" s="51"/>
      <c r="F15" s="51"/>
      <c r="G15" s="52"/>
      <c r="H15" s="49">
        <f t="shared" si="0"/>
        <v>0</v>
      </c>
      <c r="I15" s="65"/>
      <c r="J15" s="66"/>
      <c r="K15" s="67"/>
      <c r="L15" s="66">
        <f t="shared" si="1"/>
        <v>0</v>
      </c>
      <c r="M15" s="68">
        <f t="shared" si="2"/>
        <v>0</v>
      </c>
      <c r="N15" s="69"/>
    </row>
    <row r="16" ht="14.25" spans="1:14">
      <c r="A16" s="56" t="s">
        <v>26</v>
      </c>
      <c r="B16" s="57"/>
      <c r="C16" s="57"/>
      <c r="D16" s="57"/>
      <c r="E16" s="57"/>
      <c r="F16" s="57"/>
      <c r="G16" s="57"/>
      <c r="H16" s="57"/>
      <c r="I16" s="57"/>
      <c r="J16" s="72"/>
      <c r="K16" s="73"/>
      <c r="L16" s="74">
        <f>SUM(L12:L15)</f>
        <v>10810800</v>
      </c>
      <c r="M16" s="75">
        <f>SUM(M12:M15)</f>
        <v>468</v>
      </c>
      <c r="N16" s="76"/>
    </row>
    <row r="17" ht="15" spans="12:13">
      <c r="L17" s="170"/>
      <c r="M17" s="78" t="s">
        <v>27</v>
      </c>
    </row>
    <row r="18" ht="14.25" spans="1:13">
      <c r="A18" s="161" t="s">
        <v>28</v>
      </c>
      <c r="B18" s="161"/>
      <c r="C18" s="162" t="s">
        <v>29</v>
      </c>
      <c r="D18" s="163"/>
      <c r="E18" s="163"/>
      <c r="F18" s="163"/>
      <c r="G18" s="163"/>
      <c r="H18" s="163"/>
      <c r="I18" s="163"/>
      <c r="J18" s="171"/>
      <c r="L18" s="79"/>
      <c r="M18" s="80"/>
    </row>
    <row r="19" ht="15" spans="1:10">
      <c r="A19" s="161" t="s">
        <v>30</v>
      </c>
      <c r="B19" s="161"/>
      <c r="C19" s="164">
        <v>60210370001077</v>
      </c>
      <c r="D19" s="165"/>
      <c r="E19" s="165"/>
      <c r="F19" s="165"/>
      <c r="G19" s="165"/>
      <c r="H19" s="165"/>
      <c r="I19" s="165"/>
      <c r="J19" s="172"/>
    </row>
    <row r="20" ht="14.25" spans="1:13">
      <c r="A20" s="161" t="s">
        <v>31</v>
      </c>
      <c r="B20" s="161"/>
      <c r="C20" s="166" t="s">
        <v>32</v>
      </c>
      <c r="D20" s="167"/>
      <c r="E20" s="167"/>
      <c r="F20" s="167"/>
      <c r="G20" s="167"/>
      <c r="H20" s="167"/>
      <c r="I20" s="167"/>
      <c r="J20" s="173"/>
      <c r="M20" s="80"/>
    </row>
    <row r="21" ht="14.25" spans="1:10">
      <c r="A21" s="161" t="s">
        <v>33</v>
      </c>
      <c r="B21" s="161"/>
      <c r="C21" s="162" t="s">
        <v>34</v>
      </c>
      <c r="D21" s="168"/>
      <c r="E21" s="168"/>
      <c r="F21" s="168"/>
      <c r="G21" s="168"/>
      <c r="H21" s="168"/>
      <c r="I21" s="174"/>
      <c r="J21" s="175"/>
    </row>
    <row r="22" ht="15" spans="1:10">
      <c r="A22" s="161" t="s">
        <v>35</v>
      </c>
      <c r="B22" s="161"/>
      <c r="C22" s="169" t="s">
        <v>36</v>
      </c>
      <c r="D22" s="168"/>
      <c r="E22" s="168"/>
      <c r="F22" s="168"/>
      <c r="G22" s="168"/>
      <c r="H22" s="168"/>
      <c r="I22" s="174"/>
      <c r="J22" s="175"/>
    </row>
  </sheetData>
  <mergeCells count="26">
    <mergeCell ref="A5:H5"/>
    <mergeCell ref="B7:E7"/>
    <mergeCell ref="A16:J16"/>
    <mergeCell ref="A18:B18"/>
    <mergeCell ref="A19:B19"/>
    <mergeCell ref="C19:J19"/>
    <mergeCell ref="A20:B20"/>
    <mergeCell ref="C20:J20"/>
    <mergeCell ref="A21:B21"/>
    <mergeCell ref="A22:B22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3"/>
  <sheetViews>
    <sheetView topLeftCell="D24" workbookViewId="0">
      <selection activeCell="T39" sqref="T39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hidden="1" customWidth="1"/>
    <col min="17" max="17" width="11.2833333333333" style="1" customWidth="1"/>
    <col min="18" max="19" width="9.14166666666667" style="1"/>
    <col min="20" max="21" width="8" style="159"/>
    <col min="22" max="16384" width="9.14166666666667" style="1"/>
  </cols>
  <sheetData>
    <row r="1" ht="15" spans="1:21">
      <c r="A1" s="5"/>
      <c r="B1" s="6"/>
      <c r="C1" s="7"/>
      <c r="D1" s="8"/>
      <c r="E1" s="8"/>
      <c r="F1" s="8"/>
      <c r="G1" s="8"/>
      <c r="H1" s="9"/>
      <c r="I1" s="58"/>
      <c r="T1" s="176"/>
      <c r="U1" s="176"/>
    </row>
    <row r="2" ht="14.25" spans="1:21">
      <c r="A2" s="10"/>
      <c r="B2" s="11"/>
      <c r="C2" s="12"/>
      <c r="D2" s="13" t="s">
        <v>0</v>
      </c>
      <c r="E2" s="14"/>
      <c r="F2" s="14"/>
      <c r="G2" s="15"/>
      <c r="H2" s="16"/>
      <c r="I2" s="58"/>
      <c r="T2" s="177"/>
      <c r="U2" s="177"/>
    </row>
    <row r="3" ht="15" spans="1:21">
      <c r="A3" s="10"/>
      <c r="B3" s="11"/>
      <c r="C3" s="12"/>
      <c r="D3" s="17"/>
      <c r="E3" s="18"/>
      <c r="F3" s="18"/>
      <c r="G3" s="19"/>
      <c r="H3" s="16"/>
      <c r="I3" s="58"/>
      <c r="T3" s="177"/>
      <c r="U3" s="177"/>
    </row>
    <row r="4" ht="15" spans="1:21">
      <c r="A4" s="20"/>
      <c r="B4" s="21"/>
      <c r="C4" s="22"/>
      <c r="D4" s="21"/>
      <c r="E4" s="21"/>
      <c r="F4" s="23"/>
      <c r="G4" s="23"/>
      <c r="H4" s="16"/>
      <c r="I4" s="58"/>
      <c r="T4" s="177"/>
      <c r="U4" s="177"/>
    </row>
    <row r="5" ht="34.5" spans="1:21">
      <c r="A5" s="24" t="s">
        <v>1</v>
      </c>
      <c r="B5" s="25"/>
      <c r="C5" s="25"/>
      <c r="D5" s="25"/>
      <c r="E5" s="25"/>
      <c r="F5" s="25"/>
      <c r="G5" s="26"/>
      <c r="H5" s="27"/>
      <c r="I5" s="58"/>
      <c r="T5" s="177"/>
      <c r="U5" s="177"/>
    </row>
    <row r="6" ht="33.75" spans="1:21">
      <c r="A6" s="28"/>
      <c r="B6" s="29"/>
      <c r="C6" s="30"/>
      <c r="D6" s="30"/>
      <c r="E6" s="30"/>
      <c r="F6" s="30"/>
      <c r="G6" s="31" t="s">
        <v>37</v>
      </c>
      <c r="H6" s="32"/>
      <c r="I6" s="59"/>
      <c r="T6" s="177"/>
      <c r="U6" s="177"/>
    </row>
    <row r="7" ht="15.75" spans="1:21">
      <c r="A7" s="33" t="s">
        <v>3</v>
      </c>
      <c r="B7" s="34" t="s">
        <v>4</v>
      </c>
      <c r="C7" s="34"/>
      <c r="D7" s="34"/>
      <c r="E7" s="35"/>
      <c r="F7" s="36"/>
      <c r="G7" s="37" t="s">
        <v>38</v>
      </c>
      <c r="H7" s="36"/>
      <c r="I7" s="58"/>
      <c r="T7" s="177"/>
      <c r="U7" s="177"/>
    </row>
    <row r="8" ht="16.5" spans="1:21">
      <c r="A8" s="38"/>
      <c r="B8" s="39"/>
      <c r="C8" s="40"/>
      <c r="D8" s="40"/>
      <c r="E8" s="41"/>
      <c r="F8" s="36"/>
      <c r="G8" s="42" t="s">
        <v>6</v>
      </c>
      <c r="H8" s="43"/>
      <c r="I8" s="60"/>
      <c r="T8" s="177"/>
      <c r="U8" s="177"/>
    </row>
    <row r="9" spans="12:21">
      <c r="L9" s="61">
        <f>SUBTOTAL(9,L12:L53)</f>
        <v>177292500</v>
      </c>
      <c r="P9" s="62"/>
      <c r="T9" s="177"/>
      <c r="U9" s="177"/>
    </row>
    <row r="10" spans="1:21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  <c r="T10" s="177"/>
      <c r="U10" s="177"/>
    </row>
    <row r="11" ht="27.75" customHeight="1" spans="1:21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  <c r="T11" s="177"/>
      <c r="U11" s="177"/>
    </row>
    <row r="12" ht="15" spans="1:21">
      <c r="A12" s="48">
        <v>1</v>
      </c>
      <c r="B12" s="49">
        <v>1404201</v>
      </c>
      <c r="C12" s="49">
        <v>1034464</v>
      </c>
      <c r="D12" s="50" t="s">
        <v>39</v>
      </c>
      <c r="E12" s="51">
        <v>43466</v>
      </c>
      <c r="F12" s="51">
        <v>43467</v>
      </c>
      <c r="G12" s="52" t="s">
        <v>40</v>
      </c>
      <c r="H12" s="49">
        <f t="shared" ref="H12:H53" si="0">F12-E12</f>
        <v>1</v>
      </c>
      <c r="I12" s="65">
        <v>2</v>
      </c>
      <c r="J12" s="66">
        <v>1570800</v>
      </c>
      <c r="K12" s="67">
        <v>68</v>
      </c>
      <c r="L12" s="66">
        <f t="shared" ref="L12:L21" si="1">J12*I12*H12</f>
        <v>3141600</v>
      </c>
      <c r="M12" s="68">
        <f t="shared" ref="M12:M21" si="2">K12*I12*H12</f>
        <v>136</v>
      </c>
      <c r="N12" s="69"/>
      <c r="O12" s="1" t="s">
        <v>24</v>
      </c>
      <c r="P12" s="1" t="s">
        <v>41</v>
      </c>
      <c r="T12" s="177"/>
      <c r="U12" s="177"/>
    </row>
    <row r="13" ht="15" spans="1:21">
      <c r="A13" s="48">
        <v>2</v>
      </c>
      <c r="B13" s="49">
        <v>1415205</v>
      </c>
      <c r="C13" s="49">
        <v>1035039</v>
      </c>
      <c r="D13" s="50" t="s">
        <v>42</v>
      </c>
      <c r="E13" s="51">
        <v>43466</v>
      </c>
      <c r="F13" s="51">
        <v>43468</v>
      </c>
      <c r="G13" s="52" t="s">
        <v>23</v>
      </c>
      <c r="H13" s="49">
        <f t="shared" si="0"/>
        <v>2</v>
      </c>
      <c r="I13" s="65">
        <v>1</v>
      </c>
      <c r="J13" s="66">
        <v>1917300</v>
      </c>
      <c r="K13" s="67">
        <v>83</v>
      </c>
      <c r="L13" s="66">
        <f t="shared" si="1"/>
        <v>3834600</v>
      </c>
      <c r="M13" s="68">
        <f t="shared" si="2"/>
        <v>166</v>
      </c>
      <c r="N13" s="69"/>
      <c r="O13" s="1" t="s">
        <v>24</v>
      </c>
      <c r="P13" s="1" t="s">
        <v>41</v>
      </c>
      <c r="T13" s="177"/>
      <c r="U13" s="177"/>
    </row>
    <row r="14" ht="15" spans="1:21">
      <c r="A14" s="48">
        <v>3</v>
      </c>
      <c r="B14" s="49">
        <v>1418802</v>
      </c>
      <c r="C14" s="49">
        <v>1035209</v>
      </c>
      <c r="D14" s="50" t="s">
        <v>43</v>
      </c>
      <c r="E14" s="51">
        <v>43466</v>
      </c>
      <c r="F14" s="51">
        <v>43468</v>
      </c>
      <c r="G14" s="52" t="s">
        <v>23</v>
      </c>
      <c r="H14" s="49">
        <f t="shared" si="0"/>
        <v>2</v>
      </c>
      <c r="I14" s="65">
        <v>1</v>
      </c>
      <c r="J14" s="66">
        <v>1570800</v>
      </c>
      <c r="K14" s="67">
        <v>68</v>
      </c>
      <c r="L14" s="66">
        <f t="shared" si="1"/>
        <v>3141600</v>
      </c>
      <c r="M14" s="68">
        <f t="shared" si="2"/>
        <v>136</v>
      </c>
      <c r="N14" s="69"/>
      <c r="O14" s="1" t="s">
        <v>24</v>
      </c>
      <c r="P14" s="1" t="s">
        <v>41</v>
      </c>
      <c r="T14" s="177"/>
      <c r="U14" s="177"/>
    </row>
    <row r="15" ht="15" spans="1:21">
      <c r="A15" s="48">
        <v>4</v>
      </c>
      <c r="B15" s="49">
        <v>1416395</v>
      </c>
      <c r="C15" s="49">
        <v>1035107</v>
      </c>
      <c r="D15" s="50" t="s">
        <v>44</v>
      </c>
      <c r="E15" s="51">
        <v>43463</v>
      </c>
      <c r="F15" s="51">
        <v>43466</v>
      </c>
      <c r="G15" s="52" t="s">
        <v>23</v>
      </c>
      <c r="H15" s="49">
        <f t="shared" si="0"/>
        <v>3</v>
      </c>
      <c r="I15" s="65">
        <v>1</v>
      </c>
      <c r="J15" s="66">
        <v>1570800</v>
      </c>
      <c r="K15" s="67">
        <v>68</v>
      </c>
      <c r="L15" s="66">
        <f t="shared" si="1"/>
        <v>4712400</v>
      </c>
      <c r="M15" s="68">
        <f t="shared" si="2"/>
        <v>204</v>
      </c>
      <c r="N15" s="69">
        <v>4928</v>
      </c>
      <c r="O15" s="1" t="s">
        <v>24</v>
      </c>
      <c r="T15" s="177"/>
      <c r="U15" s="177"/>
    </row>
    <row r="16" ht="15" spans="1:21">
      <c r="A16" s="48">
        <v>5</v>
      </c>
      <c r="B16" s="49">
        <v>1412273</v>
      </c>
      <c r="C16" s="49">
        <v>1034894</v>
      </c>
      <c r="D16" s="50" t="s">
        <v>45</v>
      </c>
      <c r="E16" s="51">
        <v>43465</v>
      </c>
      <c r="F16" s="51">
        <v>43467</v>
      </c>
      <c r="G16" s="52" t="s">
        <v>23</v>
      </c>
      <c r="H16" s="49">
        <f t="shared" si="0"/>
        <v>2</v>
      </c>
      <c r="I16" s="65">
        <v>1</v>
      </c>
      <c r="J16" s="66">
        <v>1570800</v>
      </c>
      <c r="K16" s="67">
        <v>68</v>
      </c>
      <c r="L16" s="66">
        <f t="shared" si="1"/>
        <v>3141600</v>
      </c>
      <c r="M16" s="68">
        <f t="shared" si="2"/>
        <v>136</v>
      </c>
      <c r="N16" s="69">
        <v>4940</v>
      </c>
      <c r="O16" s="1" t="s">
        <v>24</v>
      </c>
      <c r="T16" s="177"/>
      <c r="U16" s="177"/>
    </row>
    <row r="17" ht="15" spans="1:21">
      <c r="A17" s="48">
        <v>6</v>
      </c>
      <c r="B17" s="49">
        <v>1414579</v>
      </c>
      <c r="C17" s="49">
        <v>1035015</v>
      </c>
      <c r="D17" s="50" t="s">
        <v>46</v>
      </c>
      <c r="E17" s="51">
        <v>43465</v>
      </c>
      <c r="F17" s="51">
        <v>43467</v>
      </c>
      <c r="G17" s="52" t="s">
        <v>47</v>
      </c>
      <c r="H17" s="49">
        <f t="shared" si="0"/>
        <v>2</v>
      </c>
      <c r="I17" s="65">
        <v>1</v>
      </c>
      <c r="J17" s="66">
        <v>2818200</v>
      </c>
      <c r="K17" s="67">
        <v>122</v>
      </c>
      <c r="L17" s="66">
        <f t="shared" si="1"/>
        <v>5636400</v>
      </c>
      <c r="M17" s="68">
        <f t="shared" si="2"/>
        <v>244</v>
      </c>
      <c r="N17" s="69">
        <v>4943</v>
      </c>
      <c r="O17" s="1" t="s">
        <v>24</v>
      </c>
      <c r="T17" s="177"/>
      <c r="U17" s="177"/>
    </row>
    <row r="18" ht="15" spans="1:21">
      <c r="A18" s="48">
        <v>7</v>
      </c>
      <c r="B18" s="49">
        <v>1410156</v>
      </c>
      <c r="C18" s="49">
        <v>1034761</v>
      </c>
      <c r="D18" s="50" t="s">
        <v>48</v>
      </c>
      <c r="E18" s="51">
        <v>43465</v>
      </c>
      <c r="F18" s="51">
        <v>43467</v>
      </c>
      <c r="G18" s="52" t="s">
        <v>23</v>
      </c>
      <c r="H18" s="49">
        <f t="shared" si="0"/>
        <v>2</v>
      </c>
      <c r="I18" s="65">
        <v>1</v>
      </c>
      <c r="J18" s="66">
        <v>1570800</v>
      </c>
      <c r="K18" s="67">
        <v>68</v>
      </c>
      <c r="L18" s="66">
        <f t="shared" si="1"/>
        <v>3141600</v>
      </c>
      <c r="M18" s="68">
        <f t="shared" si="2"/>
        <v>136</v>
      </c>
      <c r="N18" s="69">
        <v>4946</v>
      </c>
      <c r="O18" s="1" t="s">
        <v>24</v>
      </c>
      <c r="T18" s="177"/>
      <c r="U18" s="177"/>
    </row>
    <row r="19" ht="15" spans="1:21">
      <c r="A19" s="48">
        <v>8</v>
      </c>
      <c r="B19" s="49">
        <v>1419683</v>
      </c>
      <c r="C19" s="49">
        <v>1035250</v>
      </c>
      <c r="D19" s="50" t="s">
        <v>22</v>
      </c>
      <c r="E19" s="51">
        <v>43464</v>
      </c>
      <c r="F19" s="51">
        <v>43467</v>
      </c>
      <c r="G19" s="52" t="s">
        <v>23</v>
      </c>
      <c r="H19" s="49">
        <f t="shared" si="0"/>
        <v>3</v>
      </c>
      <c r="I19" s="65">
        <v>2</v>
      </c>
      <c r="J19" s="66">
        <v>1570800</v>
      </c>
      <c r="K19" s="67">
        <v>68</v>
      </c>
      <c r="L19" s="66">
        <f t="shared" si="1"/>
        <v>9424800</v>
      </c>
      <c r="M19" s="68">
        <f t="shared" si="2"/>
        <v>408</v>
      </c>
      <c r="N19" s="69">
        <v>4948</v>
      </c>
      <c r="O19" s="1" t="s">
        <v>24</v>
      </c>
      <c r="T19" s="177"/>
      <c r="U19" s="177"/>
    </row>
    <row r="20" ht="15" spans="1:21">
      <c r="A20" s="48">
        <v>9</v>
      </c>
      <c r="B20" s="49">
        <v>1420309</v>
      </c>
      <c r="C20" s="49">
        <v>1035275</v>
      </c>
      <c r="D20" s="50" t="s">
        <v>49</v>
      </c>
      <c r="E20" s="51">
        <v>43463</v>
      </c>
      <c r="F20" s="51">
        <v>43467</v>
      </c>
      <c r="G20" s="52" t="s">
        <v>23</v>
      </c>
      <c r="H20" s="49">
        <f t="shared" si="0"/>
        <v>4</v>
      </c>
      <c r="I20" s="65">
        <v>1</v>
      </c>
      <c r="J20" s="66">
        <v>1570800</v>
      </c>
      <c r="K20" s="67">
        <v>68</v>
      </c>
      <c r="L20" s="66">
        <f t="shared" si="1"/>
        <v>6283200</v>
      </c>
      <c r="M20" s="68">
        <f t="shared" si="2"/>
        <v>272</v>
      </c>
      <c r="N20" s="178" t="s">
        <v>50</v>
      </c>
      <c r="O20" s="1" t="s">
        <v>24</v>
      </c>
      <c r="T20" s="177"/>
      <c r="U20" s="177"/>
    </row>
    <row r="21" ht="15" spans="1:21">
      <c r="A21" s="48">
        <v>10</v>
      </c>
      <c r="B21" s="49">
        <v>1411763</v>
      </c>
      <c r="C21" s="49">
        <v>1034858</v>
      </c>
      <c r="D21" s="50" t="s">
        <v>51</v>
      </c>
      <c r="E21" s="51">
        <v>43467</v>
      </c>
      <c r="F21" s="51">
        <v>43469</v>
      </c>
      <c r="G21" s="52" t="s">
        <v>23</v>
      </c>
      <c r="H21" s="49">
        <f t="shared" si="0"/>
        <v>2</v>
      </c>
      <c r="I21" s="65">
        <v>1</v>
      </c>
      <c r="J21" s="66">
        <v>1570800</v>
      </c>
      <c r="K21" s="67">
        <v>68</v>
      </c>
      <c r="L21" s="66">
        <f t="shared" si="1"/>
        <v>3141600</v>
      </c>
      <c r="M21" s="68">
        <f t="shared" si="2"/>
        <v>136</v>
      </c>
      <c r="N21" s="69"/>
      <c r="O21" s="1" t="s">
        <v>24</v>
      </c>
      <c r="P21" s="1" t="s">
        <v>41</v>
      </c>
      <c r="T21" s="177"/>
      <c r="U21" s="177"/>
    </row>
    <row r="22" ht="15" spans="1:21">
      <c r="A22" s="48">
        <v>11</v>
      </c>
      <c r="B22" s="49">
        <v>1417189</v>
      </c>
      <c r="C22" s="49">
        <v>1035133</v>
      </c>
      <c r="D22" s="50" t="s">
        <v>52</v>
      </c>
      <c r="E22" s="51">
        <v>43468</v>
      </c>
      <c r="F22" s="51">
        <v>43470</v>
      </c>
      <c r="G22" s="52" t="s">
        <v>23</v>
      </c>
      <c r="H22" s="49">
        <f t="shared" si="0"/>
        <v>2</v>
      </c>
      <c r="I22" s="65">
        <v>1</v>
      </c>
      <c r="J22" s="66">
        <v>1570800</v>
      </c>
      <c r="K22" s="67">
        <v>68</v>
      </c>
      <c r="L22" s="66">
        <v>2679600</v>
      </c>
      <c r="M22" s="68">
        <v>116</v>
      </c>
      <c r="N22" s="69"/>
      <c r="O22" s="1" t="s">
        <v>24</v>
      </c>
      <c r="P22" s="1" t="s">
        <v>41</v>
      </c>
      <c r="T22" s="177"/>
      <c r="U22" s="177"/>
    </row>
    <row r="23" ht="15" spans="1:21">
      <c r="A23" s="48">
        <v>12</v>
      </c>
      <c r="B23" s="49">
        <v>1417141</v>
      </c>
      <c r="C23" s="49">
        <v>1035132</v>
      </c>
      <c r="D23" s="50" t="s">
        <v>53</v>
      </c>
      <c r="E23" s="51">
        <v>43468</v>
      </c>
      <c r="F23" s="51">
        <v>43470</v>
      </c>
      <c r="G23" s="52" t="s">
        <v>23</v>
      </c>
      <c r="H23" s="49">
        <f t="shared" si="0"/>
        <v>2</v>
      </c>
      <c r="I23" s="65">
        <v>1</v>
      </c>
      <c r="J23" s="66">
        <v>1570000</v>
      </c>
      <c r="K23" s="67">
        <v>68</v>
      </c>
      <c r="L23" s="66">
        <v>2679600</v>
      </c>
      <c r="M23" s="68">
        <v>116</v>
      </c>
      <c r="N23" s="69"/>
      <c r="O23" s="1" t="s">
        <v>24</v>
      </c>
      <c r="P23" s="1" t="s">
        <v>41</v>
      </c>
      <c r="T23" s="177"/>
      <c r="U23" s="177"/>
    </row>
    <row r="24" ht="15" spans="1:21">
      <c r="A24" s="48">
        <v>13</v>
      </c>
      <c r="B24" s="49">
        <v>1418690</v>
      </c>
      <c r="C24" s="49">
        <v>1035194</v>
      </c>
      <c r="D24" s="50" t="s">
        <v>54</v>
      </c>
      <c r="E24" s="51">
        <v>43469</v>
      </c>
      <c r="F24" s="51">
        <v>43470</v>
      </c>
      <c r="G24" s="52" t="s">
        <v>23</v>
      </c>
      <c r="H24" s="49">
        <f t="shared" si="0"/>
        <v>1</v>
      </c>
      <c r="I24" s="65">
        <v>1</v>
      </c>
      <c r="J24" s="66">
        <v>1108800</v>
      </c>
      <c r="K24" s="67">
        <v>48</v>
      </c>
      <c r="L24" s="66">
        <f t="shared" ref="L24:L53" si="3">J24*I24*H24</f>
        <v>1108800</v>
      </c>
      <c r="M24" s="68">
        <f t="shared" ref="M24:M53" si="4">K24*I24*H24</f>
        <v>48</v>
      </c>
      <c r="N24" s="69"/>
      <c r="O24" s="1" t="s">
        <v>24</v>
      </c>
      <c r="P24" s="1" t="s">
        <v>41</v>
      </c>
      <c r="T24" s="177"/>
      <c r="U24" s="177"/>
    </row>
    <row r="25" ht="15" spans="1:21">
      <c r="A25" s="48">
        <v>14</v>
      </c>
      <c r="B25" s="49">
        <v>1416269</v>
      </c>
      <c r="C25" s="49">
        <v>1035099</v>
      </c>
      <c r="D25" s="50" t="s">
        <v>55</v>
      </c>
      <c r="E25" s="51">
        <v>43470</v>
      </c>
      <c r="F25" s="51">
        <v>43471</v>
      </c>
      <c r="G25" s="52" t="s">
        <v>23</v>
      </c>
      <c r="H25" s="49">
        <f t="shared" si="0"/>
        <v>1</v>
      </c>
      <c r="I25" s="65">
        <v>4</v>
      </c>
      <c r="J25" s="66">
        <v>1108800</v>
      </c>
      <c r="K25" s="67">
        <v>48</v>
      </c>
      <c r="L25" s="66">
        <f t="shared" si="3"/>
        <v>4435200</v>
      </c>
      <c r="M25" s="68">
        <f t="shared" si="4"/>
        <v>192</v>
      </c>
      <c r="N25" s="69"/>
      <c r="O25" s="1" t="s">
        <v>24</v>
      </c>
      <c r="P25" s="1" t="s">
        <v>41</v>
      </c>
      <c r="T25" s="177"/>
      <c r="U25" s="177"/>
    </row>
    <row r="26" ht="15" spans="1:21">
      <c r="A26" s="48">
        <v>15</v>
      </c>
      <c r="B26" s="49">
        <v>1411698</v>
      </c>
      <c r="C26" s="49">
        <v>1034859</v>
      </c>
      <c r="D26" s="50" t="s">
        <v>56</v>
      </c>
      <c r="E26" s="51">
        <v>43470</v>
      </c>
      <c r="F26" s="51">
        <v>43471</v>
      </c>
      <c r="G26" s="52" t="s">
        <v>23</v>
      </c>
      <c r="H26" s="49">
        <f t="shared" si="0"/>
        <v>1</v>
      </c>
      <c r="I26" s="65">
        <v>1</v>
      </c>
      <c r="J26" s="66">
        <v>1108800</v>
      </c>
      <c r="K26" s="67">
        <v>48</v>
      </c>
      <c r="L26" s="66">
        <f t="shared" si="3"/>
        <v>1108800</v>
      </c>
      <c r="M26" s="68">
        <f t="shared" si="4"/>
        <v>48</v>
      </c>
      <c r="N26" s="69"/>
      <c r="O26" s="1" t="s">
        <v>24</v>
      </c>
      <c r="P26" s="1" t="s">
        <v>41</v>
      </c>
      <c r="T26" s="177"/>
      <c r="U26" s="177"/>
    </row>
    <row r="27" ht="15" spans="1:21">
      <c r="A27" s="48">
        <v>16</v>
      </c>
      <c r="B27" s="49">
        <v>1409612</v>
      </c>
      <c r="C27" s="49">
        <v>1034709</v>
      </c>
      <c r="D27" s="50" t="s">
        <v>57</v>
      </c>
      <c r="E27" s="51">
        <v>43470</v>
      </c>
      <c r="F27" s="51">
        <v>43472</v>
      </c>
      <c r="G27" s="52" t="s">
        <v>40</v>
      </c>
      <c r="H27" s="49">
        <f t="shared" si="0"/>
        <v>2</v>
      </c>
      <c r="I27" s="65">
        <v>1</v>
      </c>
      <c r="J27" s="66">
        <v>1362900</v>
      </c>
      <c r="K27" s="67">
        <v>59</v>
      </c>
      <c r="L27" s="66">
        <f t="shared" si="3"/>
        <v>2725800</v>
      </c>
      <c r="M27" s="68">
        <f t="shared" si="4"/>
        <v>118</v>
      </c>
      <c r="N27" s="69"/>
      <c r="O27" s="1" t="s">
        <v>24</v>
      </c>
      <c r="P27" s="1" t="s">
        <v>41</v>
      </c>
      <c r="T27" s="177"/>
      <c r="U27" s="177"/>
    </row>
    <row r="28" ht="15" spans="1:21">
      <c r="A28" s="48">
        <v>17</v>
      </c>
      <c r="B28" s="49">
        <v>1406676</v>
      </c>
      <c r="C28" s="49">
        <v>1034588</v>
      </c>
      <c r="D28" s="50" t="s">
        <v>58</v>
      </c>
      <c r="E28" s="51">
        <v>43471</v>
      </c>
      <c r="F28" s="51">
        <v>43472</v>
      </c>
      <c r="G28" s="52" t="s">
        <v>23</v>
      </c>
      <c r="H28" s="49">
        <f t="shared" si="0"/>
        <v>1</v>
      </c>
      <c r="I28" s="65">
        <v>1</v>
      </c>
      <c r="J28" s="66">
        <v>1108800</v>
      </c>
      <c r="K28" s="67">
        <v>48</v>
      </c>
      <c r="L28" s="66">
        <f t="shared" si="3"/>
        <v>1108800</v>
      </c>
      <c r="M28" s="68">
        <f t="shared" si="4"/>
        <v>48</v>
      </c>
      <c r="N28" s="69"/>
      <c r="O28" s="1" t="s">
        <v>24</v>
      </c>
      <c r="P28" s="1" t="s">
        <v>41</v>
      </c>
      <c r="T28" s="177"/>
      <c r="U28" s="177"/>
    </row>
    <row r="29" ht="15" spans="1:21">
      <c r="A29" s="48">
        <v>18</v>
      </c>
      <c r="B29" s="49">
        <v>1403045</v>
      </c>
      <c r="C29" s="49">
        <v>1034416</v>
      </c>
      <c r="D29" s="50" t="s">
        <v>59</v>
      </c>
      <c r="E29" s="51">
        <v>43470</v>
      </c>
      <c r="F29" s="51">
        <v>43472</v>
      </c>
      <c r="G29" s="52" t="s">
        <v>23</v>
      </c>
      <c r="H29" s="49">
        <f t="shared" si="0"/>
        <v>2</v>
      </c>
      <c r="I29" s="65">
        <v>1</v>
      </c>
      <c r="J29" s="66">
        <v>1108800</v>
      </c>
      <c r="K29" s="67">
        <v>48</v>
      </c>
      <c r="L29" s="66">
        <f t="shared" si="3"/>
        <v>2217600</v>
      </c>
      <c r="M29" s="68">
        <f t="shared" si="4"/>
        <v>96</v>
      </c>
      <c r="N29" s="69"/>
      <c r="O29" s="1" t="s">
        <v>24</v>
      </c>
      <c r="P29" s="1" t="s">
        <v>41</v>
      </c>
      <c r="T29" s="177"/>
      <c r="U29" s="177"/>
    </row>
    <row r="30" ht="15" spans="1:21">
      <c r="A30" s="48">
        <v>19</v>
      </c>
      <c r="B30" s="49">
        <v>1416436</v>
      </c>
      <c r="C30" s="49">
        <v>1035104</v>
      </c>
      <c r="D30" s="50" t="s">
        <v>60</v>
      </c>
      <c r="E30" s="51">
        <v>43471</v>
      </c>
      <c r="F30" s="51">
        <v>43473</v>
      </c>
      <c r="G30" s="52" t="s">
        <v>23</v>
      </c>
      <c r="H30" s="49">
        <f t="shared" si="0"/>
        <v>2</v>
      </c>
      <c r="I30" s="65">
        <v>1</v>
      </c>
      <c r="J30" s="66">
        <v>1108800</v>
      </c>
      <c r="K30" s="67">
        <v>48</v>
      </c>
      <c r="L30" s="66">
        <f t="shared" si="3"/>
        <v>2217600</v>
      </c>
      <c r="M30" s="68">
        <f t="shared" si="4"/>
        <v>96</v>
      </c>
      <c r="N30" s="69"/>
      <c r="O30" s="1" t="s">
        <v>24</v>
      </c>
      <c r="P30" s="1" t="s">
        <v>41</v>
      </c>
      <c r="T30" s="177"/>
      <c r="U30" s="177"/>
    </row>
    <row r="31" ht="15" spans="1:21">
      <c r="A31" s="48">
        <v>20</v>
      </c>
      <c r="B31" s="49">
        <v>1407227</v>
      </c>
      <c r="C31" s="49">
        <v>1034617</v>
      </c>
      <c r="D31" s="50" t="s">
        <v>61</v>
      </c>
      <c r="E31" s="51">
        <v>43471</v>
      </c>
      <c r="F31" s="51">
        <v>43474</v>
      </c>
      <c r="G31" s="52" t="s">
        <v>40</v>
      </c>
      <c r="H31" s="49">
        <f t="shared" si="0"/>
        <v>3</v>
      </c>
      <c r="I31" s="65">
        <v>2</v>
      </c>
      <c r="J31" s="66">
        <v>1362900</v>
      </c>
      <c r="K31" s="67">
        <v>59</v>
      </c>
      <c r="L31" s="66">
        <f t="shared" si="3"/>
        <v>8177400</v>
      </c>
      <c r="M31" s="68">
        <f t="shared" si="4"/>
        <v>354</v>
      </c>
      <c r="N31" s="69"/>
      <c r="O31" s="1" t="s">
        <v>24</v>
      </c>
      <c r="P31" s="1" t="s">
        <v>41</v>
      </c>
      <c r="T31" s="177"/>
      <c r="U31" s="177"/>
    </row>
    <row r="32" ht="15" spans="1:21">
      <c r="A32" s="48">
        <v>21</v>
      </c>
      <c r="B32" s="49">
        <v>1415470</v>
      </c>
      <c r="C32" s="49">
        <v>1035045</v>
      </c>
      <c r="D32" s="50" t="s">
        <v>62</v>
      </c>
      <c r="E32" s="51">
        <v>43469</v>
      </c>
      <c r="F32" s="51">
        <v>43474</v>
      </c>
      <c r="G32" s="52" t="s">
        <v>23</v>
      </c>
      <c r="H32" s="49">
        <f t="shared" si="0"/>
        <v>5</v>
      </c>
      <c r="I32" s="65">
        <v>3</v>
      </c>
      <c r="J32" s="66">
        <v>1108800</v>
      </c>
      <c r="K32" s="67">
        <v>48</v>
      </c>
      <c r="L32" s="66">
        <f t="shared" si="3"/>
        <v>16632000</v>
      </c>
      <c r="M32" s="68">
        <f t="shared" si="4"/>
        <v>720</v>
      </c>
      <c r="N32" s="69"/>
      <c r="O32" s="1" t="s">
        <v>24</v>
      </c>
      <c r="P32" s="1" t="s">
        <v>41</v>
      </c>
      <c r="T32" s="177"/>
      <c r="U32" s="177"/>
    </row>
    <row r="33" ht="15" spans="1:21">
      <c r="A33" s="48">
        <v>22</v>
      </c>
      <c r="B33" s="49">
        <v>1418355</v>
      </c>
      <c r="C33" s="49">
        <v>1035170</v>
      </c>
      <c r="D33" s="50" t="s">
        <v>63</v>
      </c>
      <c r="E33" s="51">
        <v>43470</v>
      </c>
      <c r="F33" s="51">
        <v>43475</v>
      </c>
      <c r="G33" s="52" t="s">
        <v>40</v>
      </c>
      <c r="H33" s="49">
        <f t="shared" si="0"/>
        <v>5</v>
      </c>
      <c r="I33" s="65">
        <v>2</v>
      </c>
      <c r="J33" s="66">
        <v>1362900</v>
      </c>
      <c r="K33" s="67">
        <v>59</v>
      </c>
      <c r="L33" s="66">
        <f t="shared" si="3"/>
        <v>13629000</v>
      </c>
      <c r="M33" s="68">
        <f t="shared" si="4"/>
        <v>590</v>
      </c>
      <c r="N33" s="69"/>
      <c r="O33" s="1" t="s">
        <v>24</v>
      </c>
      <c r="P33" s="1" t="s">
        <v>41</v>
      </c>
      <c r="T33" s="177"/>
      <c r="U33" s="177"/>
    </row>
    <row r="34" ht="15" spans="1:21">
      <c r="A34" s="48">
        <v>23</v>
      </c>
      <c r="B34" s="49">
        <v>1415190</v>
      </c>
      <c r="C34" s="49">
        <v>1035040</v>
      </c>
      <c r="D34" s="50" t="s">
        <v>64</v>
      </c>
      <c r="E34" s="51">
        <v>43473</v>
      </c>
      <c r="F34" s="51">
        <v>43475</v>
      </c>
      <c r="G34" s="52" t="s">
        <v>23</v>
      </c>
      <c r="H34" s="49">
        <f t="shared" si="0"/>
        <v>2</v>
      </c>
      <c r="I34" s="65">
        <v>1</v>
      </c>
      <c r="J34" s="66">
        <v>1108800</v>
      </c>
      <c r="K34" s="67">
        <v>48</v>
      </c>
      <c r="L34" s="66">
        <f t="shared" si="3"/>
        <v>2217600</v>
      </c>
      <c r="M34" s="68">
        <f t="shared" si="4"/>
        <v>96</v>
      </c>
      <c r="N34" s="69"/>
      <c r="O34" s="1" t="s">
        <v>24</v>
      </c>
      <c r="P34" s="1" t="s">
        <v>41</v>
      </c>
      <c r="T34" s="177"/>
      <c r="U34" s="177"/>
    </row>
    <row r="35" ht="15" spans="1:21">
      <c r="A35" s="48">
        <v>24</v>
      </c>
      <c r="B35" s="49">
        <v>1428261</v>
      </c>
      <c r="C35" s="49">
        <v>1035606</v>
      </c>
      <c r="D35" s="50" t="s">
        <v>65</v>
      </c>
      <c r="E35" s="51">
        <v>43474</v>
      </c>
      <c r="F35" s="51">
        <v>43475</v>
      </c>
      <c r="G35" s="52" t="s">
        <v>40</v>
      </c>
      <c r="H35" s="49">
        <f t="shared" si="0"/>
        <v>1</v>
      </c>
      <c r="I35" s="65">
        <v>2</v>
      </c>
      <c r="J35" s="66">
        <v>1362900</v>
      </c>
      <c r="K35" s="67">
        <v>59</v>
      </c>
      <c r="L35" s="66">
        <f t="shared" si="3"/>
        <v>2725800</v>
      </c>
      <c r="M35" s="68">
        <f t="shared" si="4"/>
        <v>118</v>
      </c>
      <c r="N35" s="69"/>
      <c r="O35" s="1" t="s">
        <v>24</v>
      </c>
      <c r="P35" s="1" t="s">
        <v>41</v>
      </c>
      <c r="T35" s="177"/>
      <c r="U35" s="177"/>
    </row>
    <row r="36" ht="15" spans="1:21">
      <c r="A36" s="48">
        <v>25</v>
      </c>
      <c r="B36" s="49">
        <v>1399775</v>
      </c>
      <c r="C36" s="49">
        <v>1034255</v>
      </c>
      <c r="D36" s="50" t="s">
        <v>66</v>
      </c>
      <c r="E36" s="51">
        <v>43474</v>
      </c>
      <c r="F36" s="51">
        <v>43476</v>
      </c>
      <c r="G36" s="52" t="s">
        <v>47</v>
      </c>
      <c r="H36" s="49">
        <f t="shared" si="0"/>
        <v>2</v>
      </c>
      <c r="I36" s="65">
        <v>1</v>
      </c>
      <c r="J36" s="66">
        <v>2356200</v>
      </c>
      <c r="K36" s="67">
        <v>102</v>
      </c>
      <c r="L36" s="66">
        <f t="shared" ref="L36:L44" si="5">J36*I36*H36</f>
        <v>4712400</v>
      </c>
      <c r="M36" s="68">
        <f t="shared" ref="M36:M44" si="6">K36*I36*H36</f>
        <v>204</v>
      </c>
      <c r="N36" s="69"/>
      <c r="O36" s="1" t="s">
        <v>24</v>
      </c>
      <c r="P36" s="1" t="s">
        <v>41</v>
      </c>
      <c r="T36" s="177"/>
      <c r="U36" s="177"/>
    </row>
    <row r="37" ht="15" spans="1:21">
      <c r="A37" s="48">
        <v>26</v>
      </c>
      <c r="B37" s="160">
        <v>1415747</v>
      </c>
      <c r="C37" s="49">
        <v>1035063</v>
      </c>
      <c r="D37" s="50" t="s">
        <v>67</v>
      </c>
      <c r="E37" s="51">
        <v>43475</v>
      </c>
      <c r="F37" s="51">
        <v>43476</v>
      </c>
      <c r="G37" s="52" t="s">
        <v>23</v>
      </c>
      <c r="H37" s="49">
        <f t="shared" si="0"/>
        <v>1</v>
      </c>
      <c r="I37" s="65">
        <v>4</v>
      </c>
      <c r="J37" s="66">
        <v>1108800</v>
      </c>
      <c r="K37" s="67">
        <v>48</v>
      </c>
      <c r="L37" s="66">
        <f t="shared" si="5"/>
        <v>4435200</v>
      </c>
      <c r="M37" s="68">
        <f t="shared" si="6"/>
        <v>192</v>
      </c>
      <c r="N37" s="69"/>
      <c r="O37" s="1" t="s">
        <v>24</v>
      </c>
      <c r="P37" s="1" t="s">
        <v>41</v>
      </c>
      <c r="T37" s="177"/>
      <c r="U37" s="177"/>
    </row>
    <row r="38" ht="15" spans="1:21">
      <c r="A38" s="48">
        <v>27</v>
      </c>
      <c r="B38" s="160">
        <v>1421379</v>
      </c>
      <c r="C38" s="49">
        <v>1035355</v>
      </c>
      <c r="D38" s="50" t="s">
        <v>68</v>
      </c>
      <c r="E38" s="51">
        <v>43475</v>
      </c>
      <c r="F38" s="51">
        <v>43477</v>
      </c>
      <c r="G38" s="52" t="s">
        <v>23</v>
      </c>
      <c r="H38" s="49">
        <f t="shared" si="0"/>
        <v>2</v>
      </c>
      <c r="I38" s="65">
        <v>1</v>
      </c>
      <c r="J38" s="66">
        <v>1455300</v>
      </c>
      <c r="K38" s="67">
        <v>63</v>
      </c>
      <c r="L38" s="66">
        <f t="shared" si="5"/>
        <v>2910600</v>
      </c>
      <c r="M38" s="68">
        <f t="shared" si="6"/>
        <v>126</v>
      </c>
      <c r="N38" s="69"/>
      <c r="O38" s="1" t="s">
        <v>24</v>
      </c>
      <c r="P38" s="1" t="s">
        <v>41</v>
      </c>
      <c r="T38" s="177"/>
      <c r="U38" s="177"/>
    </row>
    <row r="39" ht="15" spans="1:21">
      <c r="A39" s="48">
        <v>28</v>
      </c>
      <c r="B39" s="160">
        <v>1418430</v>
      </c>
      <c r="C39" s="49">
        <v>1035171</v>
      </c>
      <c r="D39" s="50" t="s">
        <v>69</v>
      </c>
      <c r="E39" s="51">
        <v>43476</v>
      </c>
      <c r="F39" s="51">
        <v>43477</v>
      </c>
      <c r="G39" s="52" t="s">
        <v>23</v>
      </c>
      <c r="H39" s="49">
        <f t="shared" si="0"/>
        <v>1</v>
      </c>
      <c r="I39" s="65">
        <v>1</v>
      </c>
      <c r="J39" s="66">
        <v>1108800</v>
      </c>
      <c r="K39" s="67">
        <v>48</v>
      </c>
      <c r="L39" s="66">
        <f t="shared" si="5"/>
        <v>1108800</v>
      </c>
      <c r="M39" s="68">
        <f t="shared" si="6"/>
        <v>48</v>
      </c>
      <c r="N39" s="69"/>
      <c r="O39" s="1" t="s">
        <v>24</v>
      </c>
      <c r="P39" s="1" t="s">
        <v>41</v>
      </c>
      <c r="T39" s="177"/>
      <c r="U39" s="177"/>
    </row>
    <row r="40" ht="15" spans="1:21">
      <c r="A40" s="48">
        <v>29</v>
      </c>
      <c r="B40" s="160">
        <v>1408274</v>
      </c>
      <c r="C40" s="49">
        <v>1034656</v>
      </c>
      <c r="D40" s="50" t="s">
        <v>70</v>
      </c>
      <c r="E40" s="51">
        <v>43475</v>
      </c>
      <c r="F40" s="51">
        <v>43477</v>
      </c>
      <c r="G40" s="52" t="s">
        <v>40</v>
      </c>
      <c r="H40" s="49">
        <f t="shared" si="0"/>
        <v>2</v>
      </c>
      <c r="I40" s="65">
        <v>1</v>
      </c>
      <c r="J40" s="66">
        <v>1362900</v>
      </c>
      <c r="K40" s="67">
        <v>59</v>
      </c>
      <c r="L40" s="66">
        <f t="shared" si="5"/>
        <v>2725800</v>
      </c>
      <c r="M40" s="68">
        <f t="shared" si="6"/>
        <v>118</v>
      </c>
      <c r="N40" s="69"/>
      <c r="O40" s="1" t="s">
        <v>24</v>
      </c>
      <c r="P40" s="1" t="s">
        <v>41</v>
      </c>
      <c r="T40" s="177"/>
      <c r="U40" s="177"/>
    </row>
    <row r="41" ht="15" spans="1:21">
      <c r="A41" s="48">
        <v>30</v>
      </c>
      <c r="B41" s="160">
        <v>1411062</v>
      </c>
      <c r="C41" s="49">
        <v>1034806</v>
      </c>
      <c r="D41" s="50" t="s">
        <v>71</v>
      </c>
      <c r="E41" s="51">
        <v>43475</v>
      </c>
      <c r="F41" s="51">
        <v>43477</v>
      </c>
      <c r="G41" s="52" t="s">
        <v>23</v>
      </c>
      <c r="H41" s="49">
        <f t="shared" si="0"/>
        <v>2</v>
      </c>
      <c r="I41" s="65">
        <v>1</v>
      </c>
      <c r="J41" s="66">
        <v>1108800</v>
      </c>
      <c r="K41" s="67">
        <v>48</v>
      </c>
      <c r="L41" s="66">
        <f t="shared" si="5"/>
        <v>2217600</v>
      </c>
      <c r="M41" s="68">
        <f t="shared" si="6"/>
        <v>96</v>
      </c>
      <c r="N41" s="69"/>
      <c r="O41" s="1" t="s">
        <v>24</v>
      </c>
      <c r="P41" s="1" t="s">
        <v>41</v>
      </c>
      <c r="T41" s="177"/>
      <c r="U41" s="177"/>
    </row>
    <row r="42" ht="15" spans="1:21">
      <c r="A42" s="48">
        <v>31</v>
      </c>
      <c r="B42" s="160">
        <v>1420841</v>
      </c>
      <c r="C42" s="49">
        <v>1035324</v>
      </c>
      <c r="D42" s="50" t="s">
        <v>72</v>
      </c>
      <c r="E42" s="51">
        <v>43477</v>
      </c>
      <c r="F42" s="51">
        <v>43478</v>
      </c>
      <c r="G42" s="52" t="s">
        <v>23</v>
      </c>
      <c r="H42" s="49">
        <f t="shared" si="0"/>
        <v>1</v>
      </c>
      <c r="I42" s="65">
        <v>1</v>
      </c>
      <c r="J42" s="66">
        <v>1108800</v>
      </c>
      <c r="K42" s="67">
        <v>48</v>
      </c>
      <c r="L42" s="66">
        <f t="shared" si="5"/>
        <v>1108800</v>
      </c>
      <c r="M42" s="68">
        <f t="shared" si="6"/>
        <v>48</v>
      </c>
      <c r="N42" s="69"/>
      <c r="O42" s="1" t="s">
        <v>24</v>
      </c>
      <c r="P42" s="1" t="s">
        <v>41</v>
      </c>
      <c r="T42" s="177"/>
      <c r="U42" s="177"/>
    </row>
    <row r="43" ht="15" spans="1:21">
      <c r="A43" s="48">
        <v>32</v>
      </c>
      <c r="B43" s="160">
        <v>1405866</v>
      </c>
      <c r="C43" s="49">
        <v>1034538</v>
      </c>
      <c r="D43" s="50" t="s">
        <v>73</v>
      </c>
      <c r="E43" s="51">
        <v>43476</v>
      </c>
      <c r="F43" s="51">
        <v>43478</v>
      </c>
      <c r="G43" s="52" t="s">
        <v>40</v>
      </c>
      <c r="H43" s="49">
        <f t="shared" si="0"/>
        <v>2</v>
      </c>
      <c r="I43" s="65">
        <v>1</v>
      </c>
      <c r="J43" s="66">
        <v>1362900</v>
      </c>
      <c r="K43" s="67">
        <v>59</v>
      </c>
      <c r="L43" s="66">
        <f t="shared" si="5"/>
        <v>2725800</v>
      </c>
      <c r="M43" s="68">
        <f t="shared" si="6"/>
        <v>118</v>
      </c>
      <c r="N43" s="69"/>
      <c r="O43" s="1" t="s">
        <v>24</v>
      </c>
      <c r="P43" s="1" t="s">
        <v>41</v>
      </c>
      <c r="T43" s="177"/>
      <c r="U43" s="177"/>
    </row>
    <row r="44" ht="15" spans="1:21">
      <c r="A44" s="48">
        <v>33</v>
      </c>
      <c r="B44" s="160">
        <v>1407644</v>
      </c>
      <c r="C44" s="49">
        <v>1034624</v>
      </c>
      <c r="D44" s="50" t="s">
        <v>74</v>
      </c>
      <c r="E44" s="51">
        <v>43476</v>
      </c>
      <c r="F44" s="51">
        <v>43478</v>
      </c>
      <c r="G44" s="52" t="s">
        <v>23</v>
      </c>
      <c r="H44" s="49">
        <f t="shared" si="0"/>
        <v>2</v>
      </c>
      <c r="I44" s="65">
        <v>1</v>
      </c>
      <c r="J44" s="66">
        <v>1108800</v>
      </c>
      <c r="K44" s="67">
        <v>48</v>
      </c>
      <c r="L44" s="66">
        <f t="shared" si="5"/>
        <v>2217600</v>
      </c>
      <c r="M44" s="68">
        <f t="shared" si="6"/>
        <v>96</v>
      </c>
      <c r="N44" s="69"/>
      <c r="O44" s="1" t="s">
        <v>24</v>
      </c>
      <c r="P44" s="1" t="s">
        <v>41</v>
      </c>
      <c r="T44" s="177"/>
      <c r="U44" s="177"/>
    </row>
    <row r="45" ht="15" spans="1:21">
      <c r="A45" s="48">
        <v>34</v>
      </c>
      <c r="B45" s="160">
        <v>1428218</v>
      </c>
      <c r="C45" s="49">
        <v>1035605</v>
      </c>
      <c r="D45" s="50" t="s">
        <v>75</v>
      </c>
      <c r="E45" s="51">
        <v>43477</v>
      </c>
      <c r="F45" s="51">
        <v>43478</v>
      </c>
      <c r="G45" s="52" t="s">
        <v>23</v>
      </c>
      <c r="H45" s="49">
        <f t="shared" si="0"/>
        <v>1</v>
      </c>
      <c r="I45" s="65">
        <v>1</v>
      </c>
      <c r="J45" s="66">
        <v>1108800</v>
      </c>
      <c r="K45" s="67">
        <v>48</v>
      </c>
      <c r="L45" s="66">
        <f t="shared" si="3"/>
        <v>1108800</v>
      </c>
      <c r="M45" s="68">
        <f t="shared" si="4"/>
        <v>48</v>
      </c>
      <c r="N45" s="69"/>
      <c r="O45" s="1" t="s">
        <v>24</v>
      </c>
      <c r="P45" s="1" t="s">
        <v>41</v>
      </c>
      <c r="T45" s="177"/>
      <c r="U45" s="177"/>
    </row>
    <row r="46" ht="15" spans="1:21">
      <c r="A46" s="48">
        <v>35</v>
      </c>
      <c r="B46" s="160">
        <v>1415504</v>
      </c>
      <c r="C46" s="49">
        <v>1035048</v>
      </c>
      <c r="D46" s="50" t="s">
        <v>76</v>
      </c>
      <c r="E46" s="51">
        <v>43475</v>
      </c>
      <c r="F46" s="51">
        <v>43479</v>
      </c>
      <c r="G46" s="52" t="s">
        <v>23</v>
      </c>
      <c r="H46" s="49">
        <f t="shared" si="0"/>
        <v>4</v>
      </c>
      <c r="I46" s="65">
        <v>1</v>
      </c>
      <c r="J46" s="66">
        <v>1108800</v>
      </c>
      <c r="K46" s="67">
        <v>48</v>
      </c>
      <c r="L46" s="66">
        <f t="shared" si="3"/>
        <v>4435200</v>
      </c>
      <c r="M46" s="68">
        <f t="shared" si="4"/>
        <v>192</v>
      </c>
      <c r="N46" s="69"/>
      <c r="O46" s="1" t="s">
        <v>24</v>
      </c>
      <c r="P46" s="1" t="s">
        <v>41</v>
      </c>
      <c r="T46" s="177"/>
      <c r="U46" s="177"/>
    </row>
    <row r="47" ht="15" spans="1:21">
      <c r="A47" s="48">
        <v>36</v>
      </c>
      <c r="B47" s="160">
        <v>1427641</v>
      </c>
      <c r="C47" s="49">
        <v>1035586</v>
      </c>
      <c r="D47" s="50" t="s">
        <v>77</v>
      </c>
      <c r="E47" s="51">
        <v>43476</v>
      </c>
      <c r="F47" s="51">
        <v>43479</v>
      </c>
      <c r="G47" s="52" t="s">
        <v>23</v>
      </c>
      <c r="H47" s="49">
        <f t="shared" si="0"/>
        <v>3</v>
      </c>
      <c r="I47" s="65">
        <v>1</v>
      </c>
      <c r="J47" s="66">
        <f>K47*23100</f>
        <v>1108800</v>
      </c>
      <c r="K47" s="67">
        <v>48</v>
      </c>
      <c r="L47" s="66">
        <f t="shared" si="3"/>
        <v>3326400</v>
      </c>
      <c r="M47" s="68">
        <f t="shared" si="4"/>
        <v>144</v>
      </c>
      <c r="N47" s="69"/>
      <c r="O47" s="1" t="s">
        <v>24</v>
      </c>
      <c r="P47" s="1" t="s">
        <v>41</v>
      </c>
      <c r="T47" s="177"/>
      <c r="U47" s="177"/>
    </row>
    <row r="48" ht="15" spans="1:21">
      <c r="A48" s="48">
        <v>37</v>
      </c>
      <c r="B48" s="160">
        <v>1420302</v>
      </c>
      <c r="C48" s="49">
        <v>1035276</v>
      </c>
      <c r="D48" s="50" t="s">
        <v>78</v>
      </c>
      <c r="E48" s="51">
        <v>43478</v>
      </c>
      <c r="F48" s="51">
        <v>43479</v>
      </c>
      <c r="G48" s="52" t="s">
        <v>23</v>
      </c>
      <c r="H48" s="49">
        <f t="shared" si="0"/>
        <v>1</v>
      </c>
      <c r="I48" s="65">
        <v>1</v>
      </c>
      <c r="J48" s="66">
        <f t="shared" ref="J48:J53" si="7">K48*23100</f>
        <v>1455300</v>
      </c>
      <c r="K48" s="67">
        <v>63</v>
      </c>
      <c r="L48" s="66">
        <f t="shared" si="3"/>
        <v>1455300</v>
      </c>
      <c r="M48" s="68">
        <f t="shared" si="4"/>
        <v>63</v>
      </c>
      <c r="N48" s="69"/>
      <c r="O48" s="1" t="s">
        <v>24</v>
      </c>
      <c r="P48" s="1" t="s">
        <v>41</v>
      </c>
      <c r="T48" s="177"/>
      <c r="U48" s="177"/>
    </row>
    <row r="49" ht="15" spans="1:21">
      <c r="A49" s="48">
        <v>38</v>
      </c>
      <c r="B49" s="160">
        <v>1408665</v>
      </c>
      <c r="C49" s="49">
        <v>1034673</v>
      </c>
      <c r="D49" s="50" t="s">
        <v>79</v>
      </c>
      <c r="E49" s="51">
        <v>43478</v>
      </c>
      <c r="F49" s="51">
        <v>43479</v>
      </c>
      <c r="G49" s="52" t="s">
        <v>23</v>
      </c>
      <c r="H49" s="49">
        <f t="shared" si="0"/>
        <v>1</v>
      </c>
      <c r="I49" s="65">
        <v>1</v>
      </c>
      <c r="J49" s="66">
        <f t="shared" si="7"/>
        <v>1108800</v>
      </c>
      <c r="K49" s="67">
        <v>48</v>
      </c>
      <c r="L49" s="66">
        <f t="shared" si="3"/>
        <v>1108800</v>
      </c>
      <c r="M49" s="68">
        <f t="shared" si="4"/>
        <v>48</v>
      </c>
      <c r="N49" s="69"/>
      <c r="O49" s="1" t="s">
        <v>24</v>
      </c>
      <c r="P49" s="1" t="s">
        <v>41</v>
      </c>
      <c r="T49" s="177"/>
      <c r="U49" s="177"/>
    </row>
    <row r="50" ht="15" spans="1:21">
      <c r="A50" s="48">
        <v>39</v>
      </c>
      <c r="B50" s="160">
        <v>1416392</v>
      </c>
      <c r="C50" s="49">
        <v>1035105</v>
      </c>
      <c r="D50" s="50" t="s">
        <v>80</v>
      </c>
      <c r="E50" s="51">
        <v>43472</v>
      </c>
      <c r="F50" s="51">
        <v>43474</v>
      </c>
      <c r="G50" s="52" t="s">
        <v>40</v>
      </c>
      <c r="H50" s="49">
        <v>1</v>
      </c>
      <c r="I50" s="65">
        <v>2</v>
      </c>
      <c r="J50" s="66">
        <v>1108800</v>
      </c>
      <c r="K50" s="67">
        <v>48</v>
      </c>
      <c r="L50" s="66">
        <f t="shared" si="3"/>
        <v>2217600</v>
      </c>
      <c r="M50" s="68">
        <f t="shared" si="4"/>
        <v>96</v>
      </c>
      <c r="N50" s="69"/>
      <c r="O50" s="1" t="s">
        <v>24</v>
      </c>
      <c r="P50" s="1" t="s">
        <v>41</v>
      </c>
      <c r="T50" s="177"/>
      <c r="U50" s="177"/>
    </row>
    <row r="51" ht="15" spans="1:21">
      <c r="A51" s="48">
        <v>40</v>
      </c>
      <c r="B51" s="160">
        <v>1413030</v>
      </c>
      <c r="C51" s="49">
        <v>1034938</v>
      </c>
      <c r="D51" s="50" t="s">
        <v>81</v>
      </c>
      <c r="E51" s="51">
        <v>43474</v>
      </c>
      <c r="F51" s="51">
        <v>43476</v>
      </c>
      <c r="G51" s="52" t="s">
        <v>23</v>
      </c>
      <c r="H51" s="49">
        <f t="shared" si="0"/>
        <v>2</v>
      </c>
      <c r="I51" s="65">
        <v>10</v>
      </c>
      <c r="J51" s="66">
        <f t="shared" si="7"/>
        <v>1108800</v>
      </c>
      <c r="K51" s="67">
        <v>48</v>
      </c>
      <c r="L51" s="66">
        <f>J51*I51*H51+6*23100*2</f>
        <v>22453200</v>
      </c>
      <c r="M51" s="68">
        <f>K51*I51*H51+12</f>
        <v>972</v>
      </c>
      <c r="N51" s="69"/>
      <c r="O51" s="1" t="s">
        <v>24</v>
      </c>
      <c r="P51" s="1" t="s">
        <v>41</v>
      </c>
      <c r="T51" s="177"/>
      <c r="U51" s="177"/>
    </row>
    <row r="52" ht="15" spans="1:21">
      <c r="A52" s="48">
        <v>41</v>
      </c>
      <c r="B52" s="160">
        <v>1426684</v>
      </c>
      <c r="C52" s="49">
        <v>1035502</v>
      </c>
      <c r="D52" s="50" t="s">
        <v>82</v>
      </c>
      <c r="E52" s="51">
        <v>43476</v>
      </c>
      <c r="F52" s="51">
        <v>43477</v>
      </c>
      <c r="G52" s="52" t="s">
        <v>23</v>
      </c>
      <c r="H52" s="49">
        <f t="shared" si="0"/>
        <v>1</v>
      </c>
      <c r="I52" s="65">
        <v>1</v>
      </c>
      <c r="J52" s="66">
        <f t="shared" si="7"/>
        <v>1108800</v>
      </c>
      <c r="K52" s="67">
        <v>48</v>
      </c>
      <c r="L52" s="66">
        <f t="shared" si="3"/>
        <v>1108800</v>
      </c>
      <c r="M52" s="68">
        <f t="shared" si="4"/>
        <v>48</v>
      </c>
      <c r="N52" s="69"/>
      <c r="O52" s="1" t="s">
        <v>24</v>
      </c>
      <c r="P52" s="1" t="s">
        <v>41</v>
      </c>
      <c r="T52" s="177"/>
      <c r="U52" s="177"/>
    </row>
    <row r="53" ht="15" spans="1:21">
      <c r="A53" s="48">
        <v>42</v>
      </c>
      <c r="B53" s="160">
        <v>1401866</v>
      </c>
      <c r="C53" s="49">
        <v>1034360</v>
      </c>
      <c r="D53" s="50" t="s">
        <v>83</v>
      </c>
      <c r="E53" s="51">
        <v>43477</v>
      </c>
      <c r="F53" s="51">
        <v>43479</v>
      </c>
      <c r="G53" s="52" t="s">
        <v>23</v>
      </c>
      <c r="H53" s="49">
        <f t="shared" si="0"/>
        <v>2</v>
      </c>
      <c r="I53" s="65">
        <v>3</v>
      </c>
      <c r="J53" s="66">
        <f t="shared" si="7"/>
        <v>1108800</v>
      </c>
      <c r="K53" s="67">
        <v>48</v>
      </c>
      <c r="L53" s="66">
        <f t="shared" si="3"/>
        <v>6652800</v>
      </c>
      <c r="M53" s="68">
        <f t="shared" si="4"/>
        <v>288</v>
      </c>
      <c r="N53" s="69"/>
      <c r="O53" s="1" t="s">
        <v>24</v>
      </c>
      <c r="P53" s="1" t="s">
        <v>41</v>
      </c>
      <c r="T53" s="177"/>
      <c r="U53" s="177"/>
    </row>
    <row r="54" ht="14.25" spans="1:21">
      <c r="A54" s="56" t="s">
        <v>26</v>
      </c>
      <c r="B54" s="57"/>
      <c r="C54" s="57"/>
      <c r="D54" s="57"/>
      <c r="E54" s="57"/>
      <c r="F54" s="57"/>
      <c r="G54" s="57"/>
      <c r="H54" s="57"/>
      <c r="I54" s="57"/>
      <c r="J54" s="72"/>
      <c r="K54" s="73"/>
      <c r="L54" s="74">
        <f>SUM(L12:L53)</f>
        <v>177292500</v>
      </c>
      <c r="M54" s="75">
        <f>SUM(M12:M53)</f>
        <v>7675</v>
      </c>
      <c r="N54" s="76"/>
      <c r="T54" s="177"/>
      <c r="U54" s="177"/>
    </row>
    <row r="55" ht="15" spans="12:21">
      <c r="L55" s="170"/>
      <c r="M55" s="78" t="s">
        <v>27</v>
      </c>
      <c r="T55" s="177"/>
      <c r="U55" s="177"/>
    </row>
    <row r="56" spans="2:21">
      <c r="B56" s="1"/>
      <c r="I56" s="1"/>
      <c r="J56" s="1"/>
      <c r="K56" s="1"/>
      <c r="L56" s="79"/>
      <c r="M56" s="80"/>
      <c r="N56" s="1"/>
      <c r="T56" s="177"/>
      <c r="U56" s="177"/>
    </row>
    <row r="57" ht="14.25" spans="1:21">
      <c r="A57" s="161" t="s">
        <v>28</v>
      </c>
      <c r="B57" s="161"/>
      <c r="C57" s="162" t="s">
        <v>29</v>
      </c>
      <c r="D57" s="163"/>
      <c r="E57" s="163"/>
      <c r="F57" s="163"/>
      <c r="G57" s="163"/>
      <c r="H57" s="163"/>
      <c r="I57" s="163"/>
      <c r="J57" s="171"/>
      <c r="K57" s="1"/>
      <c r="M57" s="80"/>
      <c r="N57" s="1"/>
      <c r="T57" s="177"/>
      <c r="U57" s="177"/>
    </row>
    <row r="58" ht="15" spans="1:21">
      <c r="A58" s="161" t="s">
        <v>30</v>
      </c>
      <c r="B58" s="161"/>
      <c r="C58" s="164">
        <v>60210370001077</v>
      </c>
      <c r="D58" s="165"/>
      <c r="E58" s="165"/>
      <c r="F58" s="165"/>
      <c r="G58" s="165"/>
      <c r="H58" s="165"/>
      <c r="I58" s="165"/>
      <c r="J58" s="172"/>
      <c r="T58" s="177"/>
      <c r="U58" s="177"/>
    </row>
    <row r="59" ht="14.25" spans="1:21">
      <c r="A59" s="161" t="s">
        <v>31</v>
      </c>
      <c r="B59" s="161"/>
      <c r="C59" s="166" t="s">
        <v>32</v>
      </c>
      <c r="D59" s="167"/>
      <c r="E59" s="167"/>
      <c r="F59" s="167"/>
      <c r="G59" s="167"/>
      <c r="H59" s="167"/>
      <c r="I59" s="167"/>
      <c r="J59" s="173"/>
      <c r="T59" s="177"/>
      <c r="U59" s="177"/>
    </row>
    <row r="60" ht="14.25" spans="1:21">
      <c r="A60" s="161" t="s">
        <v>33</v>
      </c>
      <c r="B60" s="161"/>
      <c r="C60" s="162" t="s">
        <v>34</v>
      </c>
      <c r="D60" s="168"/>
      <c r="E60" s="168"/>
      <c r="F60" s="168"/>
      <c r="G60" s="168"/>
      <c r="H60" s="168"/>
      <c r="I60" s="174"/>
      <c r="J60" s="175"/>
      <c r="T60" s="177"/>
      <c r="U60" s="177"/>
    </row>
    <row r="61" ht="15" spans="1:21">
      <c r="A61" s="161" t="s">
        <v>35</v>
      </c>
      <c r="B61" s="161"/>
      <c r="C61" s="169" t="s">
        <v>36</v>
      </c>
      <c r="D61" s="168"/>
      <c r="E61" s="168"/>
      <c r="F61" s="168"/>
      <c r="G61" s="168"/>
      <c r="H61" s="168"/>
      <c r="I61" s="174"/>
      <c r="J61" s="175"/>
      <c r="T61" s="177"/>
      <c r="U61" s="177"/>
    </row>
    <row r="62" spans="20:21">
      <c r="T62" s="177"/>
      <c r="U62" s="177"/>
    </row>
    <row r="63" spans="20:21">
      <c r="T63" s="177"/>
      <c r="U63" s="177"/>
    </row>
    <row r="64" spans="20:21">
      <c r="T64" s="177"/>
      <c r="U64" s="177"/>
    </row>
    <row r="65" spans="20:21">
      <c r="T65" s="177"/>
      <c r="U65" s="177"/>
    </row>
    <row r="66" spans="20:21">
      <c r="T66" s="177"/>
      <c r="U66" s="177"/>
    </row>
    <row r="67" spans="20:21">
      <c r="T67" s="177"/>
      <c r="U67" s="177"/>
    </row>
    <row r="68" spans="20:21">
      <c r="T68" s="177"/>
      <c r="U68" s="177"/>
    </row>
    <row r="69" spans="20:21">
      <c r="T69" s="177"/>
      <c r="U69" s="177"/>
    </row>
    <row r="70" spans="20:21">
      <c r="T70" s="177"/>
      <c r="U70" s="177"/>
    </row>
    <row r="71" spans="20:21">
      <c r="T71" s="177"/>
      <c r="U71" s="177"/>
    </row>
    <row r="72" spans="20:21">
      <c r="T72" s="177"/>
      <c r="U72" s="177"/>
    </row>
    <row r="73" spans="20:21">
      <c r="T73" s="177"/>
      <c r="U73" s="177"/>
    </row>
    <row r="74" spans="20:21">
      <c r="T74" s="177"/>
      <c r="U74" s="177"/>
    </row>
    <row r="75" spans="20:21">
      <c r="T75" s="177"/>
      <c r="U75" s="177"/>
    </row>
    <row r="76" spans="20:21">
      <c r="T76" s="177"/>
      <c r="U76" s="177"/>
    </row>
    <row r="77" spans="20:21">
      <c r="T77" s="177"/>
      <c r="U77" s="177"/>
    </row>
    <row r="78" spans="20:21">
      <c r="T78" s="177"/>
      <c r="U78" s="177"/>
    </row>
    <row r="79" spans="20:21">
      <c r="T79" s="177"/>
      <c r="U79" s="177"/>
    </row>
    <row r="80" spans="20:21">
      <c r="T80" s="177"/>
      <c r="U80" s="177"/>
    </row>
    <row r="81" spans="20:21">
      <c r="T81" s="177"/>
      <c r="U81" s="177"/>
    </row>
    <row r="82" spans="20:21">
      <c r="T82" s="177"/>
      <c r="U82" s="177"/>
    </row>
    <row r="83" spans="20:21">
      <c r="T83" s="177"/>
      <c r="U83" s="177"/>
    </row>
    <row r="84" spans="20:21">
      <c r="T84" s="177"/>
      <c r="U84" s="177"/>
    </row>
    <row r="85" spans="20:21">
      <c r="T85" s="177"/>
      <c r="U85" s="177"/>
    </row>
    <row r="86" spans="20:21">
      <c r="T86" s="177"/>
      <c r="U86" s="177"/>
    </row>
    <row r="87" spans="20:21">
      <c r="T87" s="177"/>
      <c r="U87" s="177"/>
    </row>
    <row r="88" spans="20:21">
      <c r="T88" s="177"/>
      <c r="U88" s="177"/>
    </row>
    <row r="89" spans="20:21">
      <c r="T89" s="177"/>
      <c r="U89" s="177"/>
    </row>
    <row r="90" spans="20:21">
      <c r="T90" s="177"/>
      <c r="U90" s="177"/>
    </row>
    <row r="91" spans="20:21">
      <c r="T91" s="177"/>
      <c r="U91" s="177"/>
    </row>
    <row r="92" spans="20:21">
      <c r="T92" s="177"/>
      <c r="U92" s="177"/>
    </row>
    <row r="93" spans="20:21">
      <c r="T93" s="177"/>
      <c r="U93" s="177"/>
    </row>
    <row r="94" spans="20:21">
      <c r="T94" s="177"/>
      <c r="U94" s="177"/>
    </row>
    <row r="95" spans="20:21">
      <c r="T95" s="177"/>
      <c r="U95" s="177"/>
    </row>
    <row r="96" spans="20:21">
      <c r="T96" s="177"/>
      <c r="U96" s="177"/>
    </row>
    <row r="97" spans="20:21">
      <c r="T97" s="177"/>
      <c r="U97" s="177"/>
    </row>
    <row r="98" spans="20:21">
      <c r="T98" s="177"/>
      <c r="U98" s="177"/>
    </row>
    <row r="99" spans="20:21">
      <c r="T99" s="177"/>
      <c r="U99" s="177"/>
    </row>
    <row r="100" spans="20:21">
      <c r="T100" s="177"/>
      <c r="U100" s="177"/>
    </row>
    <row r="101" spans="20:21">
      <c r="T101" s="177"/>
      <c r="U101" s="177"/>
    </row>
    <row r="102" spans="20:21">
      <c r="T102" s="177"/>
      <c r="U102" s="177"/>
    </row>
    <row r="103" spans="20:21">
      <c r="T103" s="177"/>
      <c r="U103" s="177"/>
    </row>
    <row r="104" spans="20:21">
      <c r="T104" s="177"/>
      <c r="U104" s="177"/>
    </row>
    <row r="105" spans="20:21">
      <c r="T105" s="177"/>
      <c r="U105" s="177"/>
    </row>
    <row r="106" spans="20:21">
      <c r="T106" s="177"/>
      <c r="U106" s="177"/>
    </row>
    <row r="107" spans="20:21">
      <c r="T107" s="177"/>
      <c r="U107" s="177"/>
    </row>
    <row r="108" spans="20:21">
      <c r="T108" s="177"/>
      <c r="U108" s="177"/>
    </row>
    <row r="109" spans="20:21">
      <c r="T109" s="177"/>
      <c r="U109" s="177"/>
    </row>
    <row r="110" spans="20:21">
      <c r="T110" s="177"/>
      <c r="U110" s="177"/>
    </row>
    <row r="111" spans="20:21">
      <c r="T111" s="177"/>
      <c r="U111" s="177"/>
    </row>
    <row r="112" spans="20:21">
      <c r="T112" s="177"/>
      <c r="U112" s="177"/>
    </row>
    <row r="113" spans="20:21">
      <c r="T113" s="177"/>
      <c r="U113" s="177"/>
    </row>
    <row r="114" spans="20:21">
      <c r="T114" s="177"/>
      <c r="U114" s="177"/>
    </row>
    <row r="115" spans="20:21">
      <c r="T115" s="177"/>
      <c r="U115" s="177"/>
    </row>
    <row r="116" spans="20:21">
      <c r="T116" s="177"/>
      <c r="U116" s="177"/>
    </row>
    <row r="117" spans="20:21">
      <c r="T117" s="177"/>
      <c r="U117" s="177"/>
    </row>
    <row r="118" spans="20:21">
      <c r="T118" s="177"/>
      <c r="U118" s="177"/>
    </row>
    <row r="119" spans="20:21">
      <c r="T119" s="177"/>
      <c r="U119" s="177"/>
    </row>
    <row r="120" spans="20:21">
      <c r="T120" s="177"/>
      <c r="U120" s="177"/>
    </row>
    <row r="121" spans="20:21">
      <c r="T121" s="177"/>
      <c r="U121" s="177"/>
    </row>
    <row r="122" spans="20:21">
      <c r="T122" s="177"/>
      <c r="U122" s="177"/>
    </row>
    <row r="123" spans="20:21">
      <c r="T123" s="177"/>
      <c r="U123" s="177"/>
    </row>
    <row r="124" spans="20:21">
      <c r="T124" s="177"/>
      <c r="U124" s="177"/>
    </row>
    <row r="125" spans="20:21">
      <c r="T125" s="177"/>
      <c r="U125" s="177"/>
    </row>
    <row r="126" spans="20:21">
      <c r="T126" s="177"/>
      <c r="U126" s="177"/>
    </row>
    <row r="127" spans="20:21">
      <c r="T127" s="177"/>
      <c r="U127" s="177"/>
    </row>
    <row r="128" spans="20:21">
      <c r="T128" s="177"/>
      <c r="U128" s="177"/>
    </row>
    <row r="129" spans="20:21">
      <c r="T129" s="177"/>
      <c r="U129" s="177"/>
    </row>
    <row r="130" spans="20:21">
      <c r="T130" s="177"/>
      <c r="U130" s="177"/>
    </row>
    <row r="131" spans="20:21">
      <c r="T131" s="177"/>
      <c r="U131" s="177"/>
    </row>
    <row r="132" spans="20:21">
      <c r="T132" s="177"/>
      <c r="U132" s="177"/>
    </row>
    <row r="133" spans="20:21">
      <c r="T133" s="177"/>
      <c r="U133" s="177"/>
    </row>
    <row r="134" spans="20:21">
      <c r="T134" s="177"/>
      <c r="U134" s="177"/>
    </row>
    <row r="135" spans="20:21">
      <c r="T135" s="177"/>
      <c r="U135" s="177"/>
    </row>
    <row r="136" spans="20:21">
      <c r="T136" s="177"/>
      <c r="U136" s="177"/>
    </row>
    <row r="137" spans="20:21">
      <c r="T137" s="177"/>
      <c r="U137" s="177"/>
    </row>
    <row r="138" spans="20:21">
      <c r="T138" s="177"/>
      <c r="U138" s="177"/>
    </row>
    <row r="139" spans="20:21">
      <c r="T139" s="177"/>
      <c r="U139" s="177"/>
    </row>
    <row r="140" spans="20:21">
      <c r="T140" s="177"/>
      <c r="U140" s="177"/>
    </row>
    <row r="141" spans="20:21">
      <c r="T141" s="177"/>
      <c r="U141" s="177"/>
    </row>
    <row r="142" spans="20:21">
      <c r="T142" s="177"/>
      <c r="U142" s="177"/>
    </row>
    <row r="143" spans="20:21">
      <c r="T143" s="177"/>
      <c r="U143" s="177"/>
    </row>
    <row r="144" spans="20:21">
      <c r="T144" s="177"/>
      <c r="U144" s="177"/>
    </row>
    <row r="145" spans="20:21">
      <c r="T145" s="177"/>
      <c r="U145" s="177"/>
    </row>
    <row r="146" spans="20:21">
      <c r="T146" s="177"/>
      <c r="U146" s="177"/>
    </row>
    <row r="147" spans="20:21">
      <c r="T147" s="177"/>
      <c r="U147" s="177"/>
    </row>
    <row r="148" spans="20:21">
      <c r="T148" s="177"/>
      <c r="U148" s="177"/>
    </row>
    <row r="149" spans="20:21">
      <c r="T149" s="177"/>
      <c r="U149" s="177"/>
    </row>
    <row r="150" spans="20:21">
      <c r="T150" s="177"/>
      <c r="U150" s="177"/>
    </row>
    <row r="151" spans="20:21">
      <c r="T151" s="177"/>
      <c r="U151" s="177"/>
    </row>
    <row r="152" spans="20:21">
      <c r="T152" s="177"/>
      <c r="U152" s="177"/>
    </row>
    <row r="153" spans="20:21">
      <c r="T153" s="177"/>
      <c r="U153" s="177"/>
    </row>
    <row r="154" spans="20:21">
      <c r="T154" s="177"/>
      <c r="U154" s="177"/>
    </row>
    <row r="155" spans="20:21">
      <c r="T155" s="177"/>
      <c r="U155" s="177"/>
    </row>
    <row r="156" spans="20:21">
      <c r="T156" s="177"/>
      <c r="U156" s="177"/>
    </row>
    <row r="157" spans="20:21">
      <c r="T157" s="177"/>
      <c r="U157" s="177"/>
    </row>
    <row r="158" spans="20:21">
      <c r="T158" s="177"/>
      <c r="U158" s="177"/>
    </row>
    <row r="159" spans="20:21">
      <c r="T159" s="177"/>
      <c r="U159" s="177"/>
    </row>
    <row r="160" spans="20:21">
      <c r="T160" s="177"/>
      <c r="U160" s="177"/>
    </row>
    <row r="161" spans="20:21">
      <c r="T161" s="177"/>
      <c r="U161" s="177"/>
    </row>
    <row r="162" spans="20:21">
      <c r="T162" s="177"/>
      <c r="U162" s="177"/>
    </row>
    <row r="163" spans="20:21">
      <c r="T163" s="177"/>
      <c r="U163" s="177"/>
    </row>
    <row r="164" spans="20:21">
      <c r="T164" s="177"/>
      <c r="U164" s="177"/>
    </row>
    <row r="165" spans="20:21">
      <c r="T165" s="177"/>
      <c r="U165" s="177"/>
    </row>
    <row r="166" spans="20:21">
      <c r="T166" s="177"/>
      <c r="U166" s="177"/>
    </row>
    <row r="167" spans="20:21">
      <c r="T167" s="177"/>
      <c r="U167" s="177"/>
    </row>
    <row r="168" spans="20:21">
      <c r="T168" s="177"/>
      <c r="U168" s="177"/>
    </row>
    <row r="169" spans="20:21">
      <c r="T169" s="177"/>
      <c r="U169" s="177"/>
    </row>
    <row r="170" spans="20:21">
      <c r="T170" s="177"/>
      <c r="U170" s="177"/>
    </row>
    <row r="171" spans="20:21">
      <c r="T171" s="177"/>
      <c r="U171" s="177"/>
    </row>
    <row r="172" spans="20:21">
      <c r="T172" s="177"/>
      <c r="U172" s="177"/>
    </row>
    <row r="173" spans="20:21">
      <c r="T173" s="177"/>
      <c r="U173" s="177"/>
    </row>
    <row r="174" spans="20:21">
      <c r="T174" s="177"/>
      <c r="U174" s="177"/>
    </row>
    <row r="175" spans="20:21">
      <c r="T175" s="177"/>
      <c r="U175" s="177"/>
    </row>
    <row r="176" spans="20:21">
      <c r="T176" s="177"/>
      <c r="U176" s="177"/>
    </row>
    <row r="177" spans="20:21">
      <c r="T177" s="177"/>
      <c r="U177" s="177"/>
    </row>
    <row r="178" spans="20:21">
      <c r="T178" s="177"/>
      <c r="U178" s="177"/>
    </row>
    <row r="179" spans="20:21">
      <c r="T179" s="177"/>
      <c r="U179" s="177"/>
    </row>
    <row r="180" spans="20:21">
      <c r="T180" s="177"/>
      <c r="U180" s="177"/>
    </row>
    <row r="181" spans="20:21">
      <c r="T181" s="177"/>
      <c r="U181" s="177"/>
    </row>
    <row r="182" spans="20:21">
      <c r="T182" s="177"/>
      <c r="U182" s="177"/>
    </row>
    <row r="183" spans="20:21">
      <c r="T183" s="177"/>
      <c r="U183" s="177"/>
    </row>
    <row r="184" spans="20:21">
      <c r="T184" s="177"/>
      <c r="U184" s="177"/>
    </row>
    <row r="185" spans="20:21">
      <c r="T185" s="177"/>
      <c r="U185" s="177"/>
    </row>
    <row r="186" spans="20:21">
      <c r="T186" s="177"/>
      <c r="U186" s="177"/>
    </row>
    <row r="187" spans="20:21">
      <c r="T187" s="177"/>
      <c r="U187" s="177"/>
    </row>
    <row r="188" spans="20:21">
      <c r="T188" s="177"/>
      <c r="U188" s="177"/>
    </row>
    <row r="189" spans="20:21">
      <c r="T189" s="177"/>
      <c r="U189" s="177"/>
    </row>
    <row r="190" spans="20:21">
      <c r="T190" s="177"/>
      <c r="U190" s="177"/>
    </row>
    <row r="191" spans="20:21">
      <c r="T191" s="177"/>
      <c r="U191" s="177"/>
    </row>
    <row r="192" spans="20:21">
      <c r="T192" s="177"/>
      <c r="U192" s="177"/>
    </row>
    <row r="193" spans="20:21">
      <c r="T193" s="177"/>
      <c r="U193" s="177"/>
    </row>
  </sheetData>
  <autoFilter ref="A10:P55">
    <extLst/>
  </autoFilter>
  <mergeCells count="26">
    <mergeCell ref="A5:H5"/>
    <mergeCell ref="B7:E7"/>
    <mergeCell ref="A54:J54"/>
    <mergeCell ref="A57:B57"/>
    <mergeCell ref="A58:B58"/>
    <mergeCell ref="C58:J58"/>
    <mergeCell ref="A59:B59"/>
    <mergeCell ref="C59:J59"/>
    <mergeCell ref="A60:B60"/>
    <mergeCell ref="A61:B61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pageSetup paperSize="1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"/>
  <sheetViews>
    <sheetView tabSelected="1" topLeftCell="A16" workbookViewId="0">
      <selection activeCell="M37" sqref="M$1:S$1048576"/>
    </sheetView>
  </sheetViews>
  <sheetFormatPr defaultColWidth="9.14166666666667" defaultRowHeight="13.5"/>
  <cols>
    <col min="1" max="1" width="4.28333333333333" style="81" customWidth="1"/>
    <col min="2" max="2" width="11.8583333333333" style="83" customWidth="1"/>
    <col min="3" max="3" width="9.56666666666667" style="81" customWidth="1"/>
    <col min="4" max="4" width="20" style="81" customWidth="1"/>
    <col min="5" max="6" width="10.1416666666667" style="81" customWidth="1"/>
    <col min="7" max="7" width="14.2833333333333" style="81" customWidth="1"/>
    <col min="8" max="8" width="10.1416666666667" style="81" customWidth="1"/>
    <col min="9" max="9" width="7.85833333333333" style="83" customWidth="1"/>
    <col min="10" max="10" width="11.2833333333333" style="83" customWidth="1"/>
    <col min="11" max="11" width="10.5666666666667" style="83" customWidth="1"/>
    <col min="12" max="12" width="15.2833333333333" style="82" customWidth="1"/>
    <col min="13" max="13" width="13.425" style="82" customWidth="1"/>
    <col min="14" max="14" width="9.14166666666667" style="84" hidden="1" customWidth="1"/>
    <col min="15" max="15" width="11.5666666666667" style="81" hidden="1" customWidth="1"/>
    <col min="16" max="16" width="10.5666666666667" style="81" hidden="1" customWidth="1"/>
    <col min="17" max="17" width="11.2833333333333" style="81" hidden="1" customWidth="1"/>
    <col min="18" max="18" width="10.1416666666667" style="81" hidden="1" customWidth="1"/>
    <col min="19" max="16384" width="9.14166666666667" style="81"/>
  </cols>
  <sheetData>
    <row r="1" s="81" customFormat="1" ht="15" spans="1:14">
      <c r="A1" s="85"/>
      <c r="B1" s="86"/>
      <c r="C1" s="85"/>
      <c r="D1" s="85"/>
      <c r="E1" s="85"/>
      <c r="F1" s="85"/>
      <c r="G1" s="85"/>
      <c r="H1" s="85"/>
      <c r="I1" s="114"/>
      <c r="J1" s="83"/>
      <c r="K1" s="83"/>
      <c r="L1" s="82"/>
      <c r="M1" s="82"/>
      <c r="N1" s="84"/>
    </row>
    <row r="2" s="81" customFormat="1" ht="15.75" customHeight="1" spans="1:14">
      <c r="A2" s="87"/>
      <c r="B2" s="87"/>
      <c r="C2" s="88"/>
      <c r="D2" s="89" t="s">
        <v>0</v>
      </c>
      <c r="E2" s="90"/>
      <c r="F2" s="90"/>
      <c r="G2" s="91"/>
      <c r="H2" s="88"/>
      <c r="I2" s="114"/>
      <c r="J2" s="83"/>
      <c r="K2" s="83"/>
      <c r="L2" s="82"/>
      <c r="M2" s="82"/>
      <c r="N2" s="84"/>
    </row>
    <row r="3" s="81" customFormat="1" ht="15" spans="1:14">
      <c r="A3" s="87"/>
      <c r="B3" s="87"/>
      <c r="C3" s="88"/>
      <c r="D3" s="92"/>
      <c r="E3" s="93"/>
      <c r="F3" s="93"/>
      <c r="G3" s="94"/>
      <c r="H3" s="88"/>
      <c r="I3" s="114"/>
      <c r="J3" s="83"/>
      <c r="K3" s="83"/>
      <c r="L3" s="82"/>
      <c r="M3" s="82"/>
      <c r="N3" s="84"/>
    </row>
    <row r="4" s="81" customFormat="1" ht="15" spans="1:14">
      <c r="A4" s="95"/>
      <c r="B4" s="95"/>
      <c r="C4" s="96"/>
      <c r="D4" s="95"/>
      <c r="E4" s="95"/>
      <c r="F4" s="97"/>
      <c r="G4" s="97"/>
      <c r="H4" s="97"/>
      <c r="I4" s="115"/>
      <c r="J4" s="83"/>
      <c r="K4" s="83"/>
      <c r="L4" s="82"/>
      <c r="M4" s="82"/>
      <c r="N4" s="84"/>
    </row>
    <row r="5" s="81" customFormat="1" ht="34.5" spans="1:14">
      <c r="A5" s="98" t="s">
        <v>1</v>
      </c>
      <c r="B5" s="99"/>
      <c r="C5" s="99"/>
      <c r="D5" s="99"/>
      <c r="E5" s="99"/>
      <c r="F5" s="99"/>
      <c r="G5" s="99"/>
      <c r="H5" s="99"/>
      <c r="I5" s="116"/>
      <c r="J5" s="83"/>
      <c r="K5" s="83"/>
      <c r="L5" s="82"/>
      <c r="M5" s="82"/>
      <c r="N5" s="84"/>
    </row>
    <row r="6" s="81" customFormat="1" ht="34.5" spans="1:14">
      <c r="A6" s="99"/>
      <c r="B6" s="100"/>
      <c r="C6" s="101"/>
      <c r="D6" s="101"/>
      <c r="E6" s="101"/>
      <c r="F6" s="101"/>
      <c r="G6" s="31" t="s">
        <v>84</v>
      </c>
      <c r="H6" s="32"/>
      <c r="I6" s="117"/>
      <c r="J6" s="83"/>
      <c r="K6" s="83"/>
      <c r="L6" s="82"/>
      <c r="M6" s="82"/>
      <c r="N6" s="84"/>
    </row>
    <row r="7" s="81" customFormat="1" ht="15.75" spans="1:14">
      <c r="A7" s="102" t="s">
        <v>3</v>
      </c>
      <c r="B7" s="103" t="s">
        <v>4</v>
      </c>
      <c r="C7" s="103"/>
      <c r="D7" s="103"/>
      <c r="E7" s="104"/>
      <c r="F7" s="36"/>
      <c r="G7" s="37" t="s">
        <v>85</v>
      </c>
      <c r="H7" s="36"/>
      <c r="I7" s="118"/>
      <c r="J7" s="83"/>
      <c r="K7" s="83"/>
      <c r="L7" s="82"/>
      <c r="M7" s="82"/>
      <c r="N7" s="84"/>
    </row>
    <row r="8" s="81" customFormat="1" ht="16.5" spans="1:14">
      <c r="A8" s="38"/>
      <c r="B8" s="39"/>
      <c r="C8" s="40"/>
      <c r="D8" s="40"/>
      <c r="E8" s="41"/>
      <c r="F8" s="36"/>
      <c r="G8" s="42" t="s">
        <v>6</v>
      </c>
      <c r="H8" s="43"/>
      <c r="I8" s="119"/>
      <c r="J8" s="83"/>
      <c r="K8" s="83"/>
      <c r="L8" s="82"/>
      <c r="M8" s="82"/>
      <c r="N8" s="84"/>
    </row>
    <row r="9" s="81" customFormat="1" ht="15.75" spans="1:14">
      <c r="A9" s="36"/>
      <c r="B9" s="105"/>
      <c r="C9" s="36"/>
      <c r="D9" s="36"/>
      <c r="E9" s="36"/>
      <c r="F9" s="36"/>
      <c r="G9" s="36"/>
      <c r="H9" s="36"/>
      <c r="I9" s="114"/>
      <c r="J9" s="83"/>
      <c r="K9" s="83"/>
      <c r="L9" s="82"/>
      <c r="M9" s="82"/>
      <c r="N9" s="84"/>
    </row>
    <row r="10" s="81" customFormat="1" ht="20.25" customHeight="1" spans="2:16">
      <c r="B10" s="83"/>
      <c r="C10" s="81"/>
      <c r="D10" s="81"/>
      <c r="E10" s="81"/>
      <c r="F10" s="81"/>
      <c r="G10" s="81"/>
      <c r="H10" s="81"/>
      <c r="I10" s="83"/>
      <c r="J10" s="83"/>
      <c r="K10" s="83"/>
      <c r="L10" s="120">
        <f>SUBTOTAL(9,L12:L95)</f>
        <v>281589000</v>
      </c>
      <c r="M10" s="82"/>
      <c r="N10" s="84"/>
      <c r="O10" s="81"/>
      <c r="P10" s="121"/>
    </row>
    <row r="11" s="82" customFormat="1" ht="42.75" spans="1:18">
      <c r="A11" s="106" t="s">
        <v>7</v>
      </c>
      <c r="B11" s="107" t="s">
        <v>8</v>
      </c>
      <c r="C11" s="106" t="s">
        <v>9</v>
      </c>
      <c r="D11" s="106" t="s">
        <v>10</v>
      </c>
      <c r="E11" s="107" t="s">
        <v>11</v>
      </c>
      <c r="F11" s="107" t="s">
        <v>12</v>
      </c>
      <c r="G11" s="107" t="s">
        <v>13</v>
      </c>
      <c r="H11" s="107" t="s">
        <v>14</v>
      </c>
      <c r="I11" s="107" t="s">
        <v>15</v>
      </c>
      <c r="J11" s="107" t="s">
        <v>16</v>
      </c>
      <c r="K11" s="107" t="s">
        <v>17</v>
      </c>
      <c r="L11" s="107" t="s">
        <v>18</v>
      </c>
      <c r="M11" s="107" t="s">
        <v>19</v>
      </c>
      <c r="N11" s="106" t="s">
        <v>20</v>
      </c>
      <c r="Q11" s="107" t="s">
        <v>86</v>
      </c>
      <c r="R11" s="107" t="s">
        <v>87</v>
      </c>
    </row>
    <row r="12" s="81" customFormat="1" ht="15" spans="1:18">
      <c r="A12" s="108">
        <v>1</v>
      </c>
      <c r="B12" s="109">
        <v>1411536</v>
      </c>
      <c r="C12" s="109">
        <v>1034840</v>
      </c>
      <c r="D12" s="110" t="s">
        <v>88</v>
      </c>
      <c r="E12" s="111">
        <v>43478</v>
      </c>
      <c r="F12" s="111">
        <v>43480</v>
      </c>
      <c r="G12" s="112" t="s">
        <v>23</v>
      </c>
      <c r="H12" s="109">
        <f t="shared" ref="H12:H75" si="0">F12-E12</f>
        <v>2</v>
      </c>
      <c r="I12" s="122">
        <v>4</v>
      </c>
      <c r="J12" s="123">
        <f t="shared" ref="J12:J75" si="1">K12*23100</f>
        <v>1108800</v>
      </c>
      <c r="K12" s="124">
        <v>48</v>
      </c>
      <c r="L12" s="125">
        <f t="shared" ref="L12:L75" si="2">J12*I12*H12</f>
        <v>8870400</v>
      </c>
      <c r="M12" s="126">
        <f t="shared" ref="M12:M75" si="3">K12*I12*H12</f>
        <v>384</v>
      </c>
      <c r="N12" s="127"/>
      <c r="O12" s="81" t="s">
        <v>24</v>
      </c>
      <c r="P12" s="81" t="s">
        <v>41</v>
      </c>
      <c r="Q12" s="128">
        <f t="shared" ref="Q12:Q51" si="4">L12*2%</f>
        <v>177408</v>
      </c>
      <c r="R12" s="129">
        <f t="shared" ref="R12:R51" si="5">M12*2%</f>
        <v>7.68</v>
      </c>
    </row>
    <row r="13" s="81" customFormat="1" ht="15" spans="1:18">
      <c r="A13" s="108">
        <v>2</v>
      </c>
      <c r="B13" s="109">
        <v>1412688</v>
      </c>
      <c r="C13" s="109">
        <v>1034925</v>
      </c>
      <c r="D13" s="110" t="s">
        <v>89</v>
      </c>
      <c r="E13" s="111">
        <v>43479</v>
      </c>
      <c r="F13" s="111">
        <v>43480</v>
      </c>
      <c r="G13" s="112" t="s">
        <v>23</v>
      </c>
      <c r="H13" s="109">
        <f t="shared" si="0"/>
        <v>1</v>
      </c>
      <c r="I13" s="122">
        <v>1</v>
      </c>
      <c r="J13" s="123">
        <f t="shared" si="1"/>
        <v>1455300</v>
      </c>
      <c r="K13" s="124">
        <v>63</v>
      </c>
      <c r="L13" s="125">
        <f t="shared" si="2"/>
        <v>1455300</v>
      </c>
      <c r="M13" s="126">
        <f t="shared" si="3"/>
        <v>63</v>
      </c>
      <c r="N13" s="127"/>
      <c r="O13" s="81" t="s">
        <v>24</v>
      </c>
      <c r="P13" s="81" t="s">
        <v>41</v>
      </c>
      <c r="Q13" s="128">
        <f t="shared" si="4"/>
        <v>29106</v>
      </c>
      <c r="R13" s="129">
        <f t="shared" si="5"/>
        <v>1.26</v>
      </c>
    </row>
    <row r="14" s="81" customFormat="1" ht="15" spans="1:18">
      <c r="A14" s="108">
        <v>3</v>
      </c>
      <c r="B14" s="109">
        <v>1416140</v>
      </c>
      <c r="C14" s="109">
        <v>1035091</v>
      </c>
      <c r="D14" s="110" t="s">
        <v>90</v>
      </c>
      <c r="E14" s="111">
        <v>43478</v>
      </c>
      <c r="F14" s="111">
        <v>43480</v>
      </c>
      <c r="G14" s="112" t="s">
        <v>23</v>
      </c>
      <c r="H14" s="109">
        <f t="shared" si="0"/>
        <v>2</v>
      </c>
      <c r="I14" s="122">
        <v>3</v>
      </c>
      <c r="J14" s="123">
        <f t="shared" si="1"/>
        <v>1108800</v>
      </c>
      <c r="K14" s="124">
        <v>48</v>
      </c>
      <c r="L14" s="125">
        <f t="shared" si="2"/>
        <v>6652800</v>
      </c>
      <c r="M14" s="126">
        <f t="shared" si="3"/>
        <v>288</v>
      </c>
      <c r="N14" s="127"/>
      <c r="O14" s="81" t="s">
        <v>24</v>
      </c>
      <c r="P14" s="81" t="s">
        <v>41</v>
      </c>
      <c r="Q14" s="128">
        <f t="shared" si="4"/>
        <v>133056</v>
      </c>
      <c r="R14" s="129">
        <f t="shared" si="5"/>
        <v>5.76</v>
      </c>
    </row>
    <row r="15" s="81" customFormat="1" ht="15" spans="1:18">
      <c r="A15" s="108">
        <v>4</v>
      </c>
      <c r="B15" s="109">
        <v>1427725</v>
      </c>
      <c r="C15" s="109">
        <v>1035590</v>
      </c>
      <c r="D15" s="110" t="s">
        <v>91</v>
      </c>
      <c r="E15" s="111">
        <v>43478</v>
      </c>
      <c r="F15" s="111">
        <v>43480</v>
      </c>
      <c r="G15" s="112" t="s">
        <v>23</v>
      </c>
      <c r="H15" s="109">
        <f t="shared" si="0"/>
        <v>2</v>
      </c>
      <c r="I15" s="122">
        <v>1</v>
      </c>
      <c r="J15" s="123">
        <f t="shared" si="1"/>
        <v>1108800</v>
      </c>
      <c r="K15" s="124">
        <v>48</v>
      </c>
      <c r="L15" s="125">
        <f t="shared" si="2"/>
        <v>2217600</v>
      </c>
      <c r="M15" s="126">
        <f t="shared" si="3"/>
        <v>96</v>
      </c>
      <c r="N15" s="127"/>
      <c r="O15" s="81" t="s">
        <v>24</v>
      </c>
      <c r="P15" s="81"/>
      <c r="Q15" s="128">
        <f t="shared" si="4"/>
        <v>44352</v>
      </c>
      <c r="R15" s="129">
        <f t="shared" si="5"/>
        <v>1.92</v>
      </c>
    </row>
    <row r="16" s="81" customFormat="1" ht="15" spans="1:18">
      <c r="A16" s="108">
        <v>5</v>
      </c>
      <c r="B16" s="109">
        <v>1412569</v>
      </c>
      <c r="C16" s="109">
        <v>1034917</v>
      </c>
      <c r="D16" s="110" t="s">
        <v>92</v>
      </c>
      <c r="E16" s="111">
        <v>43478</v>
      </c>
      <c r="F16" s="111">
        <v>43480</v>
      </c>
      <c r="G16" s="112" t="s">
        <v>23</v>
      </c>
      <c r="H16" s="109">
        <f t="shared" si="0"/>
        <v>2</v>
      </c>
      <c r="I16" s="122">
        <v>1</v>
      </c>
      <c r="J16" s="123">
        <f t="shared" si="1"/>
        <v>1108800</v>
      </c>
      <c r="K16" s="124">
        <v>48</v>
      </c>
      <c r="L16" s="125">
        <f t="shared" si="2"/>
        <v>2217600</v>
      </c>
      <c r="M16" s="126">
        <f t="shared" si="3"/>
        <v>96</v>
      </c>
      <c r="N16" s="127"/>
      <c r="O16" s="81" t="s">
        <v>24</v>
      </c>
      <c r="P16" s="81"/>
      <c r="Q16" s="128">
        <f t="shared" si="4"/>
        <v>44352</v>
      </c>
      <c r="R16" s="129">
        <f t="shared" si="5"/>
        <v>1.92</v>
      </c>
    </row>
    <row r="17" s="81" customFormat="1" ht="15" spans="1:18">
      <c r="A17" s="108">
        <v>6</v>
      </c>
      <c r="B17" s="109">
        <v>1428813</v>
      </c>
      <c r="C17" s="109">
        <v>1035626</v>
      </c>
      <c r="D17" s="110" t="s">
        <v>93</v>
      </c>
      <c r="E17" s="111">
        <v>43478</v>
      </c>
      <c r="F17" s="111">
        <v>43481</v>
      </c>
      <c r="G17" s="112" t="s">
        <v>23</v>
      </c>
      <c r="H17" s="109">
        <f t="shared" si="0"/>
        <v>3</v>
      </c>
      <c r="I17" s="122">
        <v>1</v>
      </c>
      <c r="J17" s="123">
        <f t="shared" si="1"/>
        <v>1108800</v>
      </c>
      <c r="K17" s="124">
        <v>48</v>
      </c>
      <c r="L17" s="125">
        <f t="shared" si="2"/>
        <v>3326400</v>
      </c>
      <c r="M17" s="126">
        <f t="shared" si="3"/>
        <v>144</v>
      </c>
      <c r="N17" s="127"/>
      <c r="O17" s="81" t="s">
        <v>24</v>
      </c>
      <c r="P17" s="81"/>
      <c r="Q17" s="128">
        <f t="shared" si="4"/>
        <v>66528</v>
      </c>
      <c r="R17" s="129">
        <f t="shared" si="5"/>
        <v>2.88</v>
      </c>
    </row>
    <row r="18" s="81" customFormat="1" ht="15" spans="1:18">
      <c r="A18" s="108">
        <v>7</v>
      </c>
      <c r="B18" s="109">
        <v>1429717</v>
      </c>
      <c r="C18" s="109">
        <v>1035092</v>
      </c>
      <c r="D18" s="110" t="s">
        <v>94</v>
      </c>
      <c r="E18" s="111">
        <v>43479</v>
      </c>
      <c r="F18" s="111">
        <v>43481</v>
      </c>
      <c r="G18" s="112" t="s">
        <v>23</v>
      </c>
      <c r="H18" s="109">
        <f t="shared" si="0"/>
        <v>2</v>
      </c>
      <c r="I18" s="122">
        <v>1</v>
      </c>
      <c r="J18" s="123">
        <f t="shared" si="1"/>
        <v>1108800</v>
      </c>
      <c r="K18" s="124">
        <v>48</v>
      </c>
      <c r="L18" s="125">
        <f t="shared" si="2"/>
        <v>2217600</v>
      </c>
      <c r="M18" s="126">
        <f t="shared" si="3"/>
        <v>96</v>
      </c>
      <c r="N18" s="127"/>
      <c r="O18" s="81" t="s">
        <v>24</v>
      </c>
      <c r="P18" s="81"/>
      <c r="Q18" s="128">
        <f t="shared" si="4"/>
        <v>44352</v>
      </c>
      <c r="R18" s="129">
        <f t="shared" si="5"/>
        <v>1.92</v>
      </c>
    </row>
    <row r="19" s="81" customFormat="1" ht="15" spans="1:18">
      <c r="A19" s="108">
        <v>8</v>
      </c>
      <c r="B19" s="109">
        <v>1414608</v>
      </c>
      <c r="C19" s="109">
        <v>1035014</v>
      </c>
      <c r="D19" s="110" t="s">
        <v>95</v>
      </c>
      <c r="E19" s="111">
        <v>43478</v>
      </c>
      <c r="F19" s="111">
        <v>43481</v>
      </c>
      <c r="G19" s="112" t="s">
        <v>23</v>
      </c>
      <c r="H19" s="109">
        <f t="shared" si="0"/>
        <v>3</v>
      </c>
      <c r="I19" s="122">
        <v>1</v>
      </c>
      <c r="J19" s="123">
        <f t="shared" si="1"/>
        <v>1455300</v>
      </c>
      <c r="K19" s="124">
        <v>63</v>
      </c>
      <c r="L19" s="125">
        <f t="shared" si="2"/>
        <v>4365900</v>
      </c>
      <c r="M19" s="126">
        <f t="shared" si="3"/>
        <v>189</v>
      </c>
      <c r="N19" s="127"/>
      <c r="O19" s="81" t="s">
        <v>24</v>
      </c>
      <c r="P19" s="81"/>
      <c r="Q19" s="128">
        <f t="shared" si="4"/>
        <v>87318</v>
      </c>
      <c r="R19" s="129">
        <f t="shared" si="5"/>
        <v>3.78</v>
      </c>
    </row>
    <row r="20" s="81" customFormat="1" ht="15" spans="1:18">
      <c r="A20" s="108">
        <v>9</v>
      </c>
      <c r="B20" s="109">
        <v>1427280</v>
      </c>
      <c r="C20" s="109">
        <v>1035559</v>
      </c>
      <c r="D20" s="110" t="s">
        <v>96</v>
      </c>
      <c r="E20" s="111">
        <v>43480</v>
      </c>
      <c r="F20" s="111">
        <v>43481</v>
      </c>
      <c r="G20" s="112" t="s">
        <v>23</v>
      </c>
      <c r="H20" s="109">
        <f t="shared" si="0"/>
        <v>1</v>
      </c>
      <c r="I20" s="122">
        <v>1</v>
      </c>
      <c r="J20" s="123">
        <f t="shared" si="1"/>
        <v>1108800</v>
      </c>
      <c r="K20" s="124">
        <v>48</v>
      </c>
      <c r="L20" s="125">
        <f t="shared" si="2"/>
        <v>1108800</v>
      </c>
      <c r="M20" s="126">
        <f t="shared" si="3"/>
        <v>48</v>
      </c>
      <c r="N20" s="127"/>
      <c r="O20" s="81" t="s">
        <v>24</v>
      </c>
      <c r="P20" s="81"/>
      <c r="Q20" s="128">
        <f t="shared" si="4"/>
        <v>22176</v>
      </c>
      <c r="R20" s="129">
        <f t="shared" si="5"/>
        <v>0.96</v>
      </c>
    </row>
    <row r="21" s="81" customFormat="1" ht="15" spans="1:18">
      <c r="A21" s="108">
        <v>10</v>
      </c>
      <c r="B21" s="109">
        <v>1426032</v>
      </c>
      <c r="C21" s="109">
        <v>1035516</v>
      </c>
      <c r="D21" s="110" t="s">
        <v>97</v>
      </c>
      <c r="E21" s="111">
        <v>43478</v>
      </c>
      <c r="F21" s="111">
        <v>43481</v>
      </c>
      <c r="G21" s="112" t="s">
        <v>23</v>
      </c>
      <c r="H21" s="109">
        <f t="shared" si="0"/>
        <v>3</v>
      </c>
      <c r="I21" s="122">
        <v>1</v>
      </c>
      <c r="J21" s="123">
        <f t="shared" si="1"/>
        <v>1108800</v>
      </c>
      <c r="K21" s="124">
        <v>48</v>
      </c>
      <c r="L21" s="125">
        <f t="shared" si="2"/>
        <v>3326400</v>
      </c>
      <c r="M21" s="126">
        <f t="shared" si="3"/>
        <v>144</v>
      </c>
      <c r="N21" s="127"/>
      <c r="O21" s="81" t="s">
        <v>24</v>
      </c>
      <c r="P21" s="81" t="s">
        <v>41</v>
      </c>
      <c r="Q21" s="128">
        <f t="shared" si="4"/>
        <v>66528</v>
      </c>
      <c r="R21" s="129">
        <f t="shared" si="5"/>
        <v>2.88</v>
      </c>
    </row>
    <row r="22" s="81" customFormat="1" ht="15" spans="1:18">
      <c r="A22" s="108">
        <v>11</v>
      </c>
      <c r="B22" s="109">
        <v>1420802</v>
      </c>
      <c r="C22" s="109">
        <v>1035325</v>
      </c>
      <c r="D22" s="110" t="s">
        <v>98</v>
      </c>
      <c r="E22" s="111">
        <v>43480</v>
      </c>
      <c r="F22" s="111">
        <v>43482</v>
      </c>
      <c r="G22" s="112" t="s">
        <v>23</v>
      </c>
      <c r="H22" s="109">
        <f t="shared" si="0"/>
        <v>2</v>
      </c>
      <c r="I22" s="122">
        <v>1</v>
      </c>
      <c r="J22" s="123">
        <f t="shared" si="1"/>
        <v>1455300</v>
      </c>
      <c r="K22" s="124">
        <v>63</v>
      </c>
      <c r="L22" s="125">
        <f t="shared" si="2"/>
        <v>2910600</v>
      </c>
      <c r="M22" s="126">
        <f t="shared" si="3"/>
        <v>126</v>
      </c>
      <c r="N22" s="127"/>
      <c r="O22" s="81" t="s">
        <v>24</v>
      </c>
      <c r="P22" s="81" t="s">
        <v>41</v>
      </c>
      <c r="Q22" s="128">
        <f t="shared" si="4"/>
        <v>58212</v>
      </c>
      <c r="R22" s="129">
        <f t="shared" si="5"/>
        <v>2.52</v>
      </c>
    </row>
    <row r="23" s="81" customFormat="1" ht="15" spans="1:18">
      <c r="A23" s="108">
        <v>12</v>
      </c>
      <c r="B23" s="109">
        <v>1428258</v>
      </c>
      <c r="C23" s="109">
        <v>1035607</v>
      </c>
      <c r="D23" s="110" t="s">
        <v>99</v>
      </c>
      <c r="E23" s="111">
        <v>43478</v>
      </c>
      <c r="F23" s="111">
        <v>43482</v>
      </c>
      <c r="G23" s="112" t="s">
        <v>23</v>
      </c>
      <c r="H23" s="109">
        <f t="shared" si="0"/>
        <v>4</v>
      </c>
      <c r="I23" s="122">
        <v>1</v>
      </c>
      <c r="J23" s="123">
        <f t="shared" si="1"/>
        <v>1108800</v>
      </c>
      <c r="K23" s="124">
        <v>48</v>
      </c>
      <c r="L23" s="125">
        <f t="shared" si="2"/>
        <v>4435200</v>
      </c>
      <c r="M23" s="126">
        <f t="shared" si="3"/>
        <v>192</v>
      </c>
      <c r="N23" s="127"/>
      <c r="O23" s="81" t="s">
        <v>24</v>
      </c>
      <c r="P23" s="81" t="s">
        <v>41</v>
      </c>
      <c r="Q23" s="128">
        <f t="shared" si="4"/>
        <v>88704</v>
      </c>
      <c r="R23" s="129">
        <f t="shared" si="5"/>
        <v>3.84</v>
      </c>
    </row>
    <row r="24" s="81" customFormat="1" ht="15" spans="1:18">
      <c r="A24" s="108">
        <v>13</v>
      </c>
      <c r="B24" s="109">
        <v>1420842</v>
      </c>
      <c r="C24" s="109">
        <v>1035232</v>
      </c>
      <c r="D24" s="110" t="s">
        <v>72</v>
      </c>
      <c r="E24" s="111">
        <v>43480</v>
      </c>
      <c r="F24" s="111">
        <v>43482</v>
      </c>
      <c r="G24" s="112" t="s">
        <v>23</v>
      </c>
      <c r="H24" s="109">
        <f t="shared" si="0"/>
        <v>2</v>
      </c>
      <c r="I24" s="122">
        <v>1</v>
      </c>
      <c r="J24" s="123">
        <f t="shared" si="1"/>
        <v>1108800</v>
      </c>
      <c r="K24" s="124">
        <v>48</v>
      </c>
      <c r="L24" s="125">
        <f t="shared" si="2"/>
        <v>2217600</v>
      </c>
      <c r="M24" s="126">
        <f t="shared" si="3"/>
        <v>96</v>
      </c>
      <c r="N24" s="127"/>
      <c r="O24" s="81" t="s">
        <v>24</v>
      </c>
      <c r="P24" s="81" t="s">
        <v>41</v>
      </c>
      <c r="Q24" s="128">
        <f t="shared" si="4"/>
        <v>44352</v>
      </c>
      <c r="R24" s="129">
        <f t="shared" si="5"/>
        <v>1.92</v>
      </c>
    </row>
    <row r="25" s="81" customFormat="1" ht="15" spans="1:18">
      <c r="A25" s="108">
        <v>14</v>
      </c>
      <c r="B25" s="109">
        <v>1413862</v>
      </c>
      <c r="C25" s="109">
        <v>1034979</v>
      </c>
      <c r="D25" s="110" t="s">
        <v>46</v>
      </c>
      <c r="E25" s="111">
        <v>43479</v>
      </c>
      <c r="F25" s="111">
        <v>43482</v>
      </c>
      <c r="G25" s="112" t="s">
        <v>23</v>
      </c>
      <c r="H25" s="109">
        <f t="shared" si="0"/>
        <v>3</v>
      </c>
      <c r="I25" s="122">
        <v>2</v>
      </c>
      <c r="J25" s="123">
        <f t="shared" si="1"/>
        <v>1108800</v>
      </c>
      <c r="K25" s="124">
        <v>48</v>
      </c>
      <c r="L25" s="125">
        <f t="shared" si="2"/>
        <v>6652800</v>
      </c>
      <c r="M25" s="126">
        <f t="shared" si="3"/>
        <v>288</v>
      </c>
      <c r="N25" s="127"/>
      <c r="O25" s="81" t="s">
        <v>24</v>
      </c>
      <c r="P25" s="81" t="s">
        <v>41</v>
      </c>
      <c r="Q25" s="128">
        <f t="shared" si="4"/>
        <v>133056</v>
      </c>
      <c r="R25" s="129">
        <f t="shared" si="5"/>
        <v>5.76</v>
      </c>
    </row>
    <row r="26" s="81" customFormat="1" ht="15" spans="1:18">
      <c r="A26" s="108">
        <v>15</v>
      </c>
      <c r="B26" s="109">
        <v>1413749</v>
      </c>
      <c r="C26" s="109">
        <v>1034980</v>
      </c>
      <c r="D26" s="110" t="s">
        <v>100</v>
      </c>
      <c r="E26" s="111">
        <v>43481</v>
      </c>
      <c r="F26" s="111">
        <v>43483</v>
      </c>
      <c r="G26" s="112" t="s">
        <v>23</v>
      </c>
      <c r="H26" s="109">
        <f t="shared" si="0"/>
        <v>2</v>
      </c>
      <c r="I26" s="122">
        <v>2</v>
      </c>
      <c r="J26" s="123">
        <f t="shared" si="1"/>
        <v>1108800</v>
      </c>
      <c r="K26" s="124">
        <v>48</v>
      </c>
      <c r="L26" s="125">
        <f t="shared" si="2"/>
        <v>4435200</v>
      </c>
      <c r="M26" s="126">
        <f t="shared" si="3"/>
        <v>192</v>
      </c>
      <c r="N26" s="127"/>
      <c r="O26" s="81" t="s">
        <v>24</v>
      </c>
      <c r="P26" s="81" t="s">
        <v>41</v>
      </c>
      <c r="Q26" s="128">
        <f t="shared" si="4"/>
        <v>88704</v>
      </c>
      <c r="R26" s="129">
        <f t="shared" si="5"/>
        <v>3.84</v>
      </c>
    </row>
    <row r="27" s="81" customFormat="1" ht="15" spans="1:18">
      <c r="A27" s="108">
        <v>16</v>
      </c>
      <c r="B27" s="109">
        <v>1430867</v>
      </c>
      <c r="C27" s="109">
        <v>1035800</v>
      </c>
      <c r="D27" s="110" t="s">
        <v>101</v>
      </c>
      <c r="E27" s="111">
        <v>43482</v>
      </c>
      <c r="F27" s="111">
        <v>43483</v>
      </c>
      <c r="G27" s="112" t="s">
        <v>23</v>
      </c>
      <c r="H27" s="109">
        <f t="shared" si="0"/>
        <v>1</v>
      </c>
      <c r="I27" s="122">
        <v>1</v>
      </c>
      <c r="J27" s="123">
        <f t="shared" si="1"/>
        <v>1108800</v>
      </c>
      <c r="K27" s="124">
        <v>48</v>
      </c>
      <c r="L27" s="125">
        <f t="shared" si="2"/>
        <v>1108800</v>
      </c>
      <c r="M27" s="126">
        <f t="shared" si="3"/>
        <v>48</v>
      </c>
      <c r="N27" s="127"/>
      <c r="O27" s="81" t="s">
        <v>24</v>
      </c>
      <c r="P27" s="81" t="s">
        <v>41</v>
      </c>
      <c r="Q27" s="128">
        <f t="shared" si="4"/>
        <v>22176</v>
      </c>
      <c r="R27" s="129">
        <f t="shared" si="5"/>
        <v>0.96</v>
      </c>
    </row>
    <row r="28" s="81" customFormat="1" ht="15" spans="1:18">
      <c r="A28" s="108">
        <v>17</v>
      </c>
      <c r="B28" s="109">
        <v>1415955</v>
      </c>
      <c r="C28" s="109">
        <v>1035080</v>
      </c>
      <c r="D28" s="110" t="s">
        <v>102</v>
      </c>
      <c r="E28" s="111">
        <v>43481</v>
      </c>
      <c r="F28" s="111">
        <v>43484</v>
      </c>
      <c r="G28" s="112" t="s">
        <v>47</v>
      </c>
      <c r="H28" s="109">
        <f t="shared" si="0"/>
        <v>3</v>
      </c>
      <c r="I28" s="122">
        <v>1</v>
      </c>
      <c r="J28" s="123">
        <f t="shared" si="1"/>
        <v>2356200</v>
      </c>
      <c r="K28" s="124">
        <v>102</v>
      </c>
      <c r="L28" s="125">
        <f t="shared" si="2"/>
        <v>7068600</v>
      </c>
      <c r="M28" s="126">
        <f t="shared" si="3"/>
        <v>306</v>
      </c>
      <c r="N28" s="127"/>
      <c r="O28" s="81" t="s">
        <v>24</v>
      </c>
      <c r="P28" s="81" t="s">
        <v>41</v>
      </c>
      <c r="Q28" s="128">
        <f t="shared" si="4"/>
        <v>141372</v>
      </c>
      <c r="R28" s="129">
        <f t="shared" si="5"/>
        <v>6.12</v>
      </c>
    </row>
    <row r="29" s="81" customFormat="1" ht="15" spans="1:18">
      <c r="A29" s="108">
        <v>18</v>
      </c>
      <c r="B29" s="109">
        <v>1430385</v>
      </c>
      <c r="C29" s="109">
        <v>1035734</v>
      </c>
      <c r="D29" s="110" t="s">
        <v>103</v>
      </c>
      <c r="E29" s="111">
        <v>43480</v>
      </c>
      <c r="F29" s="111">
        <v>43484</v>
      </c>
      <c r="G29" s="112" t="s">
        <v>23</v>
      </c>
      <c r="H29" s="109">
        <f t="shared" si="0"/>
        <v>4</v>
      </c>
      <c r="I29" s="122">
        <v>1</v>
      </c>
      <c r="J29" s="123">
        <f t="shared" si="1"/>
        <v>1108800</v>
      </c>
      <c r="K29" s="124">
        <v>48</v>
      </c>
      <c r="L29" s="125">
        <f t="shared" si="2"/>
        <v>4435200</v>
      </c>
      <c r="M29" s="126">
        <f t="shared" si="3"/>
        <v>192</v>
      </c>
      <c r="N29" s="127"/>
      <c r="O29" s="81" t="s">
        <v>24</v>
      </c>
      <c r="P29" s="81" t="s">
        <v>41</v>
      </c>
      <c r="Q29" s="128">
        <f t="shared" si="4"/>
        <v>88704</v>
      </c>
      <c r="R29" s="129">
        <f t="shared" si="5"/>
        <v>3.84</v>
      </c>
    </row>
    <row r="30" s="81" customFormat="1" ht="15" spans="1:18">
      <c r="A30" s="108">
        <v>19</v>
      </c>
      <c r="B30" s="109">
        <v>1433463</v>
      </c>
      <c r="C30" s="109">
        <v>1035902</v>
      </c>
      <c r="D30" s="110" t="s">
        <v>104</v>
      </c>
      <c r="E30" s="111">
        <v>43483</v>
      </c>
      <c r="F30" s="111">
        <v>43484</v>
      </c>
      <c r="G30" s="112" t="s">
        <v>40</v>
      </c>
      <c r="H30" s="109">
        <f t="shared" si="0"/>
        <v>1</v>
      </c>
      <c r="I30" s="122">
        <v>1</v>
      </c>
      <c r="J30" s="123">
        <f t="shared" si="1"/>
        <v>1362900</v>
      </c>
      <c r="K30" s="124">
        <v>59</v>
      </c>
      <c r="L30" s="125">
        <f t="shared" si="2"/>
        <v>1362900</v>
      </c>
      <c r="M30" s="126">
        <f t="shared" si="3"/>
        <v>59</v>
      </c>
      <c r="N30" s="127"/>
      <c r="O30" s="81" t="s">
        <v>24</v>
      </c>
      <c r="P30" s="81" t="s">
        <v>41</v>
      </c>
      <c r="Q30" s="128">
        <f t="shared" si="4"/>
        <v>27258</v>
      </c>
      <c r="R30" s="129">
        <f t="shared" si="5"/>
        <v>1.18</v>
      </c>
    </row>
    <row r="31" s="81" customFormat="1" ht="15" spans="1:18">
      <c r="A31" s="108">
        <v>20</v>
      </c>
      <c r="B31" s="109">
        <v>1417539</v>
      </c>
      <c r="C31" s="109">
        <v>1035145</v>
      </c>
      <c r="D31" s="110" t="s">
        <v>105</v>
      </c>
      <c r="E31" s="111">
        <v>43482</v>
      </c>
      <c r="F31" s="111">
        <v>43484</v>
      </c>
      <c r="G31" s="112" t="s">
        <v>23</v>
      </c>
      <c r="H31" s="109">
        <f t="shared" si="0"/>
        <v>2</v>
      </c>
      <c r="I31" s="122">
        <v>1</v>
      </c>
      <c r="J31" s="123">
        <f t="shared" si="1"/>
        <v>1108800</v>
      </c>
      <c r="K31" s="124">
        <v>48</v>
      </c>
      <c r="L31" s="125">
        <f t="shared" si="2"/>
        <v>2217600</v>
      </c>
      <c r="M31" s="126">
        <f t="shared" si="3"/>
        <v>96</v>
      </c>
      <c r="N31" s="127"/>
      <c r="O31" s="81" t="s">
        <v>24</v>
      </c>
      <c r="P31" s="81" t="s">
        <v>41</v>
      </c>
      <c r="Q31" s="128">
        <f t="shared" si="4"/>
        <v>44352</v>
      </c>
      <c r="R31" s="129">
        <f t="shared" si="5"/>
        <v>1.92</v>
      </c>
    </row>
    <row r="32" s="81" customFormat="1" ht="15" spans="1:18">
      <c r="A32" s="108">
        <v>21</v>
      </c>
      <c r="B32" s="109">
        <v>1407775</v>
      </c>
      <c r="C32" s="109">
        <v>1034632</v>
      </c>
      <c r="D32" s="110" t="s">
        <v>106</v>
      </c>
      <c r="E32" s="111">
        <v>43483</v>
      </c>
      <c r="F32" s="111">
        <v>43484</v>
      </c>
      <c r="G32" s="112" t="s">
        <v>23</v>
      </c>
      <c r="H32" s="109">
        <f t="shared" si="0"/>
        <v>1</v>
      </c>
      <c r="I32" s="122">
        <v>4</v>
      </c>
      <c r="J32" s="123">
        <f t="shared" si="1"/>
        <v>1108800</v>
      </c>
      <c r="K32" s="124">
        <v>48</v>
      </c>
      <c r="L32" s="125">
        <f t="shared" si="2"/>
        <v>4435200</v>
      </c>
      <c r="M32" s="126">
        <f t="shared" si="3"/>
        <v>192</v>
      </c>
      <c r="N32" s="127"/>
      <c r="O32" s="81" t="s">
        <v>24</v>
      </c>
      <c r="P32" s="81" t="s">
        <v>41</v>
      </c>
      <c r="Q32" s="128">
        <f t="shared" si="4"/>
        <v>88704</v>
      </c>
      <c r="R32" s="129">
        <f t="shared" si="5"/>
        <v>3.84</v>
      </c>
    </row>
    <row r="33" s="81" customFormat="1" ht="15" spans="1:18">
      <c r="A33" s="108">
        <v>22</v>
      </c>
      <c r="B33" s="109">
        <v>1404782</v>
      </c>
      <c r="C33" s="109">
        <v>1034489</v>
      </c>
      <c r="D33" s="110" t="s">
        <v>107</v>
      </c>
      <c r="E33" s="111">
        <v>43482</v>
      </c>
      <c r="F33" s="111">
        <v>43484</v>
      </c>
      <c r="G33" s="112" t="s">
        <v>23</v>
      </c>
      <c r="H33" s="109">
        <f t="shared" si="0"/>
        <v>2</v>
      </c>
      <c r="I33" s="122">
        <v>1</v>
      </c>
      <c r="J33" s="123">
        <f t="shared" si="1"/>
        <v>1108800</v>
      </c>
      <c r="K33" s="124">
        <v>48</v>
      </c>
      <c r="L33" s="125">
        <f t="shared" si="2"/>
        <v>2217600</v>
      </c>
      <c r="M33" s="126">
        <f t="shared" si="3"/>
        <v>96</v>
      </c>
      <c r="N33" s="127"/>
      <c r="O33" s="81" t="s">
        <v>24</v>
      </c>
      <c r="P33" s="81" t="s">
        <v>41</v>
      </c>
      <c r="Q33" s="128">
        <f t="shared" si="4"/>
        <v>44352</v>
      </c>
      <c r="R33" s="129">
        <f t="shared" si="5"/>
        <v>1.92</v>
      </c>
    </row>
    <row r="34" s="81" customFormat="1" ht="15" spans="1:18">
      <c r="A34" s="108">
        <v>23</v>
      </c>
      <c r="B34" s="109">
        <v>1407768</v>
      </c>
      <c r="C34" s="109">
        <v>1034633</v>
      </c>
      <c r="D34" s="110" t="s">
        <v>108</v>
      </c>
      <c r="E34" s="111">
        <v>43483</v>
      </c>
      <c r="F34" s="111">
        <v>43484</v>
      </c>
      <c r="G34" s="112" t="s">
        <v>40</v>
      </c>
      <c r="H34" s="109">
        <f t="shared" si="0"/>
        <v>1</v>
      </c>
      <c r="I34" s="122">
        <v>2</v>
      </c>
      <c r="J34" s="123">
        <f t="shared" si="1"/>
        <v>1362900</v>
      </c>
      <c r="K34" s="124">
        <v>59</v>
      </c>
      <c r="L34" s="125">
        <f t="shared" si="2"/>
        <v>2725800</v>
      </c>
      <c r="M34" s="126">
        <f t="shared" si="3"/>
        <v>118</v>
      </c>
      <c r="N34" s="127"/>
      <c r="O34" s="81" t="s">
        <v>24</v>
      </c>
      <c r="P34" s="81" t="s">
        <v>41</v>
      </c>
      <c r="Q34" s="128">
        <f t="shared" si="4"/>
        <v>54516</v>
      </c>
      <c r="R34" s="129">
        <f t="shared" si="5"/>
        <v>2.36</v>
      </c>
    </row>
    <row r="35" s="81" customFormat="1" ht="15" spans="1:18">
      <c r="A35" s="108">
        <v>24</v>
      </c>
      <c r="B35" s="109">
        <v>1427569</v>
      </c>
      <c r="C35" s="109">
        <v>1035583</v>
      </c>
      <c r="D35" s="110" t="s">
        <v>109</v>
      </c>
      <c r="E35" s="111">
        <v>43482</v>
      </c>
      <c r="F35" s="111">
        <v>43485</v>
      </c>
      <c r="G35" s="112" t="s">
        <v>23</v>
      </c>
      <c r="H35" s="109">
        <f t="shared" si="0"/>
        <v>3</v>
      </c>
      <c r="I35" s="122">
        <v>1</v>
      </c>
      <c r="J35" s="123">
        <f t="shared" si="1"/>
        <v>1108800</v>
      </c>
      <c r="K35" s="124">
        <v>48</v>
      </c>
      <c r="L35" s="125">
        <f t="shared" si="2"/>
        <v>3326400</v>
      </c>
      <c r="M35" s="126">
        <f t="shared" si="3"/>
        <v>144</v>
      </c>
      <c r="N35" s="127"/>
      <c r="O35" s="81" t="s">
        <v>24</v>
      </c>
      <c r="P35" s="81" t="s">
        <v>41</v>
      </c>
      <c r="Q35" s="128">
        <f t="shared" si="4"/>
        <v>66528</v>
      </c>
      <c r="R35" s="129">
        <f t="shared" si="5"/>
        <v>2.88</v>
      </c>
    </row>
    <row r="36" s="81" customFormat="1" ht="15" spans="1:18">
      <c r="A36" s="108">
        <v>25</v>
      </c>
      <c r="B36" s="109">
        <v>1417574</v>
      </c>
      <c r="C36" s="109">
        <v>1035146</v>
      </c>
      <c r="D36" s="110" t="s">
        <v>110</v>
      </c>
      <c r="E36" s="111">
        <v>43482</v>
      </c>
      <c r="F36" s="111">
        <v>43484</v>
      </c>
      <c r="G36" s="112" t="s">
        <v>23</v>
      </c>
      <c r="H36" s="109">
        <f t="shared" si="0"/>
        <v>2</v>
      </c>
      <c r="I36" s="122">
        <v>1</v>
      </c>
      <c r="J36" s="125">
        <f t="shared" si="1"/>
        <v>1108800</v>
      </c>
      <c r="K36" s="124">
        <v>48</v>
      </c>
      <c r="L36" s="125">
        <f t="shared" si="2"/>
        <v>2217600</v>
      </c>
      <c r="M36" s="126">
        <f t="shared" si="3"/>
        <v>96</v>
      </c>
      <c r="N36" s="127">
        <v>336</v>
      </c>
      <c r="O36" s="81" t="s">
        <v>24</v>
      </c>
      <c r="P36" s="81" t="s">
        <v>41</v>
      </c>
      <c r="Q36" s="128">
        <f t="shared" si="4"/>
        <v>44352</v>
      </c>
      <c r="R36" s="129">
        <f t="shared" si="5"/>
        <v>1.92</v>
      </c>
    </row>
    <row r="37" s="81" customFormat="1" ht="15" spans="1:19">
      <c r="A37" s="108">
        <v>26</v>
      </c>
      <c r="B37" s="113">
        <v>1416193</v>
      </c>
      <c r="C37" s="109">
        <v>1035096</v>
      </c>
      <c r="D37" s="110" t="s">
        <v>111</v>
      </c>
      <c r="E37" s="111">
        <v>43485</v>
      </c>
      <c r="F37" s="111">
        <v>43486</v>
      </c>
      <c r="G37" s="112" t="s">
        <v>23</v>
      </c>
      <c r="H37" s="109">
        <f t="shared" si="0"/>
        <v>1</v>
      </c>
      <c r="I37" s="122">
        <v>1</v>
      </c>
      <c r="J37" s="123">
        <f t="shared" si="1"/>
        <v>1108800</v>
      </c>
      <c r="K37" s="124">
        <v>48</v>
      </c>
      <c r="L37" s="125">
        <f t="shared" si="2"/>
        <v>1108800</v>
      </c>
      <c r="M37" s="126">
        <f t="shared" si="3"/>
        <v>48</v>
      </c>
      <c r="N37" s="127"/>
      <c r="O37" s="81" t="s">
        <v>24</v>
      </c>
      <c r="P37" s="81" t="s">
        <v>41</v>
      </c>
      <c r="Q37" s="128">
        <f t="shared" si="4"/>
        <v>22176</v>
      </c>
      <c r="R37" s="129">
        <f t="shared" si="5"/>
        <v>0.96</v>
      </c>
      <c r="S37" s="81">
        <v>192</v>
      </c>
    </row>
    <row r="38" s="81" customFormat="1" ht="15" spans="1:18">
      <c r="A38" s="108">
        <v>27</v>
      </c>
      <c r="B38" s="113">
        <v>1417317</v>
      </c>
      <c r="C38" s="109">
        <v>1035134</v>
      </c>
      <c r="D38" s="110" t="s">
        <v>112</v>
      </c>
      <c r="E38" s="111">
        <v>43484</v>
      </c>
      <c r="F38" s="111">
        <v>43487</v>
      </c>
      <c r="G38" s="112" t="s">
        <v>23</v>
      </c>
      <c r="H38" s="109">
        <f t="shared" si="0"/>
        <v>3</v>
      </c>
      <c r="I38" s="122">
        <v>1</v>
      </c>
      <c r="J38" s="123">
        <f t="shared" si="1"/>
        <v>1108800</v>
      </c>
      <c r="K38" s="124">
        <v>48</v>
      </c>
      <c r="L38" s="125">
        <f t="shared" si="2"/>
        <v>3326400</v>
      </c>
      <c r="M38" s="126">
        <f t="shared" si="3"/>
        <v>144</v>
      </c>
      <c r="N38" s="127"/>
      <c r="O38" s="81" t="s">
        <v>24</v>
      </c>
      <c r="P38" s="81" t="s">
        <v>41</v>
      </c>
      <c r="Q38" s="128">
        <f t="shared" si="4"/>
        <v>66528</v>
      </c>
      <c r="R38" s="129">
        <f t="shared" si="5"/>
        <v>2.88</v>
      </c>
    </row>
    <row r="39" s="81" customFormat="1" ht="15" spans="1:18">
      <c r="A39" s="108">
        <v>28</v>
      </c>
      <c r="B39" s="113">
        <v>1424865</v>
      </c>
      <c r="C39" s="109">
        <v>1035475</v>
      </c>
      <c r="D39" s="110" t="s">
        <v>113</v>
      </c>
      <c r="E39" s="111">
        <v>43486</v>
      </c>
      <c r="F39" s="111">
        <v>43487</v>
      </c>
      <c r="G39" s="112" t="s">
        <v>23</v>
      </c>
      <c r="H39" s="109">
        <f t="shared" si="0"/>
        <v>1</v>
      </c>
      <c r="I39" s="122">
        <v>1</v>
      </c>
      <c r="J39" s="123">
        <f t="shared" si="1"/>
        <v>1108800</v>
      </c>
      <c r="K39" s="124">
        <v>48</v>
      </c>
      <c r="L39" s="125">
        <f t="shared" si="2"/>
        <v>1108800</v>
      </c>
      <c r="M39" s="126">
        <f t="shared" si="3"/>
        <v>48</v>
      </c>
      <c r="N39" s="127"/>
      <c r="O39" s="81" t="s">
        <v>24</v>
      </c>
      <c r="P39" s="81" t="s">
        <v>41</v>
      </c>
      <c r="Q39" s="128">
        <f t="shared" si="4"/>
        <v>22176</v>
      </c>
      <c r="R39" s="129">
        <f t="shared" si="5"/>
        <v>0.96</v>
      </c>
    </row>
    <row r="40" s="81" customFormat="1" ht="15" spans="1:18">
      <c r="A40" s="108">
        <v>29</v>
      </c>
      <c r="B40" s="113">
        <v>1400601</v>
      </c>
      <c r="C40" s="109">
        <v>1034290</v>
      </c>
      <c r="D40" s="110" t="s">
        <v>114</v>
      </c>
      <c r="E40" s="111">
        <v>43484</v>
      </c>
      <c r="F40" s="111">
        <v>43487</v>
      </c>
      <c r="G40" s="112" t="s">
        <v>23</v>
      </c>
      <c r="H40" s="109">
        <f t="shared" si="0"/>
        <v>3</v>
      </c>
      <c r="I40" s="122">
        <v>1</v>
      </c>
      <c r="J40" s="123">
        <f t="shared" si="1"/>
        <v>1455300</v>
      </c>
      <c r="K40" s="124">
        <v>63</v>
      </c>
      <c r="L40" s="125">
        <f t="shared" si="2"/>
        <v>4365900</v>
      </c>
      <c r="M40" s="126">
        <f t="shared" si="3"/>
        <v>189</v>
      </c>
      <c r="N40" s="127"/>
      <c r="O40" s="81" t="s">
        <v>24</v>
      </c>
      <c r="P40" s="81" t="s">
        <v>41</v>
      </c>
      <c r="Q40" s="128">
        <f t="shared" si="4"/>
        <v>87318</v>
      </c>
      <c r="R40" s="129">
        <f t="shared" si="5"/>
        <v>3.78</v>
      </c>
    </row>
    <row r="41" s="81" customFormat="1" ht="15" spans="1:18">
      <c r="A41" s="108">
        <v>30</v>
      </c>
      <c r="B41" s="113">
        <v>1417378</v>
      </c>
      <c r="C41" s="109">
        <v>1035131</v>
      </c>
      <c r="D41" s="110" t="s">
        <v>115</v>
      </c>
      <c r="E41" s="111">
        <v>43485</v>
      </c>
      <c r="F41" s="111">
        <v>43487</v>
      </c>
      <c r="G41" s="112" t="s">
        <v>23</v>
      </c>
      <c r="H41" s="109">
        <f t="shared" si="0"/>
        <v>2</v>
      </c>
      <c r="I41" s="122">
        <v>2</v>
      </c>
      <c r="J41" s="123">
        <f t="shared" si="1"/>
        <v>1108800</v>
      </c>
      <c r="K41" s="124">
        <v>48</v>
      </c>
      <c r="L41" s="125">
        <f t="shared" si="2"/>
        <v>4435200</v>
      </c>
      <c r="M41" s="126">
        <f t="shared" si="3"/>
        <v>192</v>
      </c>
      <c r="N41" s="127"/>
      <c r="O41" s="81" t="s">
        <v>24</v>
      </c>
      <c r="P41" s="81" t="s">
        <v>41</v>
      </c>
      <c r="Q41" s="128">
        <f t="shared" si="4"/>
        <v>88704</v>
      </c>
      <c r="R41" s="129">
        <f t="shared" si="5"/>
        <v>3.84</v>
      </c>
    </row>
    <row r="42" s="81" customFormat="1" ht="15" spans="1:18">
      <c r="A42" s="108">
        <v>31</v>
      </c>
      <c r="B42" s="113">
        <v>1425055</v>
      </c>
      <c r="C42" s="109">
        <v>1035482</v>
      </c>
      <c r="D42" s="110" t="s">
        <v>116</v>
      </c>
      <c r="E42" s="111">
        <v>43485</v>
      </c>
      <c r="F42" s="111">
        <v>43487</v>
      </c>
      <c r="G42" s="112" t="s">
        <v>23</v>
      </c>
      <c r="H42" s="109">
        <f t="shared" si="0"/>
        <v>2</v>
      </c>
      <c r="I42" s="122">
        <v>2</v>
      </c>
      <c r="J42" s="123">
        <f t="shared" si="1"/>
        <v>1108800</v>
      </c>
      <c r="K42" s="124">
        <v>48</v>
      </c>
      <c r="L42" s="125">
        <f t="shared" si="2"/>
        <v>4435200</v>
      </c>
      <c r="M42" s="126">
        <f t="shared" si="3"/>
        <v>192</v>
      </c>
      <c r="N42" s="127"/>
      <c r="O42" s="81" t="s">
        <v>24</v>
      </c>
      <c r="P42" s="81" t="s">
        <v>41</v>
      </c>
      <c r="Q42" s="128">
        <f t="shared" si="4"/>
        <v>88704</v>
      </c>
      <c r="R42" s="129">
        <f t="shared" si="5"/>
        <v>3.84</v>
      </c>
    </row>
    <row r="43" s="81" customFormat="1" ht="15" spans="1:18">
      <c r="A43" s="108">
        <v>32</v>
      </c>
      <c r="B43" s="113">
        <v>1423886</v>
      </c>
      <c r="C43" s="109">
        <v>1035437</v>
      </c>
      <c r="D43" s="110" t="s">
        <v>117</v>
      </c>
      <c r="E43" s="111">
        <v>43482</v>
      </c>
      <c r="F43" s="111">
        <v>43487</v>
      </c>
      <c r="G43" s="112" t="s">
        <v>40</v>
      </c>
      <c r="H43" s="109">
        <f t="shared" si="0"/>
        <v>5</v>
      </c>
      <c r="I43" s="122">
        <v>1</v>
      </c>
      <c r="J43" s="123">
        <f t="shared" si="1"/>
        <v>1362900</v>
      </c>
      <c r="K43" s="124">
        <v>59</v>
      </c>
      <c r="L43" s="125">
        <f t="shared" si="2"/>
        <v>6814500</v>
      </c>
      <c r="M43" s="126">
        <f t="shared" si="3"/>
        <v>295</v>
      </c>
      <c r="N43" s="127"/>
      <c r="O43" s="81" t="s">
        <v>24</v>
      </c>
      <c r="P43" s="81" t="s">
        <v>41</v>
      </c>
      <c r="Q43" s="128">
        <f t="shared" si="4"/>
        <v>136290</v>
      </c>
      <c r="R43" s="129">
        <f t="shared" si="5"/>
        <v>5.9</v>
      </c>
    </row>
    <row r="44" s="81" customFormat="1" ht="15" spans="1:18">
      <c r="A44" s="108">
        <v>33</v>
      </c>
      <c r="B44" s="113">
        <v>1400603</v>
      </c>
      <c r="C44" s="109">
        <v>1034288</v>
      </c>
      <c r="D44" s="110" t="s">
        <v>118</v>
      </c>
      <c r="E44" s="111">
        <v>43484</v>
      </c>
      <c r="F44" s="111">
        <v>43487</v>
      </c>
      <c r="G44" s="112" t="s">
        <v>23</v>
      </c>
      <c r="H44" s="109">
        <f t="shared" si="0"/>
        <v>3</v>
      </c>
      <c r="I44" s="122">
        <v>1</v>
      </c>
      <c r="J44" s="123">
        <f t="shared" si="1"/>
        <v>1455300</v>
      </c>
      <c r="K44" s="124">
        <v>63</v>
      </c>
      <c r="L44" s="125">
        <f t="shared" si="2"/>
        <v>4365900</v>
      </c>
      <c r="M44" s="126">
        <f t="shared" si="3"/>
        <v>189</v>
      </c>
      <c r="N44" s="127">
        <v>384</v>
      </c>
      <c r="O44" s="81" t="s">
        <v>24</v>
      </c>
      <c r="P44" s="81" t="s">
        <v>41</v>
      </c>
      <c r="Q44" s="128">
        <f t="shared" si="4"/>
        <v>87318</v>
      </c>
      <c r="R44" s="129">
        <f t="shared" si="5"/>
        <v>3.78</v>
      </c>
    </row>
    <row r="45" s="81" customFormat="1" ht="15" spans="1:18">
      <c r="A45" s="108">
        <v>34</v>
      </c>
      <c r="B45" s="113">
        <v>1425794</v>
      </c>
      <c r="C45" s="109">
        <v>1035511</v>
      </c>
      <c r="D45" s="110" t="s">
        <v>119</v>
      </c>
      <c r="E45" s="111">
        <v>43487</v>
      </c>
      <c r="F45" s="111">
        <v>43488</v>
      </c>
      <c r="G45" s="112" t="s">
        <v>40</v>
      </c>
      <c r="H45" s="109">
        <f t="shared" si="0"/>
        <v>1</v>
      </c>
      <c r="I45" s="122">
        <v>1</v>
      </c>
      <c r="J45" s="123">
        <f t="shared" si="1"/>
        <v>1362900</v>
      </c>
      <c r="K45" s="124">
        <v>59</v>
      </c>
      <c r="L45" s="125">
        <f t="shared" si="2"/>
        <v>1362900</v>
      </c>
      <c r="M45" s="126">
        <f t="shared" si="3"/>
        <v>59</v>
      </c>
      <c r="N45" s="127"/>
      <c r="O45" s="81" t="s">
        <v>24</v>
      </c>
      <c r="P45" s="81" t="s">
        <v>41</v>
      </c>
      <c r="Q45" s="128">
        <f t="shared" si="4"/>
        <v>27258</v>
      </c>
      <c r="R45" s="129">
        <f t="shared" si="5"/>
        <v>1.18</v>
      </c>
    </row>
    <row r="46" s="81" customFormat="1" ht="15" spans="1:18">
      <c r="A46" s="108">
        <v>35</v>
      </c>
      <c r="B46" s="113">
        <v>1424053</v>
      </c>
      <c r="C46" s="109">
        <v>1035445</v>
      </c>
      <c r="D46" s="110" t="s">
        <v>120</v>
      </c>
      <c r="E46" s="111">
        <v>43484</v>
      </c>
      <c r="F46" s="111">
        <v>43488</v>
      </c>
      <c r="G46" s="112" t="s">
        <v>121</v>
      </c>
      <c r="H46" s="109">
        <f t="shared" si="0"/>
        <v>4</v>
      </c>
      <c r="I46" s="122">
        <v>1</v>
      </c>
      <c r="J46" s="123">
        <f t="shared" si="1"/>
        <v>1940400</v>
      </c>
      <c r="K46" s="124">
        <v>84</v>
      </c>
      <c r="L46" s="125">
        <f t="shared" si="2"/>
        <v>7761600</v>
      </c>
      <c r="M46" s="126">
        <f t="shared" si="3"/>
        <v>336</v>
      </c>
      <c r="N46" s="127"/>
      <c r="O46" s="81" t="s">
        <v>24</v>
      </c>
      <c r="P46" s="81" t="s">
        <v>41</v>
      </c>
      <c r="Q46" s="128">
        <f t="shared" si="4"/>
        <v>155232</v>
      </c>
      <c r="R46" s="129">
        <f t="shared" si="5"/>
        <v>6.72</v>
      </c>
    </row>
    <row r="47" s="81" customFormat="1" ht="15" spans="1:18">
      <c r="A47" s="108">
        <v>36</v>
      </c>
      <c r="B47" s="113">
        <v>1415035</v>
      </c>
      <c r="C47" s="109">
        <v>1035028</v>
      </c>
      <c r="D47" s="110" t="s">
        <v>122</v>
      </c>
      <c r="E47" s="111">
        <v>43487</v>
      </c>
      <c r="F47" s="111">
        <v>43488</v>
      </c>
      <c r="G47" s="112" t="s">
        <v>23</v>
      </c>
      <c r="H47" s="109">
        <f t="shared" si="0"/>
        <v>1</v>
      </c>
      <c r="I47" s="122">
        <v>2</v>
      </c>
      <c r="J47" s="123">
        <f t="shared" si="1"/>
        <v>1108800</v>
      </c>
      <c r="K47" s="124">
        <v>48</v>
      </c>
      <c r="L47" s="125">
        <f t="shared" si="2"/>
        <v>2217600</v>
      </c>
      <c r="M47" s="126">
        <f t="shared" si="3"/>
        <v>96</v>
      </c>
      <c r="N47" s="127"/>
      <c r="O47" s="81" t="s">
        <v>24</v>
      </c>
      <c r="P47" s="81" t="s">
        <v>41</v>
      </c>
      <c r="Q47" s="128">
        <f t="shared" si="4"/>
        <v>44352</v>
      </c>
      <c r="R47" s="129">
        <f t="shared" si="5"/>
        <v>1.92</v>
      </c>
    </row>
    <row r="48" s="81" customFormat="1" ht="15" spans="1:18">
      <c r="A48" s="108">
        <v>37</v>
      </c>
      <c r="B48" s="113">
        <v>1424057</v>
      </c>
      <c r="C48" s="109">
        <v>1035446</v>
      </c>
      <c r="D48" s="110" t="s">
        <v>123</v>
      </c>
      <c r="E48" s="111">
        <v>43486</v>
      </c>
      <c r="F48" s="111">
        <v>43488</v>
      </c>
      <c r="G48" s="112" t="s">
        <v>23</v>
      </c>
      <c r="H48" s="109">
        <f t="shared" si="0"/>
        <v>2</v>
      </c>
      <c r="I48" s="122">
        <v>1</v>
      </c>
      <c r="J48" s="123">
        <f t="shared" si="1"/>
        <v>1108800</v>
      </c>
      <c r="K48" s="124">
        <v>48</v>
      </c>
      <c r="L48" s="125">
        <f t="shared" si="2"/>
        <v>2217600</v>
      </c>
      <c r="M48" s="126">
        <f t="shared" si="3"/>
        <v>96</v>
      </c>
      <c r="N48" s="127"/>
      <c r="O48" s="81" t="s">
        <v>24</v>
      </c>
      <c r="P48" s="81" t="s">
        <v>41</v>
      </c>
      <c r="Q48" s="128">
        <f t="shared" si="4"/>
        <v>44352</v>
      </c>
      <c r="R48" s="129">
        <f t="shared" si="5"/>
        <v>1.92</v>
      </c>
    </row>
    <row r="49" s="81" customFormat="1" ht="15" spans="1:18">
      <c r="A49" s="108">
        <v>38</v>
      </c>
      <c r="B49" s="113">
        <v>1402321</v>
      </c>
      <c r="C49" s="109">
        <v>1034387</v>
      </c>
      <c r="D49" s="110" t="s">
        <v>124</v>
      </c>
      <c r="E49" s="111">
        <v>43485</v>
      </c>
      <c r="F49" s="111">
        <v>43488</v>
      </c>
      <c r="G49" s="112" t="s">
        <v>40</v>
      </c>
      <c r="H49" s="109">
        <f t="shared" si="0"/>
        <v>3</v>
      </c>
      <c r="I49" s="122">
        <v>1</v>
      </c>
      <c r="J49" s="123">
        <f t="shared" si="1"/>
        <v>1362900</v>
      </c>
      <c r="K49" s="124">
        <v>59</v>
      </c>
      <c r="L49" s="125">
        <f t="shared" si="2"/>
        <v>4088700</v>
      </c>
      <c r="M49" s="126">
        <f t="shared" si="3"/>
        <v>177</v>
      </c>
      <c r="N49" s="127"/>
      <c r="O49" s="81" t="s">
        <v>24</v>
      </c>
      <c r="P49" s="81" t="s">
        <v>41</v>
      </c>
      <c r="Q49" s="128">
        <f t="shared" si="4"/>
        <v>81774</v>
      </c>
      <c r="R49" s="129">
        <f t="shared" si="5"/>
        <v>3.54</v>
      </c>
    </row>
    <row r="50" s="81" customFormat="1" ht="15" spans="1:18">
      <c r="A50" s="108">
        <v>39</v>
      </c>
      <c r="B50" s="113">
        <v>1420127</v>
      </c>
      <c r="C50" s="109">
        <v>1035281</v>
      </c>
      <c r="D50" s="110" t="s">
        <v>125</v>
      </c>
      <c r="E50" s="111">
        <v>43485</v>
      </c>
      <c r="F50" s="111">
        <v>43488</v>
      </c>
      <c r="G50" s="112" t="s">
        <v>23</v>
      </c>
      <c r="H50" s="109">
        <f t="shared" si="0"/>
        <v>3</v>
      </c>
      <c r="I50" s="122">
        <v>1</v>
      </c>
      <c r="J50" s="123">
        <f t="shared" si="1"/>
        <v>1108800</v>
      </c>
      <c r="K50" s="124">
        <v>48</v>
      </c>
      <c r="L50" s="125">
        <f t="shared" si="2"/>
        <v>3326400</v>
      </c>
      <c r="M50" s="126">
        <f t="shared" si="3"/>
        <v>144</v>
      </c>
      <c r="N50" s="127"/>
      <c r="O50" s="81" t="s">
        <v>24</v>
      </c>
      <c r="P50" s="81" t="s">
        <v>41</v>
      </c>
      <c r="Q50" s="128">
        <f t="shared" si="4"/>
        <v>66528</v>
      </c>
      <c r="R50" s="129">
        <f t="shared" si="5"/>
        <v>2.88</v>
      </c>
    </row>
    <row r="51" s="81" customFormat="1" ht="15" spans="1:18">
      <c r="A51" s="108">
        <v>40</v>
      </c>
      <c r="B51" s="113">
        <v>1424115</v>
      </c>
      <c r="C51" s="109">
        <v>1035451</v>
      </c>
      <c r="D51" s="110" t="s">
        <v>126</v>
      </c>
      <c r="E51" s="111">
        <v>43484</v>
      </c>
      <c r="F51" s="111">
        <v>43488</v>
      </c>
      <c r="G51" s="112" t="s">
        <v>40</v>
      </c>
      <c r="H51" s="109">
        <f t="shared" si="0"/>
        <v>4</v>
      </c>
      <c r="I51" s="122">
        <v>1</v>
      </c>
      <c r="J51" s="123">
        <f t="shared" si="1"/>
        <v>1362900</v>
      </c>
      <c r="K51" s="124">
        <v>59</v>
      </c>
      <c r="L51" s="125">
        <f t="shared" si="2"/>
        <v>5451600</v>
      </c>
      <c r="M51" s="126">
        <f t="shared" si="3"/>
        <v>236</v>
      </c>
      <c r="N51" s="127"/>
      <c r="O51" s="81" t="s">
        <v>24</v>
      </c>
      <c r="P51" s="81" t="s">
        <v>41</v>
      </c>
      <c r="Q51" s="128">
        <f t="shared" si="4"/>
        <v>109032</v>
      </c>
      <c r="R51" s="129">
        <f t="shared" si="5"/>
        <v>4.72</v>
      </c>
    </row>
    <row r="52" s="81" customFormat="1" ht="15" spans="1:18">
      <c r="A52" s="108">
        <v>41</v>
      </c>
      <c r="B52" s="113">
        <v>1400058</v>
      </c>
      <c r="C52" s="109">
        <v>1034262</v>
      </c>
      <c r="D52" s="110" t="s">
        <v>127</v>
      </c>
      <c r="E52" s="111">
        <v>43485</v>
      </c>
      <c r="F52" s="111">
        <v>43489</v>
      </c>
      <c r="G52" s="112" t="s">
        <v>23</v>
      </c>
      <c r="H52" s="109">
        <f t="shared" si="0"/>
        <v>4</v>
      </c>
      <c r="I52" s="122">
        <v>1</v>
      </c>
      <c r="J52" s="123">
        <f t="shared" si="1"/>
        <v>1108800</v>
      </c>
      <c r="K52" s="124">
        <v>48</v>
      </c>
      <c r="L52" s="125">
        <f t="shared" si="2"/>
        <v>4435200</v>
      </c>
      <c r="M52" s="126">
        <f t="shared" si="3"/>
        <v>192</v>
      </c>
      <c r="N52" s="127"/>
      <c r="O52" s="81"/>
      <c r="P52" s="81"/>
      <c r="Q52" s="128"/>
      <c r="R52" s="129"/>
    </row>
    <row r="53" s="81" customFormat="1" ht="15" spans="1:18">
      <c r="A53" s="108">
        <v>42</v>
      </c>
      <c r="B53" s="113">
        <v>1406820</v>
      </c>
      <c r="C53" s="109">
        <v>1034604</v>
      </c>
      <c r="D53" s="110" t="s">
        <v>128</v>
      </c>
      <c r="E53" s="111">
        <v>43486</v>
      </c>
      <c r="F53" s="111">
        <v>43489</v>
      </c>
      <c r="G53" s="112" t="s">
        <v>23</v>
      </c>
      <c r="H53" s="109">
        <f t="shared" si="0"/>
        <v>3</v>
      </c>
      <c r="I53" s="122">
        <v>1</v>
      </c>
      <c r="J53" s="123">
        <f t="shared" si="1"/>
        <v>1108800</v>
      </c>
      <c r="K53" s="124">
        <v>48</v>
      </c>
      <c r="L53" s="125">
        <f t="shared" si="2"/>
        <v>3326400</v>
      </c>
      <c r="M53" s="126">
        <f t="shared" si="3"/>
        <v>144</v>
      </c>
      <c r="N53" s="127"/>
      <c r="O53" s="81"/>
      <c r="P53" s="81"/>
      <c r="Q53" s="128"/>
      <c r="R53" s="129"/>
    </row>
    <row r="54" s="81" customFormat="1" ht="15" spans="1:18">
      <c r="A54" s="108">
        <v>43</v>
      </c>
      <c r="B54" s="113">
        <v>1416040</v>
      </c>
      <c r="C54" s="109">
        <v>1035082</v>
      </c>
      <c r="D54" s="110" t="s">
        <v>122</v>
      </c>
      <c r="E54" s="111">
        <v>43488</v>
      </c>
      <c r="F54" s="111">
        <v>43489</v>
      </c>
      <c r="G54" s="112" t="s">
        <v>23</v>
      </c>
      <c r="H54" s="109">
        <f t="shared" si="0"/>
        <v>1</v>
      </c>
      <c r="I54" s="122">
        <v>2</v>
      </c>
      <c r="J54" s="123">
        <f t="shared" si="1"/>
        <v>1108800</v>
      </c>
      <c r="K54" s="124">
        <v>48</v>
      </c>
      <c r="L54" s="125">
        <f t="shared" si="2"/>
        <v>2217600</v>
      </c>
      <c r="M54" s="126">
        <f t="shared" si="3"/>
        <v>96</v>
      </c>
      <c r="N54" s="127"/>
      <c r="O54" s="81"/>
      <c r="P54" s="81"/>
      <c r="Q54" s="128"/>
      <c r="R54" s="129"/>
    </row>
    <row r="55" s="81" customFormat="1" ht="15" spans="1:18">
      <c r="A55" s="108">
        <v>44</v>
      </c>
      <c r="B55" s="113">
        <v>1420667</v>
      </c>
      <c r="C55" s="109">
        <v>1035303</v>
      </c>
      <c r="D55" s="110" t="s">
        <v>129</v>
      </c>
      <c r="E55" s="111">
        <v>43486</v>
      </c>
      <c r="F55" s="111">
        <v>43489</v>
      </c>
      <c r="G55" s="112" t="s">
        <v>23</v>
      </c>
      <c r="H55" s="109">
        <f t="shared" si="0"/>
        <v>3</v>
      </c>
      <c r="I55" s="122">
        <v>1</v>
      </c>
      <c r="J55" s="123">
        <f t="shared" si="1"/>
        <v>1108800</v>
      </c>
      <c r="K55" s="124">
        <v>48</v>
      </c>
      <c r="L55" s="125">
        <f t="shared" si="2"/>
        <v>3326400</v>
      </c>
      <c r="M55" s="126">
        <f t="shared" si="3"/>
        <v>144</v>
      </c>
      <c r="N55" s="127"/>
      <c r="O55" s="81"/>
      <c r="P55" s="81"/>
      <c r="Q55" s="128"/>
      <c r="R55" s="129"/>
    </row>
    <row r="56" s="81" customFormat="1" ht="15" spans="1:18">
      <c r="A56" s="108">
        <v>45</v>
      </c>
      <c r="B56" s="113">
        <v>1410052</v>
      </c>
      <c r="C56" s="109">
        <v>1034760</v>
      </c>
      <c r="D56" s="110" t="s">
        <v>130</v>
      </c>
      <c r="E56" s="111">
        <v>43488</v>
      </c>
      <c r="F56" s="111">
        <v>43489</v>
      </c>
      <c r="G56" s="112" t="s">
        <v>23</v>
      </c>
      <c r="H56" s="109">
        <f t="shared" si="0"/>
        <v>1</v>
      </c>
      <c r="I56" s="122">
        <v>1</v>
      </c>
      <c r="J56" s="123">
        <f t="shared" si="1"/>
        <v>1108800</v>
      </c>
      <c r="K56" s="124">
        <v>48</v>
      </c>
      <c r="L56" s="125">
        <f t="shared" si="2"/>
        <v>1108800</v>
      </c>
      <c r="M56" s="126">
        <f t="shared" si="3"/>
        <v>48</v>
      </c>
      <c r="N56" s="127"/>
      <c r="O56" s="81"/>
      <c r="P56" s="81"/>
      <c r="Q56" s="128"/>
      <c r="R56" s="129"/>
    </row>
    <row r="57" s="81" customFormat="1" ht="15" spans="1:18">
      <c r="A57" s="108">
        <v>46</v>
      </c>
      <c r="B57" s="113">
        <v>1427795</v>
      </c>
      <c r="C57" s="109">
        <v>1035598</v>
      </c>
      <c r="D57" s="110" t="s">
        <v>131</v>
      </c>
      <c r="E57" s="111">
        <v>43487</v>
      </c>
      <c r="F57" s="111">
        <v>43489</v>
      </c>
      <c r="G57" s="112" t="s">
        <v>23</v>
      </c>
      <c r="H57" s="109">
        <f t="shared" si="0"/>
        <v>2</v>
      </c>
      <c r="I57" s="122">
        <v>2</v>
      </c>
      <c r="J57" s="123">
        <f t="shared" si="1"/>
        <v>1108800</v>
      </c>
      <c r="K57" s="124">
        <v>48</v>
      </c>
      <c r="L57" s="125">
        <f t="shared" si="2"/>
        <v>4435200</v>
      </c>
      <c r="M57" s="126">
        <f t="shared" si="3"/>
        <v>192</v>
      </c>
      <c r="N57" s="127"/>
      <c r="O57" s="81"/>
      <c r="P57" s="81"/>
      <c r="Q57" s="128"/>
      <c r="R57" s="129"/>
    </row>
    <row r="58" s="81" customFormat="1" ht="15" spans="1:18">
      <c r="A58" s="108">
        <v>47</v>
      </c>
      <c r="B58" s="113">
        <v>1429691</v>
      </c>
      <c r="C58" s="109">
        <v>1035689</v>
      </c>
      <c r="D58" s="110" t="s">
        <v>132</v>
      </c>
      <c r="E58" s="111">
        <v>43488</v>
      </c>
      <c r="F58" s="111">
        <v>43490</v>
      </c>
      <c r="G58" s="112" t="s">
        <v>23</v>
      </c>
      <c r="H58" s="109">
        <f t="shared" si="0"/>
        <v>2</v>
      </c>
      <c r="I58" s="122">
        <v>1</v>
      </c>
      <c r="J58" s="123">
        <f t="shared" si="1"/>
        <v>1108800</v>
      </c>
      <c r="K58" s="124">
        <v>48</v>
      </c>
      <c r="L58" s="125">
        <f t="shared" si="2"/>
        <v>2217600</v>
      </c>
      <c r="M58" s="126">
        <f t="shared" si="3"/>
        <v>96</v>
      </c>
      <c r="N58" s="127"/>
      <c r="O58" s="81"/>
      <c r="P58" s="81"/>
      <c r="Q58" s="128"/>
      <c r="R58" s="129"/>
    </row>
    <row r="59" s="81" customFormat="1" ht="15" spans="1:18">
      <c r="A59" s="108">
        <v>48</v>
      </c>
      <c r="B59" s="113">
        <v>1418279</v>
      </c>
      <c r="C59" s="109">
        <v>1035175</v>
      </c>
      <c r="D59" s="110" t="s">
        <v>133</v>
      </c>
      <c r="E59" s="111">
        <v>43488</v>
      </c>
      <c r="F59" s="111">
        <v>43490</v>
      </c>
      <c r="G59" s="112" t="s">
        <v>23</v>
      </c>
      <c r="H59" s="109">
        <f t="shared" si="0"/>
        <v>2</v>
      </c>
      <c r="I59" s="122">
        <v>1</v>
      </c>
      <c r="J59" s="123">
        <f t="shared" si="1"/>
        <v>1108800</v>
      </c>
      <c r="K59" s="124">
        <v>48</v>
      </c>
      <c r="L59" s="125">
        <f t="shared" si="2"/>
        <v>2217600</v>
      </c>
      <c r="M59" s="126">
        <f t="shared" si="3"/>
        <v>96</v>
      </c>
      <c r="N59" s="127"/>
      <c r="O59" s="81"/>
      <c r="P59" s="81"/>
      <c r="Q59" s="128"/>
      <c r="R59" s="129"/>
    </row>
    <row r="60" s="81" customFormat="1" ht="15" spans="1:18">
      <c r="A60" s="108">
        <v>49</v>
      </c>
      <c r="B60" s="113">
        <v>1436033</v>
      </c>
      <c r="C60" s="109">
        <v>1036005</v>
      </c>
      <c r="D60" s="110" t="s">
        <v>120</v>
      </c>
      <c r="E60" s="111">
        <v>43488</v>
      </c>
      <c r="F60" s="111">
        <v>43490</v>
      </c>
      <c r="G60" s="112" t="s">
        <v>121</v>
      </c>
      <c r="H60" s="109">
        <f t="shared" si="0"/>
        <v>2</v>
      </c>
      <c r="I60" s="122">
        <v>1</v>
      </c>
      <c r="J60" s="123">
        <f t="shared" si="1"/>
        <v>1940400</v>
      </c>
      <c r="K60" s="124">
        <v>84</v>
      </c>
      <c r="L60" s="125">
        <f t="shared" si="2"/>
        <v>3880800</v>
      </c>
      <c r="M60" s="126">
        <f t="shared" si="3"/>
        <v>168</v>
      </c>
      <c r="N60" s="127"/>
      <c r="O60" s="81"/>
      <c r="P60" s="81"/>
      <c r="Q60" s="128"/>
      <c r="R60" s="129"/>
    </row>
    <row r="61" s="81" customFormat="1" ht="15" spans="1:18">
      <c r="A61" s="108">
        <v>50</v>
      </c>
      <c r="B61" s="113">
        <v>1437124</v>
      </c>
      <c r="C61" s="109">
        <v>1036095</v>
      </c>
      <c r="D61" s="110" t="s">
        <v>134</v>
      </c>
      <c r="E61" s="111">
        <v>43489</v>
      </c>
      <c r="F61" s="111">
        <v>43490</v>
      </c>
      <c r="G61" s="112" t="s">
        <v>23</v>
      </c>
      <c r="H61" s="109">
        <f t="shared" si="0"/>
        <v>1</v>
      </c>
      <c r="I61" s="122">
        <v>1</v>
      </c>
      <c r="J61" s="123">
        <f t="shared" si="1"/>
        <v>1108800</v>
      </c>
      <c r="K61" s="124">
        <v>48</v>
      </c>
      <c r="L61" s="125">
        <f t="shared" si="2"/>
        <v>1108800</v>
      </c>
      <c r="M61" s="126">
        <f t="shared" si="3"/>
        <v>48</v>
      </c>
      <c r="N61" s="127"/>
      <c r="O61" s="81"/>
      <c r="P61" s="81"/>
      <c r="Q61" s="128"/>
      <c r="R61" s="129"/>
    </row>
    <row r="62" s="81" customFormat="1" ht="15" spans="1:18">
      <c r="A62" s="108">
        <v>51</v>
      </c>
      <c r="B62" s="113">
        <v>1436334</v>
      </c>
      <c r="C62" s="109">
        <v>1036025</v>
      </c>
      <c r="D62" s="110" t="s">
        <v>135</v>
      </c>
      <c r="E62" s="111">
        <v>43488</v>
      </c>
      <c r="F62" s="111">
        <v>43490</v>
      </c>
      <c r="G62" s="112" t="s">
        <v>121</v>
      </c>
      <c r="H62" s="109">
        <f t="shared" si="0"/>
        <v>2</v>
      </c>
      <c r="I62" s="122">
        <v>1</v>
      </c>
      <c r="J62" s="123">
        <f t="shared" si="1"/>
        <v>1940400</v>
      </c>
      <c r="K62" s="124">
        <v>84</v>
      </c>
      <c r="L62" s="125">
        <f t="shared" si="2"/>
        <v>3880800</v>
      </c>
      <c r="M62" s="126">
        <f t="shared" si="3"/>
        <v>168</v>
      </c>
      <c r="N62" s="127"/>
      <c r="O62" s="81"/>
      <c r="P62" s="81"/>
      <c r="Q62" s="128"/>
      <c r="R62" s="129"/>
    </row>
    <row r="63" s="81" customFormat="1" ht="15" spans="1:18">
      <c r="A63" s="108">
        <v>52</v>
      </c>
      <c r="B63" s="113">
        <v>1402373</v>
      </c>
      <c r="C63" s="109">
        <v>1034395</v>
      </c>
      <c r="D63" s="110" t="s">
        <v>114</v>
      </c>
      <c r="E63" s="111">
        <v>43487</v>
      </c>
      <c r="F63" s="111">
        <v>43489</v>
      </c>
      <c r="G63" s="112" t="s">
        <v>23</v>
      </c>
      <c r="H63" s="109">
        <f t="shared" si="0"/>
        <v>2</v>
      </c>
      <c r="I63" s="122">
        <v>2</v>
      </c>
      <c r="J63" s="123">
        <f t="shared" si="1"/>
        <v>1455300</v>
      </c>
      <c r="K63" s="124">
        <v>63</v>
      </c>
      <c r="L63" s="125">
        <f t="shared" si="2"/>
        <v>5821200</v>
      </c>
      <c r="M63" s="126">
        <f t="shared" si="3"/>
        <v>252</v>
      </c>
      <c r="N63" s="127">
        <v>431</v>
      </c>
      <c r="O63" s="81"/>
      <c r="P63" s="81"/>
      <c r="Q63" s="128"/>
      <c r="R63" s="129"/>
    </row>
    <row r="64" s="81" customFormat="1" ht="15" spans="1:18">
      <c r="A64" s="108">
        <v>53</v>
      </c>
      <c r="B64" s="113">
        <v>1437742</v>
      </c>
      <c r="C64" s="109">
        <v>1036125</v>
      </c>
      <c r="D64" s="110" t="s">
        <v>136</v>
      </c>
      <c r="E64" s="111">
        <v>43489</v>
      </c>
      <c r="F64" s="111">
        <v>43490</v>
      </c>
      <c r="G64" s="112" t="s">
        <v>23</v>
      </c>
      <c r="H64" s="109">
        <f t="shared" si="0"/>
        <v>1</v>
      </c>
      <c r="I64" s="122">
        <v>1</v>
      </c>
      <c r="J64" s="123">
        <f t="shared" si="1"/>
        <v>1108800</v>
      </c>
      <c r="K64" s="124">
        <v>48</v>
      </c>
      <c r="L64" s="125">
        <f t="shared" si="2"/>
        <v>1108800</v>
      </c>
      <c r="M64" s="126">
        <f t="shared" si="3"/>
        <v>48</v>
      </c>
      <c r="N64" s="127">
        <v>444</v>
      </c>
      <c r="O64" s="81"/>
      <c r="P64" s="81"/>
      <c r="Q64" s="128"/>
      <c r="R64" s="129"/>
    </row>
    <row r="65" s="81" customFormat="1" ht="15" spans="1:18">
      <c r="A65" s="108">
        <v>54</v>
      </c>
      <c r="B65" s="113">
        <v>1427200</v>
      </c>
      <c r="C65" s="109">
        <v>1035571</v>
      </c>
      <c r="D65" s="110" t="s">
        <v>137</v>
      </c>
      <c r="E65" s="111">
        <v>43487</v>
      </c>
      <c r="F65" s="111">
        <v>43491</v>
      </c>
      <c r="G65" s="112" t="s">
        <v>23</v>
      </c>
      <c r="H65" s="109">
        <f t="shared" si="0"/>
        <v>4</v>
      </c>
      <c r="I65" s="122">
        <v>1</v>
      </c>
      <c r="J65" s="123">
        <f t="shared" si="1"/>
        <v>1108800</v>
      </c>
      <c r="K65" s="124">
        <v>48</v>
      </c>
      <c r="L65" s="125">
        <f t="shared" si="2"/>
        <v>4435200</v>
      </c>
      <c r="M65" s="126">
        <f t="shared" si="3"/>
        <v>192</v>
      </c>
      <c r="N65" s="127"/>
      <c r="O65" s="81"/>
      <c r="P65" s="81"/>
      <c r="Q65" s="128"/>
      <c r="R65" s="129"/>
    </row>
    <row r="66" s="81" customFormat="1" ht="15" spans="1:18">
      <c r="A66" s="108">
        <v>55</v>
      </c>
      <c r="B66" s="113">
        <v>1416000</v>
      </c>
      <c r="C66" s="109">
        <v>1035084</v>
      </c>
      <c r="D66" s="110" t="s">
        <v>138</v>
      </c>
      <c r="E66" s="111">
        <v>43490</v>
      </c>
      <c r="F66" s="111">
        <v>43491</v>
      </c>
      <c r="G66" s="112" t="s">
        <v>23</v>
      </c>
      <c r="H66" s="109">
        <f t="shared" si="0"/>
        <v>1</v>
      </c>
      <c r="I66" s="122">
        <v>1</v>
      </c>
      <c r="J66" s="123">
        <f t="shared" si="1"/>
        <v>1108800</v>
      </c>
      <c r="K66" s="124">
        <v>48</v>
      </c>
      <c r="L66" s="125">
        <f t="shared" si="2"/>
        <v>1108800</v>
      </c>
      <c r="M66" s="126">
        <f t="shared" si="3"/>
        <v>48</v>
      </c>
      <c r="N66" s="127"/>
      <c r="O66" s="81"/>
      <c r="P66" s="81"/>
      <c r="Q66" s="128"/>
      <c r="R66" s="129"/>
    </row>
    <row r="67" s="81" customFormat="1" ht="15" spans="1:18">
      <c r="A67" s="108">
        <v>56</v>
      </c>
      <c r="B67" s="113">
        <v>1437207</v>
      </c>
      <c r="C67" s="109">
        <v>1036101</v>
      </c>
      <c r="D67" s="110" t="s">
        <v>139</v>
      </c>
      <c r="E67" s="111">
        <v>43489</v>
      </c>
      <c r="F67" s="111">
        <v>43491</v>
      </c>
      <c r="G67" s="112" t="s">
        <v>40</v>
      </c>
      <c r="H67" s="109">
        <f t="shared" si="0"/>
        <v>2</v>
      </c>
      <c r="I67" s="122">
        <v>1</v>
      </c>
      <c r="J67" s="123">
        <f t="shared" si="1"/>
        <v>1362900</v>
      </c>
      <c r="K67" s="124">
        <v>59</v>
      </c>
      <c r="L67" s="125">
        <f t="shared" si="2"/>
        <v>2725800</v>
      </c>
      <c r="M67" s="126">
        <f t="shared" si="3"/>
        <v>118</v>
      </c>
      <c r="N67" s="127"/>
      <c r="O67" s="81"/>
      <c r="P67" s="81"/>
      <c r="Q67" s="128"/>
      <c r="R67" s="129"/>
    </row>
    <row r="68" s="81" customFormat="1" ht="15" spans="1:18">
      <c r="A68" s="108">
        <v>57</v>
      </c>
      <c r="B68" s="113">
        <v>1437508</v>
      </c>
      <c r="C68" s="109">
        <v>1036109</v>
      </c>
      <c r="D68" s="110" t="s">
        <v>140</v>
      </c>
      <c r="E68" s="111">
        <v>43490</v>
      </c>
      <c r="F68" s="111">
        <v>43491</v>
      </c>
      <c r="G68" s="112" t="s">
        <v>23</v>
      </c>
      <c r="H68" s="109">
        <f t="shared" si="0"/>
        <v>1</v>
      </c>
      <c r="I68" s="122">
        <v>1</v>
      </c>
      <c r="J68" s="123">
        <f t="shared" si="1"/>
        <v>1108800</v>
      </c>
      <c r="K68" s="124">
        <v>48</v>
      </c>
      <c r="L68" s="125">
        <f t="shared" si="2"/>
        <v>1108800</v>
      </c>
      <c r="M68" s="126">
        <f t="shared" si="3"/>
        <v>48</v>
      </c>
      <c r="N68" s="127"/>
      <c r="O68" s="81"/>
      <c r="P68" s="81"/>
      <c r="Q68" s="128"/>
      <c r="R68" s="129"/>
    </row>
    <row r="69" s="81" customFormat="1" ht="15" spans="1:18">
      <c r="A69" s="108">
        <v>58</v>
      </c>
      <c r="B69" s="113">
        <v>1434854</v>
      </c>
      <c r="C69" s="109">
        <v>1035948</v>
      </c>
      <c r="D69" s="110" t="s">
        <v>141</v>
      </c>
      <c r="E69" s="111">
        <v>43489</v>
      </c>
      <c r="F69" s="111">
        <v>43491</v>
      </c>
      <c r="G69" s="112" t="s">
        <v>23</v>
      </c>
      <c r="H69" s="109">
        <f t="shared" si="0"/>
        <v>2</v>
      </c>
      <c r="I69" s="122">
        <v>1</v>
      </c>
      <c r="J69" s="123">
        <f t="shared" si="1"/>
        <v>1108800</v>
      </c>
      <c r="K69" s="124">
        <v>48</v>
      </c>
      <c r="L69" s="125">
        <f t="shared" si="2"/>
        <v>2217600</v>
      </c>
      <c r="M69" s="126">
        <f t="shared" si="3"/>
        <v>96</v>
      </c>
      <c r="N69" s="127"/>
      <c r="O69" s="81"/>
      <c r="P69" s="81"/>
      <c r="Q69" s="128"/>
      <c r="R69" s="129"/>
    </row>
    <row r="70" s="81" customFormat="1" ht="15" spans="1:18">
      <c r="A70" s="108">
        <v>59</v>
      </c>
      <c r="B70" s="113">
        <v>1433920</v>
      </c>
      <c r="C70" s="109">
        <v>1035911</v>
      </c>
      <c r="D70" s="110" t="s">
        <v>142</v>
      </c>
      <c r="E70" s="111">
        <v>43490</v>
      </c>
      <c r="F70" s="111">
        <v>43491</v>
      </c>
      <c r="G70" s="112" t="s">
        <v>23</v>
      </c>
      <c r="H70" s="109">
        <f t="shared" si="0"/>
        <v>1</v>
      </c>
      <c r="I70" s="122">
        <v>1</v>
      </c>
      <c r="J70" s="123">
        <f t="shared" si="1"/>
        <v>1108800</v>
      </c>
      <c r="K70" s="124">
        <v>48</v>
      </c>
      <c r="L70" s="125">
        <f t="shared" si="2"/>
        <v>1108800</v>
      </c>
      <c r="M70" s="126">
        <f t="shared" si="3"/>
        <v>48</v>
      </c>
      <c r="N70" s="127"/>
      <c r="O70" s="81"/>
      <c r="P70" s="81"/>
      <c r="Q70" s="128"/>
      <c r="R70" s="129"/>
    </row>
    <row r="71" s="81" customFormat="1" ht="15" spans="1:18">
      <c r="A71" s="108">
        <v>60</v>
      </c>
      <c r="B71" s="113">
        <v>1412212</v>
      </c>
      <c r="C71" s="109">
        <v>1034891</v>
      </c>
      <c r="D71" s="110" t="s">
        <v>143</v>
      </c>
      <c r="E71" s="111">
        <v>43487</v>
      </c>
      <c r="F71" s="111">
        <v>43491</v>
      </c>
      <c r="G71" s="112" t="s">
        <v>23</v>
      </c>
      <c r="H71" s="109">
        <f t="shared" si="0"/>
        <v>4</v>
      </c>
      <c r="I71" s="122">
        <v>1</v>
      </c>
      <c r="J71" s="123">
        <f t="shared" si="1"/>
        <v>1108800</v>
      </c>
      <c r="K71" s="124">
        <v>48</v>
      </c>
      <c r="L71" s="125">
        <f t="shared" si="2"/>
        <v>4435200</v>
      </c>
      <c r="M71" s="126">
        <f t="shared" si="3"/>
        <v>192</v>
      </c>
      <c r="N71" s="127"/>
      <c r="O71" s="81"/>
      <c r="P71" s="81"/>
      <c r="Q71" s="128"/>
      <c r="R71" s="129"/>
    </row>
    <row r="72" s="81" customFormat="1" ht="15" spans="1:18">
      <c r="A72" s="108">
        <v>61</v>
      </c>
      <c r="B72" s="113">
        <v>1437535</v>
      </c>
      <c r="C72" s="109">
        <v>1036113</v>
      </c>
      <c r="D72" s="110" t="s">
        <v>144</v>
      </c>
      <c r="E72" s="111">
        <v>43490</v>
      </c>
      <c r="F72" s="111">
        <v>43492</v>
      </c>
      <c r="G72" s="112" t="s">
        <v>40</v>
      </c>
      <c r="H72" s="109">
        <f t="shared" si="0"/>
        <v>2</v>
      </c>
      <c r="I72" s="122">
        <v>1</v>
      </c>
      <c r="J72" s="123">
        <f t="shared" si="1"/>
        <v>1362900</v>
      </c>
      <c r="K72" s="124">
        <v>59</v>
      </c>
      <c r="L72" s="125">
        <f t="shared" si="2"/>
        <v>2725800</v>
      </c>
      <c r="M72" s="126">
        <f t="shared" si="3"/>
        <v>118</v>
      </c>
      <c r="N72" s="127"/>
      <c r="O72" s="81"/>
      <c r="P72" s="81"/>
      <c r="Q72" s="128"/>
      <c r="R72" s="129"/>
    </row>
    <row r="73" s="81" customFormat="1" ht="15" spans="1:18">
      <c r="A73" s="108">
        <v>62</v>
      </c>
      <c r="B73" s="113">
        <v>1401292</v>
      </c>
      <c r="C73" s="109">
        <v>1034347</v>
      </c>
      <c r="D73" s="110" t="s">
        <v>145</v>
      </c>
      <c r="E73" s="111">
        <v>43491</v>
      </c>
      <c r="F73" s="111">
        <v>43492</v>
      </c>
      <c r="G73" s="112" t="s">
        <v>23</v>
      </c>
      <c r="H73" s="109">
        <f t="shared" si="0"/>
        <v>1</v>
      </c>
      <c r="I73" s="122">
        <v>1</v>
      </c>
      <c r="J73" s="123">
        <f t="shared" si="1"/>
        <v>1108800</v>
      </c>
      <c r="K73" s="124">
        <v>48</v>
      </c>
      <c r="L73" s="125">
        <f t="shared" si="2"/>
        <v>1108800</v>
      </c>
      <c r="M73" s="126">
        <f t="shared" si="3"/>
        <v>48</v>
      </c>
      <c r="N73" s="127"/>
      <c r="O73" s="81"/>
      <c r="P73" s="81"/>
      <c r="Q73" s="128"/>
      <c r="R73" s="129"/>
    </row>
    <row r="74" s="81" customFormat="1" ht="15" spans="1:18">
      <c r="A74" s="108">
        <v>63</v>
      </c>
      <c r="B74" s="113">
        <v>1432686</v>
      </c>
      <c r="C74" s="109">
        <v>1035862</v>
      </c>
      <c r="D74" s="110" t="s">
        <v>146</v>
      </c>
      <c r="E74" s="111">
        <v>43491</v>
      </c>
      <c r="F74" s="111">
        <v>43492</v>
      </c>
      <c r="G74" s="112" t="s">
        <v>23</v>
      </c>
      <c r="H74" s="109">
        <f t="shared" si="0"/>
        <v>1</v>
      </c>
      <c r="I74" s="122">
        <v>1</v>
      </c>
      <c r="J74" s="123">
        <f t="shared" si="1"/>
        <v>1108800</v>
      </c>
      <c r="K74" s="124">
        <v>48</v>
      </c>
      <c r="L74" s="125">
        <f t="shared" si="2"/>
        <v>1108800</v>
      </c>
      <c r="M74" s="126">
        <f t="shared" si="3"/>
        <v>48</v>
      </c>
      <c r="N74" s="127"/>
      <c r="O74" s="81"/>
      <c r="P74" s="81"/>
      <c r="Q74" s="128"/>
      <c r="R74" s="129"/>
    </row>
    <row r="75" s="81" customFormat="1" ht="15" spans="1:18">
      <c r="A75" s="108">
        <v>64</v>
      </c>
      <c r="B75" s="113">
        <v>1428466</v>
      </c>
      <c r="C75" s="109">
        <v>1035612</v>
      </c>
      <c r="D75" s="110" t="s">
        <v>147</v>
      </c>
      <c r="E75" s="111">
        <v>43490</v>
      </c>
      <c r="F75" s="111">
        <v>43492</v>
      </c>
      <c r="G75" s="112" t="s">
        <v>121</v>
      </c>
      <c r="H75" s="109">
        <f t="shared" si="0"/>
        <v>2</v>
      </c>
      <c r="I75" s="122">
        <v>2</v>
      </c>
      <c r="J75" s="123">
        <f t="shared" si="1"/>
        <v>1940400</v>
      </c>
      <c r="K75" s="124">
        <v>84</v>
      </c>
      <c r="L75" s="125">
        <f t="shared" si="2"/>
        <v>7761600</v>
      </c>
      <c r="M75" s="126">
        <f t="shared" si="3"/>
        <v>336</v>
      </c>
      <c r="N75" s="127"/>
      <c r="O75" s="81"/>
      <c r="P75" s="81"/>
      <c r="Q75" s="128"/>
      <c r="R75" s="129"/>
    </row>
    <row r="76" s="81" customFormat="1" ht="15" spans="1:18">
      <c r="A76" s="108">
        <v>65</v>
      </c>
      <c r="B76" s="113">
        <v>1432693</v>
      </c>
      <c r="C76" s="109">
        <v>1035863</v>
      </c>
      <c r="D76" s="110" t="s">
        <v>148</v>
      </c>
      <c r="E76" s="111">
        <v>43491</v>
      </c>
      <c r="F76" s="111">
        <v>43492</v>
      </c>
      <c r="G76" s="112" t="s">
        <v>23</v>
      </c>
      <c r="H76" s="109">
        <f t="shared" ref="H76:H95" si="6">F76-E76</f>
        <v>1</v>
      </c>
      <c r="I76" s="122">
        <v>1</v>
      </c>
      <c r="J76" s="123">
        <f t="shared" ref="J76:J95" si="7">K76*23100</f>
        <v>1108800</v>
      </c>
      <c r="K76" s="124">
        <v>48</v>
      </c>
      <c r="L76" s="125">
        <f t="shared" ref="L76:L95" si="8">J76*I76*H76</f>
        <v>1108800</v>
      </c>
      <c r="M76" s="126">
        <f t="shared" ref="M76:M95" si="9">K76*I76*H76</f>
        <v>48</v>
      </c>
      <c r="N76" s="127"/>
      <c r="O76" s="81"/>
      <c r="P76" s="81"/>
      <c r="Q76" s="128"/>
      <c r="R76" s="129"/>
    </row>
    <row r="77" s="81" customFormat="1" ht="15" spans="1:18">
      <c r="A77" s="108">
        <v>66</v>
      </c>
      <c r="B77" s="113">
        <v>1436578</v>
      </c>
      <c r="C77" s="109">
        <v>1036055</v>
      </c>
      <c r="D77" s="110" t="s">
        <v>149</v>
      </c>
      <c r="E77" s="111">
        <v>43491</v>
      </c>
      <c r="F77" s="111">
        <v>43492</v>
      </c>
      <c r="G77" s="112" t="s">
        <v>23</v>
      </c>
      <c r="H77" s="109">
        <f t="shared" si="6"/>
        <v>1</v>
      </c>
      <c r="I77" s="122">
        <v>1</v>
      </c>
      <c r="J77" s="123">
        <f t="shared" si="7"/>
        <v>1108800</v>
      </c>
      <c r="K77" s="124">
        <v>48</v>
      </c>
      <c r="L77" s="125">
        <f t="shared" si="8"/>
        <v>1108800</v>
      </c>
      <c r="M77" s="126">
        <f t="shared" si="9"/>
        <v>48</v>
      </c>
      <c r="N77" s="127"/>
      <c r="O77" s="81"/>
      <c r="P77" s="81"/>
      <c r="Q77" s="128"/>
      <c r="R77" s="129"/>
    </row>
    <row r="78" s="81" customFormat="1" ht="15" spans="1:18">
      <c r="A78" s="108">
        <v>67</v>
      </c>
      <c r="B78" s="113">
        <v>1420453</v>
      </c>
      <c r="C78" s="109">
        <v>1035294</v>
      </c>
      <c r="D78" s="110" t="s">
        <v>150</v>
      </c>
      <c r="E78" s="111">
        <v>43490</v>
      </c>
      <c r="F78" s="111">
        <v>43492</v>
      </c>
      <c r="G78" s="112" t="s">
        <v>23</v>
      </c>
      <c r="H78" s="109">
        <f t="shared" si="6"/>
        <v>2</v>
      </c>
      <c r="I78" s="122">
        <v>1</v>
      </c>
      <c r="J78" s="123">
        <f t="shared" si="7"/>
        <v>1108800</v>
      </c>
      <c r="K78" s="124">
        <v>48</v>
      </c>
      <c r="L78" s="125">
        <f t="shared" si="8"/>
        <v>2217600</v>
      </c>
      <c r="M78" s="126">
        <f t="shared" si="9"/>
        <v>96</v>
      </c>
      <c r="N78" s="127"/>
      <c r="O78" s="81"/>
      <c r="P78" s="81"/>
      <c r="Q78" s="128"/>
      <c r="R78" s="129"/>
    </row>
    <row r="79" s="81" customFormat="1" ht="15" spans="1:18">
      <c r="A79" s="108">
        <v>68</v>
      </c>
      <c r="B79" s="113">
        <v>1434835</v>
      </c>
      <c r="C79" s="109">
        <v>1035947</v>
      </c>
      <c r="D79" s="110" t="s">
        <v>151</v>
      </c>
      <c r="E79" s="111">
        <v>43491</v>
      </c>
      <c r="F79" s="111">
        <v>43492</v>
      </c>
      <c r="G79" s="112" t="s">
        <v>23</v>
      </c>
      <c r="H79" s="109">
        <f t="shared" si="6"/>
        <v>1</v>
      </c>
      <c r="I79" s="122">
        <v>1</v>
      </c>
      <c r="J79" s="123">
        <f t="shared" si="7"/>
        <v>1108800</v>
      </c>
      <c r="K79" s="124">
        <v>48</v>
      </c>
      <c r="L79" s="125">
        <f t="shared" si="8"/>
        <v>1108800</v>
      </c>
      <c r="M79" s="126">
        <f t="shared" si="9"/>
        <v>48</v>
      </c>
      <c r="N79" s="127"/>
      <c r="O79" s="81"/>
      <c r="P79" s="81"/>
      <c r="Q79" s="128"/>
      <c r="R79" s="129"/>
    </row>
    <row r="80" s="81" customFormat="1" ht="15" spans="1:18">
      <c r="A80" s="108">
        <v>69</v>
      </c>
      <c r="B80" s="113">
        <v>1412504</v>
      </c>
      <c r="C80" s="109">
        <v>1034918</v>
      </c>
      <c r="D80" s="110" t="s">
        <v>152</v>
      </c>
      <c r="E80" s="111">
        <v>43491</v>
      </c>
      <c r="F80" s="111">
        <v>43493</v>
      </c>
      <c r="G80" s="112" t="s">
        <v>23</v>
      </c>
      <c r="H80" s="109">
        <f t="shared" si="6"/>
        <v>2</v>
      </c>
      <c r="I80" s="122">
        <v>1</v>
      </c>
      <c r="J80" s="123">
        <f t="shared" si="7"/>
        <v>1108800</v>
      </c>
      <c r="K80" s="124">
        <v>48</v>
      </c>
      <c r="L80" s="125">
        <f t="shared" si="8"/>
        <v>2217600</v>
      </c>
      <c r="M80" s="126">
        <f t="shared" si="9"/>
        <v>96</v>
      </c>
      <c r="N80" s="127"/>
      <c r="O80" s="81"/>
      <c r="P80" s="81"/>
      <c r="Q80" s="128"/>
      <c r="R80" s="129"/>
    </row>
    <row r="81" s="81" customFormat="1" ht="15" spans="1:18">
      <c r="A81" s="108">
        <v>70</v>
      </c>
      <c r="B81" s="113">
        <v>1420508</v>
      </c>
      <c r="C81" s="109">
        <v>1035297</v>
      </c>
      <c r="D81" s="110" t="s">
        <v>150</v>
      </c>
      <c r="E81" s="111">
        <v>43492</v>
      </c>
      <c r="F81" s="111">
        <v>43493</v>
      </c>
      <c r="G81" s="112" t="s">
        <v>23</v>
      </c>
      <c r="H81" s="109">
        <f t="shared" si="6"/>
        <v>1</v>
      </c>
      <c r="I81" s="122">
        <v>1</v>
      </c>
      <c r="J81" s="123">
        <f t="shared" si="7"/>
        <v>1108800</v>
      </c>
      <c r="K81" s="124">
        <v>48</v>
      </c>
      <c r="L81" s="125">
        <f t="shared" si="8"/>
        <v>1108800</v>
      </c>
      <c r="M81" s="126">
        <f t="shared" si="9"/>
        <v>48</v>
      </c>
      <c r="N81" s="127"/>
      <c r="O81" s="81"/>
      <c r="P81" s="81"/>
      <c r="Q81" s="128"/>
      <c r="R81" s="129"/>
    </row>
    <row r="82" s="81" customFormat="1" ht="15" spans="1:18">
      <c r="A82" s="108">
        <v>71</v>
      </c>
      <c r="B82" s="113">
        <v>1427516</v>
      </c>
      <c r="C82" s="109">
        <v>1035585</v>
      </c>
      <c r="D82" s="110" t="s">
        <v>153</v>
      </c>
      <c r="E82" s="111">
        <v>43490</v>
      </c>
      <c r="F82" s="111">
        <v>43493</v>
      </c>
      <c r="G82" s="112" t="s">
        <v>23</v>
      </c>
      <c r="H82" s="109">
        <f t="shared" si="6"/>
        <v>3</v>
      </c>
      <c r="I82" s="122">
        <v>1</v>
      </c>
      <c r="J82" s="123">
        <f t="shared" si="7"/>
        <v>1108800</v>
      </c>
      <c r="K82" s="124">
        <v>48</v>
      </c>
      <c r="L82" s="125">
        <f t="shared" si="8"/>
        <v>3326400</v>
      </c>
      <c r="M82" s="126">
        <f t="shared" si="9"/>
        <v>144</v>
      </c>
      <c r="N82" s="127"/>
      <c r="O82" s="81"/>
      <c r="P82" s="81"/>
      <c r="Q82" s="128"/>
      <c r="R82" s="129"/>
    </row>
    <row r="83" s="81" customFormat="1" ht="15" spans="1:18">
      <c r="A83" s="108">
        <v>72</v>
      </c>
      <c r="B83" s="113">
        <v>1416022</v>
      </c>
      <c r="C83" s="109">
        <v>1035081</v>
      </c>
      <c r="D83" s="110" t="s">
        <v>154</v>
      </c>
      <c r="E83" s="111">
        <v>43492</v>
      </c>
      <c r="F83" s="111">
        <v>43493</v>
      </c>
      <c r="G83" s="112" t="s">
        <v>23</v>
      </c>
      <c r="H83" s="109">
        <f t="shared" si="6"/>
        <v>1</v>
      </c>
      <c r="I83" s="122">
        <v>1</v>
      </c>
      <c r="J83" s="123">
        <f t="shared" si="7"/>
        <v>1108800</v>
      </c>
      <c r="K83" s="124">
        <v>48</v>
      </c>
      <c r="L83" s="125">
        <f t="shared" si="8"/>
        <v>1108800</v>
      </c>
      <c r="M83" s="126">
        <f t="shared" si="9"/>
        <v>48</v>
      </c>
      <c r="N83" s="127"/>
      <c r="O83" s="81"/>
      <c r="P83" s="81"/>
      <c r="Q83" s="128"/>
      <c r="R83" s="129"/>
    </row>
    <row r="84" s="81" customFormat="1" ht="15" spans="1:18">
      <c r="A84" s="108">
        <v>73</v>
      </c>
      <c r="B84" s="113">
        <v>1411148</v>
      </c>
      <c r="C84" s="109">
        <v>1034819</v>
      </c>
      <c r="D84" s="110" t="s">
        <v>155</v>
      </c>
      <c r="E84" s="111">
        <v>43491</v>
      </c>
      <c r="F84" s="111">
        <v>43494</v>
      </c>
      <c r="G84" s="112" t="s">
        <v>23</v>
      </c>
      <c r="H84" s="109">
        <f t="shared" si="6"/>
        <v>3</v>
      </c>
      <c r="I84" s="122">
        <v>1</v>
      </c>
      <c r="J84" s="123">
        <f t="shared" si="7"/>
        <v>1108800</v>
      </c>
      <c r="K84" s="124">
        <v>48</v>
      </c>
      <c r="L84" s="125">
        <f t="shared" si="8"/>
        <v>3326400</v>
      </c>
      <c r="M84" s="126">
        <f t="shared" si="9"/>
        <v>144</v>
      </c>
      <c r="N84" s="127"/>
      <c r="O84" s="81"/>
      <c r="P84" s="81"/>
      <c r="Q84" s="128"/>
      <c r="R84" s="129"/>
    </row>
    <row r="85" s="81" customFormat="1" ht="15" spans="1:18">
      <c r="A85" s="108">
        <v>74</v>
      </c>
      <c r="B85" s="113">
        <v>1415619</v>
      </c>
      <c r="C85" s="109">
        <v>1035057</v>
      </c>
      <c r="D85" s="110" t="s">
        <v>156</v>
      </c>
      <c r="E85" s="111">
        <v>43492</v>
      </c>
      <c r="F85" s="111">
        <v>43494</v>
      </c>
      <c r="G85" s="112" t="s">
        <v>23</v>
      </c>
      <c r="H85" s="109">
        <f t="shared" si="6"/>
        <v>2</v>
      </c>
      <c r="I85" s="122">
        <v>2</v>
      </c>
      <c r="J85" s="123">
        <f t="shared" si="7"/>
        <v>1108800</v>
      </c>
      <c r="K85" s="124">
        <v>48</v>
      </c>
      <c r="L85" s="125">
        <f t="shared" si="8"/>
        <v>4435200</v>
      </c>
      <c r="M85" s="126">
        <f t="shared" si="9"/>
        <v>192</v>
      </c>
      <c r="N85" s="127"/>
      <c r="O85" s="81"/>
      <c r="P85" s="81"/>
      <c r="Q85" s="128"/>
      <c r="R85" s="129"/>
    </row>
    <row r="86" s="81" customFormat="1" ht="15" spans="1:18">
      <c r="A86" s="108">
        <v>75</v>
      </c>
      <c r="B86" s="113">
        <v>1412877</v>
      </c>
      <c r="C86" s="109">
        <v>1034932</v>
      </c>
      <c r="D86" s="110" t="s">
        <v>157</v>
      </c>
      <c r="E86" s="111">
        <v>43492</v>
      </c>
      <c r="F86" s="111">
        <v>43494</v>
      </c>
      <c r="G86" s="112" t="s">
        <v>23</v>
      </c>
      <c r="H86" s="109">
        <f t="shared" si="6"/>
        <v>2</v>
      </c>
      <c r="I86" s="122">
        <v>1</v>
      </c>
      <c r="J86" s="123">
        <f t="shared" si="7"/>
        <v>1108800</v>
      </c>
      <c r="K86" s="124">
        <v>48</v>
      </c>
      <c r="L86" s="125">
        <f t="shared" si="8"/>
        <v>2217600</v>
      </c>
      <c r="M86" s="126">
        <f t="shared" si="9"/>
        <v>96</v>
      </c>
      <c r="N86" s="127"/>
      <c r="O86" s="81"/>
      <c r="P86" s="81"/>
      <c r="Q86" s="128"/>
      <c r="R86" s="129"/>
    </row>
    <row r="87" s="81" customFormat="1" ht="15" spans="1:18">
      <c r="A87" s="108">
        <v>76</v>
      </c>
      <c r="B87" s="113">
        <v>1406431</v>
      </c>
      <c r="C87" s="109">
        <v>1034568</v>
      </c>
      <c r="D87" s="110" t="s">
        <v>158</v>
      </c>
      <c r="E87" s="111">
        <v>43491</v>
      </c>
      <c r="F87" s="111">
        <v>43494</v>
      </c>
      <c r="G87" s="112" t="s">
        <v>47</v>
      </c>
      <c r="H87" s="109">
        <f t="shared" si="6"/>
        <v>3</v>
      </c>
      <c r="I87" s="122">
        <v>2</v>
      </c>
      <c r="J87" s="123">
        <f t="shared" si="7"/>
        <v>2356200</v>
      </c>
      <c r="K87" s="124">
        <v>102</v>
      </c>
      <c r="L87" s="125">
        <f t="shared" si="8"/>
        <v>14137200</v>
      </c>
      <c r="M87" s="126">
        <f t="shared" si="9"/>
        <v>612</v>
      </c>
      <c r="N87" s="127"/>
      <c r="O87" s="81"/>
      <c r="P87" s="81"/>
      <c r="Q87" s="128"/>
      <c r="R87" s="129"/>
    </row>
    <row r="88" s="81" customFormat="1" ht="15" spans="1:18">
      <c r="A88" s="108">
        <v>77</v>
      </c>
      <c r="B88" s="113">
        <v>1418431</v>
      </c>
      <c r="C88" s="109">
        <v>1035176</v>
      </c>
      <c r="D88" s="110" t="s">
        <v>159</v>
      </c>
      <c r="E88" s="111">
        <v>43491</v>
      </c>
      <c r="F88" s="111">
        <v>43495</v>
      </c>
      <c r="G88" s="112" t="s">
        <v>23</v>
      </c>
      <c r="H88" s="109">
        <f t="shared" si="6"/>
        <v>4</v>
      </c>
      <c r="I88" s="122">
        <v>1</v>
      </c>
      <c r="J88" s="123">
        <f t="shared" si="7"/>
        <v>1108800</v>
      </c>
      <c r="K88" s="124">
        <v>48</v>
      </c>
      <c r="L88" s="125">
        <f t="shared" si="8"/>
        <v>4435200</v>
      </c>
      <c r="M88" s="126">
        <f t="shared" si="9"/>
        <v>192</v>
      </c>
      <c r="N88" s="127"/>
      <c r="O88" s="81"/>
      <c r="P88" s="81"/>
      <c r="Q88" s="128"/>
      <c r="R88" s="129"/>
    </row>
    <row r="89" s="81" customFormat="1" ht="15" spans="1:18">
      <c r="A89" s="108">
        <v>78</v>
      </c>
      <c r="B89" s="113">
        <v>1406653</v>
      </c>
      <c r="C89" s="109">
        <v>1034590</v>
      </c>
      <c r="D89" s="110" t="s">
        <v>160</v>
      </c>
      <c r="E89" s="111">
        <v>43493</v>
      </c>
      <c r="F89" s="111">
        <v>43495</v>
      </c>
      <c r="G89" s="112" t="s">
        <v>23</v>
      </c>
      <c r="H89" s="109">
        <f t="shared" si="6"/>
        <v>2</v>
      </c>
      <c r="I89" s="122">
        <v>2</v>
      </c>
      <c r="J89" s="123">
        <f t="shared" si="7"/>
        <v>1247400</v>
      </c>
      <c r="K89" s="124">
        <f>48+6</f>
        <v>54</v>
      </c>
      <c r="L89" s="125">
        <f t="shared" si="8"/>
        <v>4989600</v>
      </c>
      <c r="M89" s="126">
        <f t="shared" si="9"/>
        <v>216</v>
      </c>
      <c r="N89" s="127"/>
      <c r="O89" s="81"/>
      <c r="P89" s="81"/>
      <c r="Q89" s="128"/>
      <c r="R89" s="129"/>
    </row>
    <row r="90" s="81" customFormat="1" ht="15" spans="1:18">
      <c r="A90" s="108">
        <v>79</v>
      </c>
      <c r="B90" s="113">
        <v>1420447</v>
      </c>
      <c r="C90" s="109">
        <v>1035293</v>
      </c>
      <c r="D90" s="110" t="s">
        <v>161</v>
      </c>
      <c r="E90" s="111">
        <v>43490</v>
      </c>
      <c r="F90" s="111">
        <v>43495</v>
      </c>
      <c r="G90" s="112" t="s">
        <v>40</v>
      </c>
      <c r="H90" s="109">
        <f t="shared" si="6"/>
        <v>5</v>
      </c>
      <c r="I90" s="122">
        <v>1</v>
      </c>
      <c r="J90" s="123">
        <f t="shared" si="7"/>
        <v>1362900</v>
      </c>
      <c r="K90" s="124">
        <v>59</v>
      </c>
      <c r="L90" s="125">
        <f t="shared" si="8"/>
        <v>6814500</v>
      </c>
      <c r="M90" s="126">
        <f t="shared" si="9"/>
        <v>295</v>
      </c>
      <c r="N90" s="127"/>
      <c r="O90" s="81"/>
      <c r="P90" s="81"/>
      <c r="Q90" s="128"/>
      <c r="R90" s="129"/>
    </row>
    <row r="91" s="81" customFormat="1" ht="15" spans="1:18">
      <c r="A91" s="108">
        <v>80</v>
      </c>
      <c r="B91" s="113">
        <v>1420445</v>
      </c>
      <c r="C91" s="109">
        <v>1035291</v>
      </c>
      <c r="D91" s="110" t="s">
        <v>162</v>
      </c>
      <c r="E91" s="111">
        <v>43490</v>
      </c>
      <c r="F91" s="111">
        <v>43495</v>
      </c>
      <c r="G91" s="112" t="s">
        <v>40</v>
      </c>
      <c r="H91" s="109">
        <f t="shared" si="6"/>
        <v>5</v>
      </c>
      <c r="I91" s="122">
        <v>1</v>
      </c>
      <c r="J91" s="123">
        <f t="shared" si="7"/>
        <v>1362900</v>
      </c>
      <c r="K91" s="124">
        <v>59</v>
      </c>
      <c r="L91" s="125">
        <f t="shared" si="8"/>
        <v>6814500</v>
      </c>
      <c r="M91" s="126">
        <f t="shared" si="9"/>
        <v>295</v>
      </c>
      <c r="N91" s="127"/>
      <c r="O91" s="81"/>
      <c r="P91" s="81"/>
      <c r="Q91" s="128"/>
      <c r="R91" s="129"/>
    </row>
    <row r="92" s="81" customFormat="1" ht="15" spans="1:18">
      <c r="A92" s="108">
        <v>81</v>
      </c>
      <c r="B92" s="113">
        <v>1415679</v>
      </c>
      <c r="C92" s="109">
        <v>1035061</v>
      </c>
      <c r="D92" s="110" t="s">
        <v>163</v>
      </c>
      <c r="E92" s="111">
        <v>43494</v>
      </c>
      <c r="F92" s="111">
        <v>43495</v>
      </c>
      <c r="G92" s="112" t="s">
        <v>23</v>
      </c>
      <c r="H92" s="109">
        <f t="shared" si="6"/>
        <v>1</v>
      </c>
      <c r="I92" s="122">
        <v>1</v>
      </c>
      <c r="J92" s="123">
        <f t="shared" si="7"/>
        <v>1108800</v>
      </c>
      <c r="K92" s="124">
        <v>48</v>
      </c>
      <c r="L92" s="125">
        <f t="shared" si="8"/>
        <v>1108800</v>
      </c>
      <c r="M92" s="126">
        <f t="shared" si="9"/>
        <v>48</v>
      </c>
      <c r="N92" s="127"/>
      <c r="O92" s="81"/>
      <c r="P92" s="81"/>
      <c r="Q92" s="128"/>
      <c r="R92" s="129"/>
    </row>
    <row r="93" s="81" customFormat="1" ht="15" spans="1:18">
      <c r="A93" s="108">
        <v>82</v>
      </c>
      <c r="B93" s="113">
        <v>1414396</v>
      </c>
      <c r="C93" s="109">
        <v>1035003</v>
      </c>
      <c r="D93" s="110" t="s">
        <v>164</v>
      </c>
      <c r="E93" s="111">
        <v>43493</v>
      </c>
      <c r="F93" s="111">
        <v>43495</v>
      </c>
      <c r="G93" s="112" t="s">
        <v>23</v>
      </c>
      <c r="H93" s="109">
        <f t="shared" si="6"/>
        <v>2</v>
      </c>
      <c r="I93" s="122">
        <v>1</v>
      </c>
      <c r="J93" s="123">
        <f t="shared" si="7"/>
        <v>1108800</v>
      </c>
      <c r="K93" s="124">
        <v>48</v>
      </c>
      <c r="L93" s="125">
        <f t="shared" si="8"/>
        <v>2217600</v>
      </c>
      <c r="M93" s="126">
        <f t="shared" si="9"/>
        <v>96</v>
      </c>
      <c r="N93" s="127"/>
      <c r="O93" s="81"/>
      <c r="P93" s="81"/>
      <c r="Q93" s="128"/>
      <c r="R93" s="129"/>
    </row>
    <row r="94" s="81" customFormat="1" ht="15" spans="1:18">
      <c r="A94" s="108">
        <v>83</v>
      </c>
      <c r="B94" s="113">
        <v>1408205</v>
      </c>
      <c r="C94" s="109">
        <v>1034651</v>
      </c>
      <c r="D94" s="110" t="s">
        <v>165</v>
      </c>
      <c r="E94" s="111">
        <v>43493</v>
      </c>
      <c r="F94" s="111">
        <v>43495</v>
      </c>
      <c r="G94" s="112" t="s">
        <v>23</v>
      </c>
      <c r="H94" s="109">
        <f t="shared" si="6"/>
        <v>2</v>
      </c>
      <c r="I94" s="122">
        <v>1</v>
      </c>
      <c r="J94" s="123">
        <f t="shared" si="7"/>
        <v>1108800</v>
      </c>
      <c r="K94" s="124">
        <v>48</v>
      </c>
      <c r="L94" s="125">
        <f t="shared" si="8"/>
        <v>2217600</v>
      </c>
      <c r="M94" s="126">
        <f t="shared" si="9"/>
        <v>96</v>
      </c>
      <c r="N94" s="127"/>
      <c r="O94" s="81"/>
      <c r="P94" s="81"/>
      <c r="Q94" s="128"/>
      <c r="R94" s="129"/>
    </row>
    <row r="95" s="81" customFormat="1" ht="15.75" spans="1:18">
      <c r="A95" s="108">
        <v>84</v>
      </c>
      <c r="B95" s="113">
        <v>1424364</v>
      </c>
      <c r="C95" s="109">
        <v>1035466</v>
      </c>
      <c r="D95" s="110" t="s">
        <v>166</v>
      </c>
      <c r="E95" s="111">
        <v>43494</v>
      </c>
      <c r="F95" s="111">
        <v>43496</v>
      </c>
      <c r="G95" s="112" t="s">
        <v>40</v>
      </c>
      <c r="H95" s="109">
        <f t="shared" si="6"/>
        <v>2</v>
      </c>
      <c r="I95" s="122">
        <v>1</v>
      </c>
      <c r="J95" s="123">
        <f t="shared" si="7"/>
        <v>1362900</v>
      </c>
      <c r="K95" s="124">
        <v>59</v>
      </c>
      <c r="L95" s="125">
        <f t="shared" si="8"/>
        <v>2725800</v>
      </c>
      <c r="M95" s="126">
        <f t="shared" si="9"/>
        <v>118</v>
      </c>
      <c r="N95" s="127"/>
      <c r="O95" s="81"/>
      <c r="P95" s="81"/>
      <c r="Q95" s="128"/>
      <c r="R95" s="129"/>
    </row>
    <row r="96" s="81" customFormat="1" ht="15" spans="1:18">
      <c r="A96" s="130" t="s">
        <v>26</v>
      </c>
      <c r="B96" s="131"/>
      <c r="C96" s="131"/>
      <c r="D96" s="131"/>
      <c r="E96" s="131"/>
      <c r="F96" s="131"/>
      <c r="G96" s="131"/>
      <c r="H96" s="131"/>
      <c r="I96" s="131"/>
      <c r="J96" s="145"/>
      <c r="K96" s="146"/>
      <c r="L96" s="147">
        <f t="shared" ref="L96:R96" si="10">SUM(L12:L95)</f>
        <v>281589000</v>
      </c>
      <c r="M96" s="148">
        <f t="shared" si="10"/>
        <v>12190</v>
      </c>
      <c r="N96" s="149"/>
      <c r="O96" s="150"/>
      <c r="P96" s="150"/>
      <c r="Q96" s="155">
        <f t="shared" si="10"/>
        <v>2878260</v>
      </c>
      <c r="R96" s="156">
        <f t="shared" si="10"/>
        <v>124.6</v>
      </c>
    </row>
    <row r="97" s="81" customFormat="1" ht="15" spans="2:18">
      <c r="B97" s="83"/>
      <c r="C97" s="81"/>
      <c r="D97" s="81"/>
      <c r="E97" s="81"/>
      <c r="F97" s="81"/>
      <c r="G97" s="81"/>
      <c r="H97" s="81"/>
      <c r="I97" s="83"/>
      <c r="J97" s="83"/>
      <c r="K97" s="83"/>
      <c r="L97" s="151"/>
      <c r="M97" s="152"/>
      <c r="N97" s="84"/>
      <c r="O97" s="81"/>
      <c r="P97" s="81"/>
      <c r="Q97" s="157">
        <f>L96*2%</f>
        <v>5631780</v>
      </c>
      <c r="R97" s="158">
        <f>M96*2%</f>
        <v>243.8</v>
      </c>
    </row>
    <row r="98" s="81" customFormat="1" ht="14.25" hidden="1" spans="1:13">
      <c r="A98" s="132" t="s">
        <v>28</v>
      </c>
      <c r="B98" s="133"/>
      <c r="C98" s="134" t="s">
        <v>29</v>
      </c>
      <c r="D98" s="134"/>
      <c r="E98" s="134"/>
      <c r="F98" s="134"/>
      <c r="G98" s="81"/>
      <c r="H98" s="81"/>
      <c r="I98" s="81"/>
      <c r="J98" s="81"/>
      <c r="K98" s="81"/>
      <c r="L98" s="153"/>
      <c r="M98" s="154"/>
    </row>
    <row r="99" s="81" customFormat="1" ht="14.25" hidden="1" spans="1:14">
      <c r="A99" s="135" t="s">
        <v>167</v>
      </c>
      <c r="B99" s="136"/>
      <c r="C99" s="137">
        <v>60210370001077</v>
      </c>
      <c r="D99" s="137"/>
      <c r="E99" s="137"/>
      <c r="F99" s="137"/>
      <c r="G99" s="81"/>
      <c r="H99" s="81"/>
      <c r="I99" s="83"/>
      <c r="J99" s="83"/>
      <c r="K99" s="83"/>
      <c r="L99" s="82"/>
      <c r="M99" s="82"/>
      <c r="N99" s="84"/>
    </row>
    <row r="100" s="81" customFormat="1" ht="14.25" hidden="1" spans="1:14">
      <c r="A100" s="132" t="s">
        <v>31</v>
      </c>
      <c r="B100" s="133"/>
      <c r="C100" s="138" t="s">
        <v>32</v>
      </c>
      <c r="D100" s="138"/>
      <c r="E100" s="138"/>
      <c r="F100" s="138"/>
      <c r="G100" s="81"/>
      <c r="H100" s="81"/>
      <c r="I100" s="83"/>
      <c r="J100" s="83"/>
      <c r="K100" s="83"/>
      <c r="L100" s="82"/>
      <c r="M100" s="82"/>
      <c r="N100" s="84"/>
    </row>
    <row r="101" s="81" customFormat="1" ht="14.25" hidden="1" spans="1:14">
      <c r="A101" s="132" t="s">
        <v>33</v>
      </c>
      <c r="B101" s="133"/>
      <c r="C101" s="139" t="s">
        <v>34</v>
      </c>
      <c r="D101" s="140"/>
      <c r="E101" s="140"/>
      <c r="F101" s="141"/>
      <c r="G101" s="81"/>
      <c r="H101" s="81"/>
      <c r="I101" s="83"/>
      <c r="J101" s="83"/>
      <c r="K101" s="83"/>
      <c r="L101" s="82"/>
      <c r="M101" s="82"/>
      <c r="N101" s="84"/>
    </row>
    <row r="102" s="81" customFormat="1" ht="15" hidden="1" customHeight="1" spans="1:14">
      <c r="A102" s="132" t="s">
        <v>35</v>
      </c>
      <c r="B102" s="133"/>
      <c r="C102" s="142" t="s">
        <v>36</v>
      </c>
      <c r="D102" s="143"/>
      <c r="E102" s="143"/>
      <c r="F102" s="144"/>
      <c r="G102" s="81"/>
      <c r="H102" s="81"/>
      <c r="I102" s="83"/>
      <c r="J102" s="83"/>
      <c r="K102" s="83"/>
      <c r="L102" s="82"/>
      <c r="M102" s="82"/>
      <c r="N102" s="84"/>
    </row>
    <row r="103" s="81" customFormat="1" ht="15" hidden="1" customHeight="1" spans="2:14">
      <c r="B103" s="83"/>
      <c r="C103" s="81"/>
      <c r="D103" s="81"/>
      <c r="E103" s="81"/>
      <c r="F103" s="81"/>
      <c r="G103" s="81"/>
      <c r="H103" s="81"/>
      <c r="I103" s="83"/>
      <c r="J103" s="83"/>
      <c r="K103" s="83"/>
      <c r="L103" s="82"/>
      <c r="M103" s="82"/>
      <c r="N103" s="84"/>
    </row>
  </sheetData>
  <mergeCells count="15">
    <mergeCell ref="A5:I5"/>
    <mergeCell ref="B7:E7"/>
    <mergeCell ref="A96:J96"/>
    <mergeCell ref="A98:B98"/>
    <mergeCell ref="C98:F98"/>
    <mergeCell ref="A99:B99"/>
    <mergeCell ref="C99:F99"/>
    <mergeCell ref="A100:B100"/>
    <mergeCell ref="C100:F100"/>
    <mergeCell ref="A101:B101"/>
    <mergeCell ref="C101:F101"/>
    <mergeCell ref="A102:B102"/>
    <mergeCell ref="C102:F102"/>
    <mergeCell ref="A2:B3"/>
    <mergeCell ref="D2:G3"/>
  </mergeCells>
  <pageMargins left="0.75" right="0.75" top="1" bottom="1" header="0.511805555555556" footer="0.511805555555556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7"/>
  <sheetViews>
    <sheetView workbookViewId="0">
      <selection activeCell="P16" sqref="P16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84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85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2:16">
      <c r="L9" s="61">
        <f>SUBTOTAL(9,L12:L61)</f>
        <v>21413700</v>
      </c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29.2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6">
      <c r="A12" s="48">
        <v>3</v>
      </c>
      <c r="B12" s="49">
        <v>1412569</v>
      </c>
      <c r="C12" s="49">
        <v>1034917</v>
      </c>
      <c r="D12" s="50" t="s">
        <v>168</v>
      </c>
      <c r="E12" s="51">
        <v>43478</v>
      </c>
      <c r="F12" s="51">
        <v>43480</v>
      </c>
      <c r="G12" s="52" t="s">
        <v>23</v>
      </c>
      <c r="H12" s="49">
        <f t="shared" ref="H12:H61" si="0">F12-E12</f>
        <v>2</v>
      </c>
      <c r="I12" s="65">
        <v>1</v>
      </c>
      <c r="J12" s="66">
        <f>K12*23100</f>
        <v>1108800</v>
      </c>
      <c r="K12" s="67">
        <v>48</v>
      </c>
      <c r="L12" s="66">
        <f t="shared" ref="L12" si="1">J12*I12*H12</f>
        <v>2217600</v>
      </c>
      <c r="M12" s="68">
        <f t="shared" ref="M12" si="2">K12*I12*H12</f>
        <v>96</v>
      </c>
      <c r="N12" s="69"/>
      <c r="O12" s="1" t="s">
        <v>169</v>
      </c>
      <c r="P12" s="1" t="s">
        <v>41</v>
      </c>
    </row>
    <row r="13" ht="15" spans="1:16">
      <c r="A13" s="48">
        <v>4</v>
      </c>
      <c r="B13" s="49">
        <v>1427725</v>
      </c>
      <c r="C13" s="49">
        <v>1035590</v>
      </c>
      <c r="D13" s="50" t="s">
        <v>91</v>
      </c>
      <c r="E13" s="51">
        <v>43478</v>
      </c>
      <c r="F13" s="51">
        <v>43480</v>
      </c>
      <c r="G13" s="52" t="s">
        <v>23</v>
      </c>
      <c r="H13" s="49">
        <f t="shared" si="0"/>
        <v>2</v>
      </c>
      <c r="I13" s="65">
        <v>1</v>
      </c>
      <c r="J13" s="66">
        <f t="shared" ref="J13:J50" si="3">K13*23100</f>
        <v>1108800</v>
      </c>
      <c r="K13" s="67">
        <v>48</v>
      </c>
      <c r="L13" s="66">
        <f t="shared" ref="L13:L61" si="4">J13*I13*H13</f>
        <v>2217600</v>
      </c>
      <c r="M13" s="68">
        <f t="shared" ref="M13:M61" si="5">K13*I13*H13</f>
        <v>96</v>
      </c>
      <c r="N13" s="69"/>
      <c r="O13" s="1" t="s">
        <v>169</v>
      </c>
      <c r="P13" s="1" t="s">
        <v>41</v>
      </c>
    </row>
    <row r="14" ht="15" spans="1:16">
      <c r="A14" s="48">
        <v>5</v>
      </c>
      <c r="B14" s="49">
        <v>1411536</v>
      </c>
      <c r="C14" s="49">
        <v>1034840</v>
      </c>
      <c r="D14" s="50" t="s">
        <v>88</v>
      </c>
      <c r="E14" s="51">
        <v>43478</v>
      </c>
      <c r="F14" s="51">
        <v>43480</v>
      </c>
      <c r="G14" s="52" t="s">
        <v>23</v>
      </c>
      <c r="H14" s="49">
        <f t="shared" si="0"/>
        <v>2</v>
      </c>
      <c r="I14" s="65">
        <v>4</v>
      </c>
      <c r="J14" s="66">
        <f t="shared" si="3"/>
        <v>1108800</v>
      </c>
      <c r="K14" s="67">
        <v>48</v>
      </c>
      <c r="L14" s="66">
        <f t="shared" si="4"/>
        <v>8870400</v>
      </c>
      <c r="M14" s="68">
        <f t="shared" si="5"/>
        <v>384</v>
      </c>
      <c r="N14" s="69"/>
      <c r="O14" s="1" t="s">
        <v>169</v>
      </c>
      <c r="P14" s="1" t="s">
        <v>41</v>
      </c>
    </row>
    <row r="15" ht="15" spans="1:16">
      <c r="A15" s="48">
        <v>6</v>
      </c>
      <c r="B15" s="49">
        <v>1412688</v>
      </c>
      <c r="C15" s="49">
        <v>1034925</v>
      </c>
      <c r="D15" s="50" t="s">
        <v>89</v>
      </c>
      <c r="E15" s="51">
        <v>43479</v>
      </c>
      <c r="F15" s="51">
        <v>43480</v>
      </c>
      <c r="G15" s="52" t="s">
        <v>23</v>
      </c>
      <c r="H15" s="49">
        <f t="shared" si="0"/>
        <v>1</v>
      </c>
      <c r="I15" s="65">
        <v>1</v>
      </c>
      <c r="J15" s="66">
        <f t="shared" si="3"/>
        <v>1455300</v>
      </c>
      <c r="K15" s="67">
        <v>63</v>
      </c>
      <c r="L15" s="66">
        <f t="shared" si="4"/>
        <v>1455300</v>
      </c>
      <c r="M15" s="68">
        <f t="shared" si="5"/>
        <v>63</v>
      </c>
      <c r="N15" s="69"/>
      <c r="O15" s="1" t="s">
        <v>169</v>
      </c>
      <c r="P15" s="1" t="s">
        <v>41</v>
      </c>
    </row>
    <row r="16" ht="15" spans="1:16">
      <c r="A16" s="48">
        <v>7</v>
      </c>
      <c r="B16" s="49">
        <v>1416140</v>
      </c>
      <c r="C16" s="49">
        <v>1035091</v>
      </c>
      <c r="D16" s="50" t="s">
        <v>90</v>
      </c>
      <c r="E16" s="51">
        <v>43478</v>
      </c>
      <c r="F16" s="51">
        <v>43480</v>
      </c>
      <c r="G16" s="52" t="s">
        <v>23</v>
      </c>
      <c r="H16" s="49">
        <f t="shared" si="0"/>
        <v>2</v>
      </c>
      <c r="I16" s="65">
        <v>3</v>
      </c>
      <c r="J16" s="66">
        <f t="shared" si="3"/>
        <v>1108800</v>
      </c>
      <c r="K16" s="67">
        <v>48</v>
      </c>
      <c r="L16" s="66">
        <f t="shared" si="4"/>
        <v>6652800</v>
      </c>
      <c r="M16" s="68">
        <f t="shared" si="5"/>
        <v>288</v>
      </c>
      <c r="N16" s="69"/>
      <c r="O16" s="1" t="s">
        <v>169</v>
      </c>
      <c r="P16" s="1" t="s">
        <v>41</v>
      </c>
    </row>
    <row r="17" ht="15" spans="1:14">
      <c r="A17" s="48">
        <v>8</v>
      </c>
      <c r="B17" s="49"/>
      <c r="C17" s="49"/>
      <c r="D17" s="50"/>
      <c r="E17" s="51"/>
      <c r="F17" s="51"/>
      <c r="G17" s="52"/>
      <c r="H17" s="49">
        <f t="shared" si="0"/>
        <v>0</v>
      </c>
      <c r="I17" s="65"/>
      <c r="J17" s="66">
        <f t="shared" si="3"/>
        <v>0</v>
      </c>
      <c r="K17" s="67"/>
      <c r="L17" s="66">
        <f t="shared" si="4"/>
        <v>0</v>
      </c>
      <c r="M17" s="68">
        <f t="shared" si="5"/>
        <v>0</v>
      </c>
      <c r="N17" s="69"/>
    </row>
    <row r="18" ht="15" spans="1:14">
      <c r="A18" s="48">
        <v>9</v>
      </c>
      <c r="B18" s="49"/>
      <c r="C18" s="49"/>
      <c r="D18" s="50"/>
      <c r="E18" s="51"/>
      <c r="F18" s="51"/>
      <c r="G18" s="52"/>
      <c r="H18" s="49">
        <f t="shared" si="0"/>
        <v>0</v>
      </c>
      <c r="I18" s="65"/>
      <c r="J18" s="66">
        <f t="shared" si="3"/>
        <v>0</v>
      </c>
      <c r="K18" s="67"/>
      <c r="L18" s="66">
        <f t="shared" si="4"/>
        <v>0</v>
      </c>
      <c r="M18" s="68">
        <f t="shared" si="5"/>
        <v>0</v>
      </c>
      <c r="N18" s="69"/>
    </row>
    <row r="19" ht="15" spans="1:14">
      <c r="A19" s="48">
        <v>10</v>
      </c>
      <c r="B19" s="49"/>
      <c r="C19" s="49"/>
      <c r="D19" s="50"/>
      <c r="E19" s="51"/>
      <c r="F19" s="51"/>
      <c r="G19" s="52"/>
      <c r="H19" s="49">
        <f t="shared" si="0"/>
        <v>0</v>
      </c>
      <c r="I19" s="65"/>
      <c r="J19" s="66">
        <f t="shared" si="3"/>
        <v>0</v>
      </c>
      <c r="K19" s="67"/>
      <c r="L19" s="66">
        <f t="shared" si="4"/>
        <v>0</v>
      </c>
      <c r="M19" s="68">
        <f t="shared" si="5"/>
        <v>0</v>
      </c>
      <c r="N19" s="69"/>
    </row>
    <row r="20" ht="15" spans="1:14">
      <c r="A20" s="48">
        <v>11</v>
      </c>
      <c r="B20" s="49"/>
      <c r="C20" s="49"/>
      <c r="D20" s="50"/>
      <c r="E20" s="51"/>
      <c r="F20" s="51"/>
      <c r="G20" s="52"/>
      <c r="H20" s="49">
        <f t="shared" si="0"/>
        <v>0</v>
      </c>
      <c r="I20" s="65"/>
      <c r="J20" s="66">
        <f t="shared" si="3"/>
        <v>0</v>
      </c>
      <c r="K20" s="67"/>
      <c r="L20" s="66">
        <f t="shared" si="4"/>
        <v>0</v>
      </c>
      <c r="M20" s="68">
        <f t="shared" si="5"/>
        <v>0</v>
      </c>
      <c r="N20" s="69"/>
    </row>
    <row r="21" ht="15" spans="1:14">
      <c r="A21" s="48">
        <v>12</v>
      </c>
      <c r="B21" s="49"/>
      <c r="C21" s="49"/>
      <c r="D21" s="50"/>
      <c r="E21" s="51"/>
      <c r="F21" s="51"/>
      <c r="G21" s="52"/>
      <c r="H21" s="49">
        <f t="shared" si="0"/>
        <v>0</v>
      </c>
      <c r="I21" s="65"/>
      <c r="J21" s="66">
        <f t="shared" si="3"/>
        <v>0</v>
      </c>
      <c r="K21" s="67"/>
      <c r="L21" s="66">
        <f t="shared" si="4"/>
        <v>0</v>
      </c>
      <c r="M21" s="68">
        <f t="shared" si="5"/>
        <v>0</v>
      </c>
      <c r="N21" s="69"/>
    </row>
    <row r="22" ht="15" spans="1:14">
      <c r="A22" s="48">
        <v>13</v>
      </c>
      <c r="B22" s="49"/>
      <c r="C22" s="49"/>
      <c r="D22" s="50"/>
      <c r="E22" s="51"/>
      <c r="F22" s="51"/>
      <c r="G22" s="52"/>
      <c r="H22" s="49">
        <f t="shared" si="0"/>
        <v>0</v>
      </c>
      <c r="I22" s="65"/>
      <c r="J22" s="66">
        <f t="shared" si="3"/>
        <v>0</v>
      </c>
      <c r="K22" s="67"/>
      <c r="L22" s="66">
        <f t="shared" si="4"/>
        <v>0</v>
      </c>
      <c r="M22" s="68">
        <f t="shared" si="5"/>
        <v>0</v>
      </c>
      <c r="N22" s="69"/>
    </row>
    <row r="23" ht="15" spans="1:14">
      <c r="A23" s="48">
        <v>14</v>
      </c>
      <c r="B23" s="49"/>
      <c r="C23" s="49"/>
      <c r="D23" s="50"/>
      <c r="E23" s="51"/>
      <c r="F23" s="51"/>
      <c r="G23" s="52"/>
      <c r="H23" s="49">
        <f t="shared" si="0"/>
        <v>0</v>
      </c>
      <c r="I23" s="65"/>
      <c r="J23" s="66">
        <f t="shared" si="3"/>
        <v>0</v>
      </c>
      <c r="K23" s="67"/>
      <c r="L23" s="66">
        <f t="shared" si="4"/>
        <v>0</v>
      </c>
      <c r="M23" s="68">
        <f t="shared" si="5"/>
        <v>0</v>
      </c>
      <c r="N23" s="69"/>
    </row>
    <row r="24" ht="15" spans="1:14">
      <c r="A24" s="48">
        <v>15</v>
      </c>
      <c r="B24" s="49"/>
      <c r="C24" s="49"/>
      <c r="D24" s="50"/>
      <c r="E24" s="51"/>
      <c r="F24" s="51"/>
      <c r="G24" s="52"/>
      <c r="H24" s="49">
        <f t="shared" si="0"/>
        <v>0</v>
      </c>
      <c r="I24" s="65"/>
      <c r="J24" s="66">
        <f t="shared" si="3"/>
        <v>0</v>
      </c>
      <c r="K24" s="67"/>
      <c r="L24" s="66">
        <f t="shared" si="4"/>
        <v>0</v>
      </c>
      <c r="M24" s="68">
        <f t="shared" si="5"/>
        <v>0</v>
      </c>
      <c r="N24" s="69"/>
    </row>
    <row r="25" ht="15" spans="1:14">
      <c r="A25" s="48">
        <v>16</v>
      </c>
      <c r="B25" s="49"/>
      <c r="C25" s="49"/>
      <c r="D25" s="50"/>
      <c r="E25" s="51"/>
      <c r="F25" s="51"/>
      <c r="G25" s="52"/>
      <c r="H25" s="49">
        <f t="shared" si="0"/>
        <v>0</v>
      </c>
      <c r="I25" s="65"/>
      <c r="J25" s="66">
        <f t="shared" si="3"/>
        <v>0</v>
      </c>
      <c r="K25" s="67"/>
      <c r="L25" s="66">
        <f t="shared" si="4"/>
        <v>0</v>
      </c>
      <c r="M25" s="68">
        <f t="shared" si="5"/>
        <v>0</v>
      </c>
      <c r="N25" s="69"/>
    </row>
    <row r="26" ht="15" spans="1:14">
      <c r="A26" s="48">
        <v>17</v>
      </c>
      <c r="B26" s="49"/>
      <c r="C26" s="49"/>
      <c r="D26" s="50"/>
      <c r="E26" s="51"/>
      <c r="F26" s="51"/>
      <c r="G26" s="52"/>
      <c r="H26" s="49">
        <f t="shared" si="0"/>
        <v>0</v>
      </c>
      <c r="I26" s="65"/>
      <c r="J26" s="66">
        <f t="shared" si="3"/>
        <v>0</v>
      </c>
      <c r="K26" s="67"/>
      <c r="L26" s="66">
        <f t="shared" si="4"/>
        <v>0</v>
      </c>
      <c r="M26" s="68">
        <f t="shared" si="5"/>
        <v>0</v>
      </c>
      <c r="N26" s="69"/>
    </row>
    <row r="27" ht="15" spans="1:14">
      <c r="A27" s="48">
        <v>18</v>
      </c>
      <c r="B27" s="49"/>
      <c r="C27" s="49"/>
      <c r="D27" s="50"/>
      <c r="E27" s="51"/>
      <c r="F27" s="51"/>
      <c r="G27" s="52"/>
      <c r="H27" s="49">
        <f t="shared" si="0"/>
        <v>0</v>
      </c>
      <c r="I27" s="65"/>
      <c r="J27" s="66">
        <f t="shared" si="3"/>
        <v>0</v>
      </c>
      <c r="K27" s="67"/>
      <c r="L27" s="66">
        <f t="shared" si="4"/>
        <v>0</v>
      </c>
      <c r="M27" s="68">
        <f t="shared" si="5"/>
        <v>0</v>
      </c>
      <c r="N27" s="69"/>
    </row>
    <row r="28" ht="15" spans="1:14">
      <c r="A28" s="48">
        <v>19</v>
      </c>
      <c r="B28" s="49"/>
      <c r="C28" s="49"/>
      <c r="D28" s="50"/>
      <c r="E28" s="51"/>
      <c r="F28" s="51"/>
      <c r="G28" s="52"/>
      <c r="H28" s="49">
        <f t="shared" si="0"/>
        <v>0</v>
      </c>
      <c r="I28" s="65"/>
      <c r="J28" s="66">
        <f t="shared" si="3"/>
        <v>0</v>
      </c>
      <c r="K28" s="67"/>
      <c r="L28" s="66">
        <f t="shared" si="4"/>
        <v>0</v>
      </c>
      <c r="M28" s="68">
        <f t="shared" si="5"/>
        <v>0</v>
      </c>
      <c r="N28" s="69"/>
    </row>
    <row r="29" ht="15" spans="1:14">
      <c r="A29" s="48">
        <v>20</v>
      </c>
      <c r="B29" s="49"/>
      <c r="C29" s="49"/>
      <c r="D29" s="50"/>
      <c r="E29" s="51"/>
      <c r="F29" s="51"/>
      <c r="G29" s="52"/>
      <c r="H29" s="49">
        <f t="shared" si="0"/>
        <v>0</v>
      </c>
      <c r="I29" s="65"/>
      <c r="J29" s="66">
        <f t="shared" si="3"/>
        <v>0</v>
      </c>
      <c r="K29" s="67"/>
      <c r="L29" s="66">
        <f t="shared" si="4"/>
        <v>0</v>
      </c>
      <c r="M29" s="68">
        <f t="shared" si="5"/>
        <v>0</v>
      </c>
      <c r="N29" s="69"/>
    </row>
    <row r="30" ht="15" spans="1:14">
      <c r="A30" s="48">
        <v>21</v>
      </c>
      <c r="B30" s="49"/>
      <c r="C30" s="49"/>
      <c r="D30" s="50"/>
      <c r="E30" s="51"/>
      <c r="F30" s="51"/>
      <c r="G30" s="52"/>
      <c r="H30" s="49">
        <f t="shared" si="0"/>
        <v>0</v>
      </c>
      <c r="I30" s="65"/>
      <c r="J30" s="66">
        <f t="shared" si="3"/>
        <v>0</v>
      </c>
      <c r="K30" s="67"/>
      <c r="L30" s="66">
        <f t="shared" si="4"/>
        <v>0</v>
      </c>
      <c r="M30" s="68">
        <f t="shared" si="5"/>
        <v>0</v>
      </c>
      <c r="N30" s="69"/>
    </row>
    <row r="31" ht="15" spans="1:14">
      <c r="A31" s="48">
        <v>22</v>
      </c>
      <c r="B31" s="49"/>
      <c r="C31" s="49"/>
      <c r="D31" s="50"/>
      <c r="E31" s="51"/>
      <c r="F31" s="51"/>
      <c r="G31" s="52"/>
      <c r="H31" s="49">
        <f t="shared" si="0"/>
        <v>0</v>
      </c>
      <c r="I31" s="65"/>
      <c r="J31" s="66">
        <f t="shared" si="3"/>
        <v>0</v>
      </c>
      <c r="K31" s="67"/>
      <c r="L31" s="66">
        <f t="shared" si="4"/>
        <v>0</v>
      </c>
      <c r="M31" s="68">
        <f t="shared" si="5"/>
        <v>0</v>
      </c>
      <c r="N31" s="69"/>
    </row>
    <row r="32" ht="15" spans="1:14">
      <c r="A32" s="48">
        <v>23</v>
      </c>
      <c r="B32" s="49"/>
      <c r="C32" s="49"/>
      <c r="D32" s="50"/>
      <c r="E32" s="51"/>
      <c r="F32" s="51"/>
      <c r="G32" s="52"/>
      <c r="H32" s="49">
        <f t="shared" si="0"/>
        <v>0</v>
      </c>
      <c r="I32" s="65"/>
      <c r="J32" s="66">
        <f t="shared" si="3"/>
        <v>0</v>
      </c>
      <c r="K32" s="67"/>
      <c r="L32" s="66">
        <f t="shared" si="4"/>
        <v>0</v>
      </c>
      <c r="M32" s="68">
        <f t="shared" si="5"/>
        <v>0</v>
      </c>
      <c r="N32" s="69"/>
    </row>
    <row r="33" ht="15" spans="1:14">
      <c r="A33" s="48">
        <v>24</v>
      </c>
      <c r="B33" s="49"/>
      <c r="C33" s="49"/>
      <c r="D33" s="50"/>
      <c r="E33" s="51"/>
      <c r="F33" s="51"/>
      <c r="G33" s="52"/>
      <c r="H33" s="49">
        <f t="shared" si="0"/>
        <v>0</v>
      </c>
      <c r="I33" s="65"/>
      <c r="J33" s="66">
        <f t="shared" si="3"/>
        <v>0</v>
      </c>
      <c r="K33" s="67"/>
      <c r="L33" s="66">
        <f t="shared" si="4"/>
        <v>0</v>
      </c>
      <c r="M33" s="68">
        <f t="shared" si="5"/>
        <v>0</v>
      </c>
      <c r="N33" s="69"/>
    </row>
    <row r="34" ht="15" spans="1:14">
      <c r="A34" s="48">
        <v>25</v>
      </c>
      <c r="B34" s="49"/>
      <c r="C34" s="49"/>
      <c r="D34" s="50"/>
      <c r="E34" s="51"/>
      <c r="F34" s="51"/>
      <c r="G34" s="52"/>
      <c r="H34" s="49">
        <f t="shared" si="0"/>
        <v>0</v>
      </c>
      <c r="I34" s="65"/>
      <c r="J34" s="66">
        <f t="shared" si="3"/>
        <v>0</v>
      </c>
      <c r="K34" s="67"/>
      <c r="L34" s="66">
        <f t="shared" si="4"/>
        <v>0</v>
      </c>
      <c r="M34" s="68">
        <f t="shared" si="5"/>
        <v>0</v>
      </c>
      <c r="N34" s="69"/>
    </row>
    <row r="35" ht="15" spans="1:14">
      <c r="A35" s="48">
        <v>26</v>
      </c>
      <c r="B35" s="49"/>
      <c r="C35" s="49"/>
      <c r="D35" s="50"/>
      <c r="E35" s="51"/>
      <c r="F35" s="51"/>
      <c r="G35" s="52"/>
      <c r="H35" s="49">
        <f t="shared" si="0"/>
        <v>0</v>
      </c>
      <c r="I35" s="65"/>
      <c r="J35" s="66">
        <f t="shared" si="3"/>
        <v>0</v>
      </c>
      <c r="K35" s="67"/>
      <c r="L35" s="66">
        <f t="shared" si="4"/>
        <v>0</v>
      </c>
      <c r="M35" s="68">
        <f t="shared" si="5"/>
        <v>0</v>
      </c>
      <c r="N35" s="69"/>
    </row>
    <row r="36" ht="15" spans="1:14">
      <c r="A36" s="48">
        <v>27</v>
      </c>
      <c r="B36" s="49"/>
      <c r="C36" s="49"/>
      <c r="D36" s="50"/>
      <c r="E36" s="51"/>
      <c r="F36" s="51"/>
      <c r="G36" s="52"/>
      <c r="H36" s="49">
        <f t="shared" si="0"/>
        <v>0</v>
      </c>
      <c r="I36" s="65"/>
      <c r="J36" s="66">
        <f t="shared" si="3"/>
        <v>0</v>
      </c>
      <c r="K36" s="67"/>
      <c r="L36" s="66">
        <f t="shared" si="4"/>
        <v>0</v>
      </c>
      <c r="M36" s="68">
        <f t="shared" si="5"/>
        <v>0</v>
      </c>
      <c r="N36" s="69"/>
    </row>
    <row r="37" ht="15" spans="1:14">
      <c r="A37" s="48">
        <v>28</v>
      </c>
      <c r="B37" s="49"/>
      <c r="C37" s="49"/>
      <c r="D37" s="50"/>
      <c r="E37" s="51"/>
      <c r="F37" s="51"/>
      <c r="G37" s="52"/>
      <c r="H37" s="49">
        <f t="shared" si="0"/>
        <v>0</v>
      </c>
      <c r="I37" s="65"/>
      <c r="J37" s="66">
        <f t="shared" si="3"/>
        <v>0</v>
      </c>
      <c r="K37" s="67"/>
      <c r="L37" s="66">
        <f t="shared" si="4"/>
        <v>0</v>
      </c>
      <c r="M37" s="68">
        <f t="shared" si="5"/>
        <v>0</v>
      </c>
      <c r="N37" s="69"/>
    </row>
    <row r="38" ht="15" spans="1:14">
      <c r="A38" s="48">
        <v>29</v>
      </c>
      <c r="B38" s="53"/>
      <c r="C38" s="49"/>
      <c r="D38" s="50"/>
      <c r="E38" s="51"/>
      <c r="F38" s="51"/>
      <c r="G38" s="52"/>
      <c r="H38" s="49">
        <f t="shared" si="0"/>
        <v>0</v>
      </c>
      <c r="I38" s="65"/>
      <c r="J38" s="66">
        <f t="shared" si="3"/>
        <v>0</v>
      </c>
      <c r="K38" s="67"/>
      <c r="L38" s="66">
        <f t="shared" si="4"/>
        <v>0</v>
      </c>
      <c r="M38" s="68">
        <f t="shared" si="5"/>
        <v>0</v>
      </c>
      <c r="N38" s="69"/>
    </row>
    <row r="39" ht="15" spans="1:14">
      <c r="A39" s="48">
        <v>30</v>
      </c>
      <c r="B39" s="53"/>
      <c r="C39" s="49"/>
      <c r="D39" s="50"/>
      <c r="E39" s="51"/>
      <c r="F39" s="51"/>
      <c r="G39" s="52"/>
      <c r="H39" s="49">
        <f t="shared" si="0"/>
        <v>0</v>
      </c>
      <c r="I39" s="65"/>
      <c r="J39" s="66">
        <f t="shared" si="3"/>
        <v>0</v>
      </c>
      <c r="K39" s="67"/>
      <c r="L39" s="66">
        <f t="shared" si="4"/>
        <v>0</v>
      </c>
      <c r="M39" s="68">
        <f t="shared" si="5"/>
        <v>0</v>
      </c>
      <c r="N39" s="69"/>
    </row>
    <row r="40" ht="15" spans="1:14">
      <c r="A40" s="48">
        <v>31</v>
      </c>
      <c r="B40" s="53"/>
      <c r="C40" s="49"/>
      <c r="D40" s="50"/>
      <c r="E40" s="51"/>
      <c r="F40" s="51"/>
      <c r="G40" s="52"/>
      <c r="H40" s="49">
        <f t="shared" si="0"/>
        <v>0</v>
      </c>
      <c r="I40" s="65"/>
      <c r="J40" s="66">
        <f t="shared" si="3"/>
        <v>0</v>
      </c>
      <c r="K40" s="67"/>
      <c r="L40" s="66">
        <f t="shared" si="4"/>
        <v>0</v>
      </c>
      <c r="M40" s="68">
        <f t="shared" si="5"/>
        <v>0</v>
      </c>
      <c r="N40" s="69"/>
    </row>
    <row r="41" ht="15" spans="1:14">
      <c r="A41" s="48">
        <v>32</v>
      </c>
      <c r="B41" s="53"/>
      <c r="C41" s="49"/>
      <c r="D41" s="50"/>
      <c r="E41" s="51"/>
      <c r="F41" s="51"/>
      <c r="G41" s="52"/>
      <c r="H41" s="49">
        <f t="shared" si="0"/>
        <v>0</v>
      </c>
      <c r="I41" s="65"/>
      <c r="J41" s="66">
        <f t="shared" si="3"/>
        <v>0</v>
      </c>
      <c r="K41" s="67"/>
      <c r="L41" s="66">
        <f t="shared" si="4"/>
        <v>0</v>
      </c>
      <c r="M41" s="68">
        <f t="shared" si="5"/>
        <v>0</v>
      </c>
      <c r="N41" s="69"/>
    </row>
    <row r="42" ht="15" spans="1:14">
      <c r="A42" s="48">
        <v>33</v>
      </c>
      <c r="B42" s="49"/>
      <c r="C42" s="49"/>
      <c r="D42" s="50"/>
      <c r="E42" s="51"/>
      <c r="F42" s="51"/>
      <c r="G42" s="52"/>
      <c r="H42" s="49">
        <f t="shared" si="0"/>
        <v>0</v>
      </c>
      <c r="I42" s="65"/>
      <c r="J42" s="66">
        <f t="shared" si="3"/>
        <v>0</v>
      </c>
      <c r="K42" s="67"/>
      <c r="L42" s="66">
        <f t="shared" si="4"/>
        <v>0</v>
      </c>
      <c r="M42" s="68">
        <f t="shared" si="5"/>
        <v>0</v>
      </c>
      <c r="N42" s="69"/>
    </row>
    <row r="43" ht="15" spans="1:14">
      <c r="A43" s="48">
        <v>34</v>
      </c>
      <c r="B43" s="49"/>
      <c r="C43" s="49"/>
      <c r="D43" s="50"/>
      <c r="E43" s="51"/>
      <c r="F43" s="51"/>
      <c r="G43" s="52"/>
      <c r="H43" s="49">
        <f t="shared" si="0"/>
        <v>0</v>
      </c>
      <c r="I43" s="65"/>
      <c r="J43" s="66">
        <f t="shared" si="3"/>
        <v>0</v>
      </c>
      <c r="K43" s="67"/>
      <c r="L43" s="66">
        <f t="shared" si="4"/>
        <v>0</v>
      </c>
      <c r="M43" s="68">
        <f t="shared" si="5"/>
        <v>0</v>
      </c>
      <c r="N43" s="69"/>
    </row>
    <row r="44" ht="15" spans="1:14">
      <c r="A44" s="48">
        <v>35</v>
      </c>
      <c r="B44" s="49"/>
      <c r="C44" s="49"/>
      <c r="D44" s="50"/>
      <c r="E44" s="51"/>
      <c r="F44" s="51"/>
      <c r="G44" s="52"/>
      <c r="H44" s="49">
        <f t="shared" si="0"/>
        <v>0</v>
      </c>
      <c r="I44" s="65"/>
      <c r="J44" s="66">
        <f t="shared" si="3"/>
        <v>0</v>
      </c>
      <c r="K44" s="67"/>
      <c r="L44" s="66">
        <f t="shared" si="4"/>
        <v>0</v>
      </c>
      <c r="M44" s="68">
        <f t="shared" si="5"/>
        <v>0</v>
      </c>
      <c r="N44" s="69"/>
    </row>
    <row r="45" ht="15" spans="1:14">
      <c r="A45" s="48">
        <v>36</v>
      </c>
      <c r="B45" s="49"/>
      <c r="C45" s="49"/>
      <c r="D45" s="50"/>
      <c r="E45" s="51"/>
      <c r="F45" s="51"/>
      <c r="G45" s="52"/>
      <c r="H45" s="49">
        <f t="shared" si="0"/>
        <v>0</v>
      </c>
      <c r="I45" s="65"/>
      <c r="J45" s="66">
        <f t="shared" si="3"/>
        <v>0</v>
      </c>
      <c r="K45" s="67"/>
      <c r="L45" s="66">
        <f t="shared" si="4"/>
        <v>0</v>
      </c>
      <c r="M45" s="68">
        <f t="shared" si="5"/>
        <v>0</v>
      </c>
      <c r="N45" s="69"/>
    </row>
    <row r="46" ht="15" spans="1:14">
      <c r="A46" s="48">
        <v>37</v>
      </c>
      <c r="B46" s="53"/>
      <c r="C46" s="49"/>
      <c r="D46" s="50"/>
      <c r="E46" s="51"/>
      <c r="F46" s="51"/>
      <c r="G46" s="52"/>
      <c r="H46" s="49">
        <f t="shared" si="0"/>
        <v>0</v>
      </c>
      <c r="I46" s="65"/>
      <c r="J46" s="66">
        <f t="shared" si="3"/>
        <v>0</v>
      </c>
      <c r="K46" s="67"/>
      <c r="L46" s="66">
        <f t="shared" si="4"/>
        <v>0</v>
      </c>
      <c r="M46" s="68">
        <f t="shared" si="5"/>
        <v>0</v>
      </c>
      <c r="N46" s="69"/>
    </row>
    <row r="47" ht="15" spans="1:14">
      <c r="A47" s="48">
        <v>38</v>
      </c>
      <c r="B47" s="53"/>
      <c r="C47" s="49"/>
      <c r="D47" s="50"/>
      <c r="E47" s="51"/>
      <c r="F47" s="51"/>
      <c r="G47" s="52"/>
      <c r="H47" s="49">
        <f t="shared" si="0"/>
        <v>0</v>
      </c>
      <c r="I47" s="65"/>
      <c r="J47" s="66">
        <f t="shared" si="3"/>
        <v>0</v>
      </c>
      <c r="K47" s="67"/>
      <c r="L47" s="66">
        <f t="shared" si="4"/>
        <v>0</v>
      </c>
      <c r="M47" s="68">
        <f t="shared" si="5"/>
        <v>0</v>
      </c>
      <c r="N47" s="69"/>
    </row>
    <row r="48" ht="15" spans="1:14">
      <c r="A48" s="48">
        <v>39</v>
      </c>
      <c r="B48" s="53"/>
      <c r="C48" s="49"/>
      <c r="D48" s="50"/>
      <c r="E48" s="51"/>
      <c r="F48" s="51"/>
      <c r="G48" s="52"/>
      <c r="H48" s="49">
        <f t="shared" si="0"/>
        <v>0</v>
      </c>
      <c r="I48" s="65"/>
      <c r="J48" s="66">
        <f t="shared" si="3"/>
        <v>0</v>
      </c>
      <c r="K48" s="67"/>
      <c r="L48" s="66">
        <f t="shared" si="4"/>
        <v>0</v>
      </c>
      <c r="M48" s="68">
        <f t="shared" si="5"/>
        <v>0</v>
      </c>
      <c r="N48" s="69"/>
    </row>
    <row r="49" ht="15" spans="1:14">
      <c r="A49" s="48">
        <v>40</v>
      </c>
      <c r="B49" s="53"/>
      <c r="C49" s="49"/>
      <c r="D49" s="50"/>
      <c r="E49" s="51"/>
      <c r="F49" s="51"/>
      <c r="G49" s="52"/>
      <c r="H49" s="49">
        <f t="shared" si="0"/>
        <v>0</v>
      </c>
      <c r="I49" s="65"/>
      <c r="J49" s="66">
        <f t="shared" si="3"/>
        <v>0</v>
      </c>
      <c r="K49" s="67"/>
      <c r="L49" s="66">
        <f t="shared" si="4"/>
        <v>0</v>
      </c>
      <c r="M49" s="68">
        <f t="shared" si="5"/>
        <v>0</v>
      </c>
      <c r="N49" s="69"/>
    </row>
    <row r="50" ht="15" spans="1:14">
      <c r="A50" s="48">
        <v>41</v>
      </c>
      <c r="B50" s="49"/>
      <c r="C50" s="49"/>
      <c r="D50" s="50"/>
      <c r="E50" s="51"/>
      <c r="F50" s="51"/>
      <c r="G50" s="52"/>
      <c r="H50" s="49">
        <v>1</v>
      </c>
      <c r="I50" s="65"/>
      <c r="J50" s="66">
        <f t="shared" si="3"/>
        <v>0</v>
      </c>
      <c r="K50" s="67"/>
      <c r="L50" s="66">
        <f t="shared" si="4"/>
        <v>0</v>
      </c>
      <c r="M50" s="68">
        <f t="shared" si="5"/>
        <v>0</v>
      </c>
      <c r="N50" s="69"/>
    </row>
    <row r="51" ht="15" spans="1:14">
      <c r="A51" s="48">
        <v>42</v>
      </c>
      <c r="B51" s="49"/>
      <c r="C51" s="49"/>
      <c r="D51" s="50"/>
      <c r="E51" s="51"/>
      <c r="F51" s="51"/>
      <c r="G51" s="52"/>
      <c r="H51" s="49">
        <f t="shared" si="0"/>
        <v>0</v>
      </c>
      <c r="I51" s="65"/>
      <c r="J51" s="66">
        <f t="shared" ref="J51:J61" si="6">K51*23100</f>
        <v>0</v>
      </c>
      <c r="K51" s="67"/>
      <c r="L51" s="66">
        <f t="shared" si="4"/>
        <v>0</v>
      </c>
      <c r="M51" s="68">
        <f t="shared" si="5"/>
        <v>0</v>
      </c>
      <c r="N51" s="69"/>
    </row>
    <row r="52" ht="15" spans="1:14">
      <c r="A52" s="48">
        <v>43</v>
      </c>
      <c r="B52" s="49"/>
      <c r="C52" s="49"/>
      <c r="D52" s="50"/>
      <c r="E52" s="51"/>
      <c r="F52" s="51"/>
      <c r="G52" s="52"/>
      <c r="H52" s="49">
        <f t="shared" si="0"/>
        <v>0</v>
      </c>
      <c r="I52" s="65"/>
      <c r="J52" s="66">
        <f t="shared" si="6"/>
        <v>0</v>
      </c>
      <c r="K52" s="67"/>
      <c r="L52" s="66">
        <f t="shared" si="4"/>
        <v>0</v>
      </c>
      <c r="M52" s="68">
        <f t="shared" si="5"/>
        <v>0</v>
      </c>
      <c r="N52" s="69"/>
    </row>
    <row r="53" ht="15" spans="1:14">
      <c r="A53" s="48">
        <v>44</v>
      </c>
      <c r="B53" s="49"/>
      <c r="C53" s="49"/>
      <c r="D53" s="50"/>
      <c r="E53" s="51"/>
      <c r="F53" s="51"/>
      <c r="G53" s="52"/>
      <c r="H53" s="49">
        <f t="shared" si="0"/>
        <v>0</v>
      </c>
      <c r="I53" s="65"/>
      <c r="J53" s="66">
        <f t="shared" si="6"/>
        <v>0</v>
      </c>
      <c r="K53" s="67"/>
      <c r="L53" s="66">
        <f t="shared" si="4"/>
        <v>0</v>
      </c>
      <c r="M53" s="68">
        <f t="shared" si="5"/>
        <v>0</v>
      </c>
      <c r="N53" s="69"/>
    </row>
    <row r="54" ht="15" spans="1:14">
      <c r="A54" s="48">
        <v>45</v>
      </c>
      <c r="B54" s="49"/>
      <c r="C54" s="49"/>
      <c r="D54" s="50"/>
      <c r="E54" s="51"/>
      <c r="F54" s="51"/>
      <c r="G54" s="52"/>
      <c r="H54" s="49">
        <f t="shared" si="0"/>
        <v>0</v>
      </c>
      <c r="I54" s="65"/>
      <c r="J54" s="66">
        <f t="shared" si="6"/>
        <v>0</v>
      </c>
      <c r="K54" s="67"/>
      <c r="L54" s="66">
        <f t="shared" si="4"/>
        <v>0</v>
      </c>
      <c r="M54" s="68">
        <f t="shared" si="5"/>
        <v>0</v>
      </c>
      <c r="N54" s="69"/>
    </row>
    <row r="55" ht="15" spans="1:14">
      <c r="A55" s="48">
        <v>46</v>
      </c>
      <c r="B55" s="49"/>
      <c r="C55" s="49"/>
      <c r="D55" s="50"/>
      <c r="E55" s="51"/>
      <c r="F55" s="51"/>
      <c r="G55" s="52"/>
      <c r="H55" s="49">
        <f t="shared" si="0"/>
        <v>0</v>
      </c>
      <c r="I55" s="65"/>
      <c r="J55" s="66">
        <f t="shared" si="6"/>
        <v>0</v>
      </c>
      <c r="K55" s="67"/>
      <c r="L55" s="66">
        <f t="shared" si="4"/>
        <v>0</v>
      </c>
      <c r="M55" s="68">
        <f t="shared" si="5"/>
        <v>0</v>
      </c>
      <c r="N55" s="69"/>
    </row>
    <row r="56" ht="15" spans="1:14">
      <c r="A56" s="48">
        <v>47</v>
      </c>
      <c r="B56" s="49"/>
      <c r="C56" s="49"/>
      <c r="D56" s="50"/>
      <c r="E56" s="51"/>
      <c r="F56" s="51"/>
      <c r="G56" s="52"/>
      <c r="H56" s="49">
        <f t="shared" si="0"/>
        <v>0</v>
      </c>
      <c r="I56" s="65"/>
      <c r="J56" s="66">
        <f t="shared" si="6"/>
        <v>0</v>
      </c>
      <c r="K56" s="67"/>
      <c r="L56" s="66">
        <f t="shared" si="4"/>
        <v>0</v>
      </c>
      <c r="M56" s="68">
        <f t="shared" si="5"/>
        <v>0</v>
      </c>
      <c r="N56" s="69"/>
    </row>
    <row r="57" ht="15" spans="1:14">
      <c r="A57" s="48">
        <v>48</v>
      </c>
      <c r="B57" s="49"/>
      <c r="C57" s="49"/>
      <c r="D57" s="50"/>
      <c r="E57" s="51"/>
      <c r="F57" s="51"/>
      <c r="G57" s="52"/>
      <c r="H57" s="49">
        <f t="shared" si="0"/>
        <v>0</v>
      </c>
      <c r="I57" s="65"/>
      <c r="J57" s="66">
        <f t="shared" si="6"/>
        <v>0</v>
      </c>
      <c r="K57" s="67"/>
      <c r="L57" s="66">
        <f t="shared" si="4"/>
        <v>0</v>
      </c>
      <c r="M57" s="68">
        <f t="shared" si="5"/>
        <v>0</v>
      </c>
      <c r="N57" s="69"/>
    </row>
    <row r="58" ht="15" spans="1:14">
      <c r="A58" s="48">
        <v>49</v>
      </c>
      <c r="B58" s="49"/>
      <c r="C58" s="49"/>
      <c r="D58" s="50"/>
      <c r="E58" s="51"/>
      <c r="F58" s="51"/>
      <c r="G58" s="52"/>
      <c r="H58" s="49">
        <f t="shared" si="0"/>
        <v>0</v>
      </c>
      <c r="I58" s="65"/>
      <c r="J58" s="66">
        <f t="shared" si="6"/>
        <v>0</v>
      </c>
      <c r="K58" s="67"/>
      <c r="L58" s="66">
        <f t="shared" si="4"/>
        <v>0</v>
      </c>
      <c r="M58" s="68">
        <f t="shared" si="5"/>
        <v>0</v>
      </c>
      <c r="N58" s="69"/>
    </row>
    <row r="59" ht="15" spans="1:14">
      <c r="A59" s="48">
        <v>50</v>
      </c>
      <c r="B59" s="49"/>
      <c r="C59" s="49"/>
      <c r="D59" s="50"/>
      <c r="E59" s="51"/>
      <c r="F59" s="51"/>
      <c r="G59" s="52"/>
      <c r="H59" s="49">
        <f t="shared" si="0"/>
        <v>0</v>
      </c>
      <c r="I59" s="65"/>
      <c r="J59" s="66">
        <f t="shared" si="6"/>
        <v>0</v>
      </c>
      <c r="K59" s="67"/>
      <c r="L59" s="66">
        <f t="shared" si="4"/>
        <v>0</v>
      </c>
      <c r="M59" s="68">
        <f t="shared" si="5"/>
        <v>0</v>
      </c>
      <c r="N59" s="69"/>
    </row>
    <row r="60" ht="15" spans="1:14">
      <c r="A60" s="48">
        <v>51</v>
      </c>
      <c r="B60" s="49"/>
      <c r="C60" s="49"/>
      <c r="D60" s="50"/>
      <c r="E60" s="51"/>
      <c r="F60" s="51"/>
      <c r="G60" s="52"/>
      <c r="H60" s="49">
        <f t="shared" si="0"/>
        <v>0</v>
      </c>
      <c r="I60" s="65"/>
      <c r="J60" s="66">
        <f t="shared" si="6"/>
        <v>0</v>
      </c>
      <c r="K60" s="67"/>
      <c r="L60" s="66">
        <f t="shared" si="4"/>
        <v>0</v>
      </c>
      <c r="M60" s="68">
        <f t="shared" si="5"/>
        <v>0</v>
      </c>
      <c r="N60" s="69"/>
    </row>
    <row r="61" ht="15" spans="1:14">
      <c r="A61" s="48">
        <v>52</v>
      </c>
      <c r="B61" s="49"/>
      <c r="C61" s="49"/>
      <c r="D61" s="50"/>
      <c r="E61" s="51"/>
      <c r="F61" s="51"/>
      <c r="G61" s="52"/>
      <c r="H61" s="49">
        <f t="shared" si="0"/>
        <v>0</v>
      </c>
      <c r="I61" s="65"/>
      <c r="J61" s="66">
        <f t="shared" si="6"/>
        <v>0</v>
      </c>
      <c r="K61" s="67"/>
      <c r="L61" s="66">
        <f t="shared" si="4"/>
        <v>0</v>
      </c>
      <c r="M61" s="68">
        <f t="shared" si="5"/>
        <v>0</v>
      </c>
      <c r="N61" s="69"/>
    </row>
    <row r="62" ht="15" spans="2:14">
      <c r="B62" s="54"/>
      <c r="C62" s="55"/>
      <c r="D62" s="55"/>
      <c r="E62" s="55"/>
      <c r="F62" s="55"/>
      <c r="G62" s="55"/>
      <c r="H62" s="55"/>
      <c r="I62" s="54"/>
      <c r="J62" s="54"/>
      <c r="K62" s="54"/>
      <c r="L62" s="70"/>
      <c r="M62" s="70"/>
      <c r="N62" s="71"/>
    </row>
    <row r="63" ht="14.25" spans="1:14">
      <c r="A63" s="56" t="s">
        <v>26</v>
      </c>
      <c r="B63" s="57"/>
      <c r="C63" s="57"/>
      <c r="D63" s="57"/>
      <c r="E63" s="57"/>
      <c r="F63" s="57"/>
      <c r="G63" s="57"/>
      <c r="H63" s="57"/>
      <c r="I63" s="57"/>
      <c r="J63" s="72"/>
      <c r="K63" s="73"/>
      <c r="L63" s="74">
        <f>SUM(L12:L61)</f>
        <v>21413700</v>
      </c>
      <c r="M63" s="75">
        <f>SUM(M12:M61)</f>
        <v>927</v>
      </c>
      <c r="N63" s="76"/>
    </row>
    <row r="64" ht="15" spans="12:13">
      <c r="L64" s="77"/>
      <c r="M64" s="78"/>
    </row>
    <row r="65" s="1" customFormat="1" spans="12:13">
      <c r="L65" s="79"/>
      <c r="M65" s="80">
        <f>M63-M64</f>
        <v>927</v>
      </c>
    </row>
    <row r="66" s="1" customFormat="1" spans="12:13">
      <c r="L66" s="3"/>
      <c r="M66" s="3">
        <v>94.6</v>
      </c>
    </row>
    <row r="67" s="1" customFormat="1" spans="12:13">
      <c r="L67" s="3"/>
      <c r="M67" s="80">
        <f>M65-M66</f>
        <v>832.4</v>
      </c>
    </row>
  </sheetData>
  <mergeCells count="19">
    <mergeCell ref="A5:H5"/>
    <mergeCell ref="B7:E7"/>
    <mergeCell ref="A63:J63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2018.12-02</vt:lpstr>
      <vt:lpstr>2019.01-01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Phuong Nam</dc:creator>
  <cp:lastModifiedBy>财务崔</cp:lastModifiedBy>
  <dcterms:created xsi:type="dcterms:W3CDTF">2018-12-31T11:05:00Z</dcterms:created>
  <dcterms:modified xsi:type="dcterms:W3CDTF">2019-02-01T11:59:03Z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