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<sst xmlns="http://schemas.openxmlformats.org/spreadsheetml/2006/main" count="332">
  <si>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</si>
  <si>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</si>
  <si>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</si>
  <si>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</si>
  <si>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</si>
  <si>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</si>
  <si>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</si>
  <si>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</si>
  <si>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</si>
  <si>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</si>
  <si>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</si>
  <si>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</si>
  <si>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</si>
  <si>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</si>
  <si>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</si>
  <si>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</si>
  <si>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</si>
  <si>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</si>
  <si>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</si>
  <si>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</si>
  <si>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</si>
  <si>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</si>
  <si>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</si>
  <si>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</si>
  <si>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</si>
  <si>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</si>
  <si>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</si>
  <si>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</si>
  <si>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</si>
  <si>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</si>
  <si>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</si>
  <si>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</si>
  <si>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</si>
  <si>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</si>
  <si>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</si>
  <si>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</si>
  <si>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</si>
  <si>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</si>
  <si>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</si>
  <si>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</si>
  <si>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</si>
  <si>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</si>
  <si>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</si>
  <si>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</si>
  <si>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</si>
  <si>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</si>
  <si>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</si>
  <si>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</si>
  <si>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</si>
  <si>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</si>
  <si>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</si>
  <si>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</si>
  <si>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</si>
  <si>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</si>
  <si>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</si>
  <si>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</si>
  <si>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</si>
  <si>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</si>
  <si>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</si>
  <si>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</si>
  <si>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</si>
  <si>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</si>
  <si>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</si>
  <si>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</si>
  <si>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</si>
  <si>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</si>
  <si>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</si>
  <si>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</si>
  <si>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</si>
  <si>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</si>
  <si>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</si>
  <si>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</si>
  <si>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</si>
  <si>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</si>
  <si>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</si>
  <si>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</si>
  <si>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</si>
  <si>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</si>
  <si>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</si>
  <si>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</si>
  <si>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</si>
  <si>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</si>
  <si>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</si>
  <si>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</si>
  <si>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</si>
  <si>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</si>
  <si>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</si>
  <si>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</si>
  <si>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</si>
  <si>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</si>
  <si>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</si>
  <si>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</si>
  <si>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</si>
  <si>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</si>
  <si>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</si>
  <si>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</si>
  <si>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</si>
  <si>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</si>
  <si>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</si>
  <si>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</si>
  <si>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</si>
  <si>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</si>
  <si>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</si>
  <si>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</si>
  <si>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</si>
  <si>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</si>
  <si>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</si>
  <si>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</si>
  <si>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</si>
  <si>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</si>
  <si>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</si>
  <si>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</si>
  <si>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</si>
  <si>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</si>
  <si>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</si>
  <si>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</si>
  <si>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</si>
  <si>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</si>
  <si>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</si>
  <si>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</si>
  <si>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</si>
  <si>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</si>
  <si>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</si>
  <si>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</si>
  <si>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</si>
  <si>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</si>
  <si>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</si>
  <si>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</si>
  <si>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</si>
  <si>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</si>
  <si>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</si>
  <si>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</si>
  <si>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</si>
  <si>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</si>
  <si>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</si>
  <si>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</si>
  <si>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</si>
  <si>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</si>
  <si>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</si>
  <si>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</si>
  <si>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</si>
  <si>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</si>
  <si>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</si>
  <si>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</si>
  <si>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</si>
  <si>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</si>
  <si>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</si>
  <si>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</si>
  <si>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</si>
  <si>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</si>
  <si>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</si>
  <si>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</si>
  <si>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</si>
  <si>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</si>
  <si>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</si>
  <si>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</si>
  <si>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</si>
  <si>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</si>
  <si>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</si>
  <si>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</si>
  <si>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</si>
  <si>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</si>
  <si>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</si>
  <si>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</si>
  <si>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</si>
  <si>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</si>
  <si>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</si>
  <si>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</si>
  <si>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</si>
  <si>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</si>
  <si>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</si>
  <si>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</si>
  <si>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</si>
  <si>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</si>
  <si>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</si>
  <si>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</si>
  <si>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</si>
  <si>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</si>
  <si>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</si>
  <si>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</si>
  <si>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</si>
  <si>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</si>
  <si>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</si>
  <si>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</si>
  <si>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</si>
  <si>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</si>
  <si>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</si>
  <si>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</si>
  <si>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</si>
  <si>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</si>
  <si>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</si>
  <si>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</si>
  <si>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</si>
  <si>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</si>
  <si>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</si>
  <si>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</si>
  <si>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</si>
  <si>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</si>
  <si>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</si>
  <si>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</si>
  <si>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</si>
  <si>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</si>
  <si>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</si>
  <si>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</si>
  <si>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</si>
  <si>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</si>
  <si>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</si>
  <si>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</si>
  <si>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</si>
  <si>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</si>
  <si>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</si>
  <si>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</si>
  <si>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</si>
  <si>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</si>
  <si>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</si>
  <si>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</si>
  <si>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</si>
  <si>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</si>
  <si>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</si>
  <si>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</si>
  <si>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</si>
  <si>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</si>
  <si>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</si>
  <si>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</si>
  <si>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</si>
  <si>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</si>
  <si>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</si>
  <si>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</si>
  <si>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</si>
  <si>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</si>
  <si>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</si>
  <si>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</si>
  <si>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</si>
  <si>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</si>
  <si>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</si>
  <si>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</si>
  <si>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</si>
  <si>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</si>
  <si>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</si>
  <si>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</si>
  <si>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</si>
  <si>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</si>
  <si>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</si>
  <si>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</si>
  <si>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</si>
  <si>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</si>
  <si>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</si>
  <si>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</si>
  <si>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</si>
  <si>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</si>
  <si>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</si>
  <si>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</si>
  <si>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</si>
  <si>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</si>
  <si>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</si>
  <si>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</si>
  <si>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</si>
  <si>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</si>
  <si>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</si>
  <si>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</si>
  <si>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</si>
  <si>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</si>
  <si>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</si>
  <si>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</si>
  <si>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</si>
  <si>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</si>
  <si>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</si>
  <si>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</si>
  <si>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</si>
  <si>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</si>
  <si>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</si>
  <si>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</si>
  <si>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</si>
  <si>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</si>
  <si>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</si>
  <si>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</si>
  <si>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</si>
  <si>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</si>
  <si>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</si>
  <si>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</si>
  <si>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</si>
  <si>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</si>
  <si>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</si>
  <si>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</si>
  <si>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</si>
  <si>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</si>
  <si>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</si>
  <si>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</si>
  <si>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</si>
  <si>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</si>
  <si>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</si>
  <si>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</si>
  <si>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</si>
  <si>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</si>
  <si>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</si>
  <si>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</si>
  <si>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</si>
  <si>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</si>
  <si>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</si>
  <si>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</si>
  <si>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</si>
  <si>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</si>
  <si>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</si>
  <si>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</si>
  <si>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</si>
  <si>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</si>
  <si>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</si>
  <si>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</si>
  <si>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</si>
  <si>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</si>
  <si>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</si>
  <si>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</si>
  <si>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</si>
  <si>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</si>
  <si>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</si>
  <si>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</si>
  <si>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</si>
  <si>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</si>
  <si>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</si>
  <si>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</si>
  <si>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</si>
  <si>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</si>
  <si>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</si>
  <si>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</si>
  <si>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</si>
  <si>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</si>
  <si>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</si>
  <si>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</si>
  <si>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</si>
  <si>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</si>
  <si>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</si>
  <si>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 xml:space="preserve">                Booking on hand on 29 Jan – 28 Feb 19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</si>
</sst>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53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8"/>
      <color rgb="FF0000FF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000000"/>
      <name val="Arial"/>
      <charset val="134"/>
    </font>
    <font>
      <sz val="10"/>
      <color rgb="FF00000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9"/>
      <color rgb="FFFF0000"/>
      <name val="等线"/>
      <charset val="222"/>
      <scheme val="minor"/>
    </font>
    <font>
      <sz val="10"/>
      <color rgb="FF0000FF"/>
      <name val="等线"/>
      <charset val="134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43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7" fillId="8" borderId="8" applyNumberFormat="0" applyAlignment="0" applyProtection="0">
      <alignment vertical="center"/>
    </xf>
    <xf numFmtId="0" fontId="51" fillId="31" borderId="14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" fillId="0" borderId="0"/>
    <xf numFmtId="0" fontId="34" fillId="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2" fillId="0" borderId="0" xfId="43" applyFont="1" applyFill="1" applyAlignment="1"/>
    <xf numFmtId="0" fontId="1" fillId="0" borderId="0" xfId="43" applyAlignment="1">
      <alignment horizontal="center"/>
    </xf>
    <xf numFmtId="0" fontId="3" fillId="0" borderId="0" xfId="0" applyFont="1" applyFill="1" applyBorder="1" applyAlignment="1"/>
    <xf numFmtId="0" fontId="4" fillId="2" borderId="1" xfId="43" applyNumberFormat="1" applyFont="1" applyFill="1" applyBorder="1" applyAlignment="1">
      <alignment horizontal="center" vertical="center"/>
    </xf>
    <xf numFmtId="0" fontId="5" fillId="0" borderId="1" xfId="43" applyFont="1" applyBorder="1" applyAlignment="1">
      <alignment horizontal="right" vertical="center"/>
    </xf>
    <xf numFmtId="0" fontId="6" fillId="0" borderId="1" xfId="43" applyNumberFormat="1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center"/>
    </xf>
    <xf numFmtId="0" fontId="6" fillId="0" borderId="1" xfId="43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 vertical="center" wrapText="1"/>
    </xf>
    <xf numFmtId="0" fontId="8" fillId="0" borderId="1" xfId="43" applyNumberFormat="1" applyFont="1" applyBorder="1" applyAlignment="1">
      <alignment horizontal="center" vertical="center"/>
    </xf>
    <xf numFmtId="0" fontId="8" fillId="0" borderId="1" xfId="43" applyFont="1" applyBorder="1" applyAlignment="1">
      <alignment horizontal="center" vertical="center"/>
    </xf>
    <xf numFmtId="0" fontId="9" fillId="0" borderId="1" xfId="43" applyNumberFormat="1" applyFont="1" applyFill="1" applyBorder="1" applyAlignment="1">
      <alignment horizontal="center" vertical="center"/>
    </xf>
    <xf numFmtId="15" fontId="10" fillId="0" borderId="1" xfId="43" applyNumberFormat="1" applyFont="1" applyBorder="1" applyAlignment="1">
      <alignment horizontal="center"/>
    </xf>
    <xf numFmtId="15" fontId="8" fillId="0" borderId="1" xfId="43" applyNumberFormat="1" applyFont="1" applyBorder="1" applyAlignment="1">
      <alignment horizontal="center"/>
    </xf>
    <xf numFmtId="0" fontId="11" fillId="0" borderId="1" xfId="43" applyFont="1" applyFill="1" applyBorder="1" applyAlignment="1">
      <alignment horizontal="center" vertical="center" wrapText="1"/>
    </xf>
    <xf numFmtId="0" fontId="8" fillId="0" borderId="1" xfId="43" applyFont="1" applyBorder="1" applyAlignment="1">
      <alignment horizontal="center"/>
    </xf>
    <xf numFmtId="0" fontId="8" fillId="0" borderId="1" xfId="43" applyFont="1" applyBorder="1"/>
    <xf numFmtId="4" fontId="8" fillId="0" borderId="1" xfId="43" applyNumberFormat="1" applyFont="1" applyBorder="1"/>
    <xf numFmtId="0" fontId="9" fillId="0" borderId="1" xfId="43" applyFont="1" applyFill="1" applyBorder="1" applyAlignment="1">
      <alignment horizontal="center" vertical="center"/>
    </xf>
    <xf numFmtId="0" fontId="12" fillId="0" borderId="2" xfId="43" applyNumberFormat="1" applyFont="1" applyBorder="1" applyAlignment="1">
      <alignment horizontal="right" vertical="center"/>
    </xf>
    <xf numFmtId="0" fontId="13" fillId="0" borderId="3" xfId="43" applyFont="1" applyBorder="1" applyAlignment="1">
      <alignment horizontal="right" vertical="center"/>
    </xf>
    <xf numFmtId="0" fontId="13" fillId="0" borderId="4" xfId="43" applyFont="1" applyBorder="1" applyAlignment="1">
      <alignment horizontal="right" vertical="center"/>
    </xf>
    <xf numFmtId="0" fontId="1" fillId="0" borderId="1" xfId="43" applyBorder="1"/>
    <xf numFmtId="4" fontId="14" fillId="0" borderId="1" xfId="43" applyNumberFormat="1" applyFont="1" applyFill="1" applyBorder="1" applyAlignment="1">
      <alignment horizontal="right" vertical="center"/>
    </xf>
    <xf numFmtId="0" fontId="6" fillId="0" borderId="1" xfId="43" applyFont="1" applyBorder="1" applyAlignment="1">
      <alignment horizontal="center"/>
    </xf>
    <xf numFmtId="176" fontId="15" fillId="3" borderId="1" xfId="14" applyFont="1" applyFill="1" applyBorder="1" applyAlignment="1">
      <alignment vertical="center"/>
    </xf>
    <xf numFmtId="0" fontId="15" fillId="0" borderId="1" xfId="43" applyFont="1" applyBorder="1" applyAlignment="1">
      <alignment horizontal="center"/>
    </xf>
    <xf numFmtId="0" fontId="6" fillId="0" borderId="1" xfId="43" applyFont="1" applyFill="1" applyBorder="1" applyAlignment="1">
      <alignment horizontal="right" vertical="center"/>
    </xf>
    <xf numFmtId="176" fontId="16" fillId="4" borderId="1" xfId="14" applyFont="1" applyFill="1" applyBorder="1" applyAlignment="1">
      <alignment horizontal="center" vertical="center"/>
    </xf>
    <xf numFmtId="3" fontId="16" fillId="0" borderId="1" xfId="43" applyNumberFormat="1" applyFont="1" applyFill="1" applyBorder="1" applyAlignment="1">
      <alignment horizontal="center" vertical="center"/>
    </xf>
    <xf numFmtId="0" fontId="17" fillId="0" borderId="1" xfId="43" applyFont="1" applyBorder="1" applyAlignment="1">
      <alignment horizontal="center"/>
    </xf>
    <xf numFmtId="3" fontId="12" fillId="0" borderId="2" xfId="43" applyNumberFormat="1" applyFont="1" applyFill="1" applyBorder="1" applyAlignment="1">
      <alignment horizontal="center" vertical="center" wrapText="1"/>
    </xf>
    <xf numFmtId="3" fontId="12" fillId="0" borderId="2" xfId="43" applyNumberFormat="1" applyFont="1" applyFill="1" applyBorder="1" applyAlignment="1">
      <alignment horizontal="center" vertical="center"/>
    </xf>
    <xf numFmtId="0" fontId="12" fillId="0" borderId="2" xfId="43" applyFont="1" applyFill="1" applyBorder="1" applyAlignment="1">
      <alignment horizontal="center" vertical="center" wrapText="1"/>
    </xf>
    <xf numFmtId="0" fontId="13" fillId="0" borderId="5" xfId="43" applyFont="1" applyBorder="1" applyAlignment="1">
      <alignment horizontal="right" vertical="center"/>
    </xf>
    <xf numFmtId="3" fontId="13" fillId="0" borderId="1" xfId="43" applyNumberFormat="1" applyFont="1" applyBorder="1" applyAlignment="1">
      <alignment horizontal="center" vertical="center"/>
    </xf>
    <xf numFmtId="0" fontId="13" fillId="0" borderId="1" xfId="43" applyFont="1" applyBorder="1" applyAlignment="1">
      <alignment horizontal="center" vertical="center"/>
    </xf>
    <xf numFmtId="3" fontId="18" fillId="3" borderId="1" xfId="43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3" fillId="0" borderId="3" xfId="43" applyFont="1" applyFill="1" applyBorder="1" applyAlignment="1">
      <alignment horizontal="right" vertical="center"/>
    </xf>
    <xf numFmtId="0" fontId="13" fillId="0" borderId="4" xfId="43" applyFont="1" applyFill="1" applyBorder="1" applyAlignment="1">
      <alignment horizontal="right" vertical="center"/>
    </xf>
    <xf numFmtId="15" fontId="10" fillId="0" borderId="1" xfId="43" applyNumberFormat="1" applyFont="1" applyFill="1" applyBorder="1" applyAlignment="1">
      <alignment horizontal="center"/>
    </xf>
    <xf numFmtId="15" fontId="8" fillId="0" borderId="1" xfId="43" applyNumberFormat="1" applyFont="1" applyFill="1" applyBorder="1" applyAlignment="1">
      <alignment horizontal="center"/>
    </xf>
    <xf numFmtId="0" fontId="8" fillId="0" borderId="1" xfId="43" applyFont="1" applyFill="1" applyBorder="1" applyAlignment="1">
      <alignment horizontal="center"/>
    </xf>
    <xf numFmtId="0" fontId="8" fillId="0" borderId="1" xfId="43" applyFont="1" applyFill="1" applyBorder="1" applyAlignment="1"/>
    <xf numFmtId="4" fontId="8" fillId="0" borderId="1" xfId="43" applyNumberFormat="1" applyFont="1" applyFill="1" applyBorder="1" applyAlignment="1"/>
    <xf numFmtId="0" fontId="12" fillId="0" borderId="2" xfId="43" applyNumberFormat="1" applyFont="1" applyFill="1" applyBorder="1" applyAlignment="1">
      <alignment horizontal="right" vertical="center"/>
    </xf>
    <xf numFmtId="3" fontId="16" fillId="3" borderId="1" xfId="43" applyNumberFormat="1" applyFont="1" applyFill="1" applyBorder="1" applyAlignment="1">
      <alignment horizontal="center" vertical="center"/>
    </xf>
    <xf numFmtId="0" fontId="13" fillId="0" borderId="5" xfId="43" applyFont="1" applyFill="1" applyBorder="1" applyAlignment="1">
      <alignment horizontal="right" vertical="center"/>
    </xf>
    <xf numFmtId="176" fontId="13" fillId="0" borderId="1" xfId="8" applyNumberFormat="1" applyFont="1" applyBorder="1" applyAlignment="1">
      <alignment horizontal="center" vertical="center"/>
    </xf>
    <xf numFmtId="0" fontId="13" fillId="0" borderId="1" xfId="43" applyFont="1" applyFill="1" applyBorder="1" applyAlignment="1">
      <alignment horizontal="center" vertical="center"/>
    </xf>
    <xf numFmtId="14" fontId="13" fillId="0" borderId="1" xfId="43" applyNumberFormat="1" applyFont="1" applyFill="1" applyBorder="1" applyAlignment="1">
      <alignment horizontal="center" vertical="center"/>
    </xf>
    <xf numFmtId="176" fontId="18" fillId="3" borderId="1" xfId="8" applyNumberFormat="1" applyFont="1" applyFill="1" applyBorder="1" applyAlignment="1">
      <alignment horizontal="center" vertical="center"/>
    </xf>
    <xf numFmtId="176" fontId="13" fillId="0" borderId="1" xfId="8" applyNumberFormat="1" applyFont="1" applyFill="1" applyBorder="1" applyAlignment="1">
      <alignment horizontal="center" vertical="center"/>
    </xf>
    <xf numFmtId="176" fontId="18" fillId="0" borderId="1" xfId="8" applyNumberFormat="1" applyFont="1" applyFill="1" applyBorder="1" applyAlignment="1">
      <alignment horizontal="center" vertical="center"/>
    </xf>
    <xf numFmtId="176" fontId="16" fillId="0" borderId="1" xfId="8" applyNumberFormat="1" applyFont="1" applyFill="1" applyBorder="1" applyAlignment="1">
      <alignment horizontal="center" vertical="center"/>
    </xf>
    <xf numFmtId="177" fontId="12" fillId="0" borderId="2" xfId="43" applyNumberFormat="1" applyFont="1" applyFill="1" applyBorder="1" applyAlignment="1">
      <alignment horizontal="center" vertical="center" wrapText="1"/>
    </xf>
    <xf numFmtId="0" fontId="13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6" fillId="3" borderId="1" xfId="8" applyNumberFormat="1" applyFont="1" applyFill="1" applyBorder="1" applyAlignment="1">
      <alignment horizontal="center" vertical="center"/>
    </xf>
    <xf numFmtId="4" fontId="12" fillId="0" borderId="2" xfId="43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3" xfId="43" applyFont="1" applyFill="1" applyBorder="1" applyAlignment="1">
      <alignment horizontal="right" vertical="center"/>
    </xf>
    <xf numFmtId="0" fontId="22" fillId="0" borderId="4" xfId="43" applyFont="1" applyFill="1" applyBorder="1" applyAlignment="1">
      <alignment horizontal="right" vertical="center"/>
    </xf>
    <xf numFmtId="0" fontId="23" fillId="0" borderId="1" xfId="43" applyNumberFormat="1" applyFont="1" applyFill="1" applyBorder="1" applyAlignment="1">
      <alignment horizontal="center" vertical="center"/>
    </xf>
    <xf numFmtId="15" fontId="24" fillId="0" borderId="1" xfId="43" applyNumberFormat="1" applyFont="1" applyFill="1" applyBorder="1" applyAlignment="1">
      <alignment horizontal="center"/>
    </xf>
    <xf numFmtId="15" fontId="25" fillId="0" borderId="1" xfId="43" applyNumberFormat="1" applyFont="1" applyFill="1" applyBorder="1" applyAlignment="1">
      <alignment horizontal="center"/>
    </xf>
    <xf numFmtId="0" fontId="26" fillId="0" borderId="1" xfId="43" applyFont="1" applyFill="1" applyBorder="1" applyAlignment="1">
      <alignment horizontal="center" vertical="center" wrapText="1"/>
    </xf>
    <xf numFmtId="0" fontId="25" fillId="0" borderId="1" xfId="43" applyFont="1" applyFill="1" applyBorder="1" applyAlignment="1">
      <alignment horizontal="center"/>
    </xf>
    <xf numFmtId="0" fontId="25" fillId="0" borderId="1" xfId="43" applyFont="1" applyFill="1" applyBorder="1" applyAlignment="1"/>
    <xf numFmtId="4" fontId="25" fillId="0" borderId="1" xfId="43" applyNumberFormat="1" applyFont="1" applyFill="1" applyBorder="1" applyAlignment="1"/>
    <xf numFmtId="0" fontId="23" fillId="0" borderId="1" xfId="43" applyFont="1" applyFill="1" applyBorder="1" applyAlignment="1">
      <alignment horizontal="center" vertical="center"/>
    </xf>
    <xf numFmtId="0" fontId="27" fillId="3" borderId="0" xfId="0" applyFont="1" applyFill="1" applyAlignment="1"/>
    <xf numFmtId="0" fontId="2" fillId="3" borderId="4" xfId="43" applyFont="1" applyFill="1" applyBorder="1" applyAlignment="1">
      <alignment horizontal="left"/>
    </xf>
    <xf numFmtId="0" fontId="2" fillId="3" borderId="5" xfId="43" applyFont="1" applyFill="1" applyBorder="1" applyAlignment="1">
      <alignment horizontal="left"/>
    </xf>
    <xf numFmtId="3" fontId="28" fillId="3" borderId="0" xfId="0" applyNumberFormat="1" applyFont="1" applyFill="1" applyAlignment="1"/>
    <xf numFmtId="0" fontId="23" fillId="3" borderId="1" xfId="43" applyFont="1" applyFill="1" applyBorder="1" applyAlignment="1">
      <alignment horizontal="center" vertical="center"/>
    </xf>
    <xf numFmtId="0" fontId="29" fillId="0" borderId="2" xfId="43" applyNumberFormat="1" applyFont="1" applyFill="1" applyBorder="1" applyAlignment="1">
      <alignment horizontal="right" vertical="center"/>
    </xf>
    <xf numFmtId="0" fontId="1" fillId="0" borderId="1" xfId="43" applyBorder="1"/>
    <xf numFmtId="0" fontId="22" fillId="0" borderId="5" xfId="43" applyFont="1" applyFill="1" applyBorder="1" applyAlignment="1">
      <alignment horizontal="right" vertical="center"/>
    </xf>
    <xf numFmtId="176" fontId="22" fillId="0" borderId="1" xfId="8" applyNumberFormat="1" applyFont="1" applyFill="1" applyBorder="1" applyAlignment="1">
      <alignment horizontal="center" vertical="center"/>
    </xf>
    <xf numFmtId="14" fontId="22" fillId="0" borderId="3" xfId="43" applyNumberFormat="1" applyFont="1" applyFill="1" applyBorder="1" applyAlignment="1">
      <alignment horizontal="center" vertical="center"/>
    </xf>
    <xf numFmtId="0" fontId="30" fillId="3" borderId="1" xfId="43" applyFont="1" applyFill="1" applyBorder="1" applyAlignment="1"/>
    <xf numFmtId="0" fontId="3" fillId="0" borderId="0" xfId="0" applyNumberFormat="1" applyFont="1" applyFill="1" applyBorder="1" applyAlignment="1"/>
    <xf numFmtId="176" fontId="31" fillId="0" borderId="1" xfId="8" applyNumberFormat="1" applyFont="1" applyFill="1" applyBorder="1" applyAlignment="1">
      <alignment horizontal="center" vertical="center"/>
    </xf>
    <xf numFmtId="0" fontId="25" fillId="0" borderId="3" xfId="43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2" fillId="0" borderId="1" xfId="0" applyFont="1" applyBorder="1"/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25" fillId="3" borderId="1" xfId="43" applyNumberFormat="1" applyFont="1" applyFill="1" applyBorder="1" applyAlignment="1"/>
    <xf numFmtId="3" fontId="29" fillId="0" borderId="2" xfId="43" applyNumberFormat="1" applyFont="1" applyFill="1" applyBorder="1" applyAlignment="1">
      <alignment horizontal="center" vertical="center" wrapText="1"/>
    </xf>
    <xf numFmtId="3" fontId="29" fillId="0" borderId="2" xfId="43" applyNumberFormat="1" applyFont="1" applyFill="1" applyBorder="1" applyAlignment="1">
      <alignment horizontal="center" vertical="center"/>
    </xf>
    <xf numFmtId="0" fontId="29" fillId="0" borderId="6" xfId="43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6"/>
  <sheetViews>
    <sheetView tabSelected="1" topLeftCell="D343" workbookViewId="0">
      <selection activeCell="J358" sqref="J358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4.8583333333333" style="1" customWidth="1"/>
    <col min="11" max="11" width="16.5666666666667" style="4" customWidth="1"/>
    <col min="12" max="12" width="9.14166666666667" style="1"/>
    <col min="13" max="14" width="9.375" style="1"/>
    <col min="15" max="15" width="17.25" style="1"/>
    <col min="16" max="16" width="11.875" style="1" customWidth="1"/>
    <col min="17" max="17" width="11.875" style="5"/>
    <col min="18" max="18" width="8.375" style="5"/>
    <col min="19" max="19" width="8" style="5"/>
    <col min="20" max="16373" width="9.14166666666667" style="1"/>
    <col min="16374" max="16384" width="9" style="1"/>
  </cols>
  <sheetData>
    <row r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Q1" s="42"/>
      <c r="R1" s="42"/>
      <c r="S1" s="42"/>
    </row>
    <row r="2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Q2" s="43"/>
      <c r="R2" s="43"/>
      <c r="S2" s="43"/>
    </row>
    <row r="3" spans="1:19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Q3" s="43"/>
      <c r="R3" s="43"/>
      <c r="S3" s="43"/>
    </row>
    <row r="4" spans="1:19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Q4" s="43"/>
      <c r="R4" s="43"/>
      <c r="S4" s="43"/>
    </row>
    <row r="5" spans="1:19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Q5" s="43"/>
      <c r="R5" s="43"/>
      <c r="S5" s="43"/>
    </row>
    <row r="6" spans="1:19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Q6" s="43"/>
      <c r="R6" s="43"/>
      <c r="S6" s="43"/>
    </row>
    <row r="7" spans="1:19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Q7" s="43"/>
      <c r="R7" s="43"/>
      <c r="S7" s="43"/>
    </row>
    <row r="8" spans="1:19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Q8" s="43"/>
      <c r="R8" s="43"/>
      <c r="S8" s="43"/>
    </row>
    <row r="9" spans="17:19">
      <c r="Q9" s="43"/>
      <c r="R9" s="43"/>
      <c r="S9" s="43"/>
    </row>
    <row r="10" spans="17:19">
      <c r="Q10" s="43"/>
      <c r="R10" s="43"/>
      <c r="S10" s="43"/>
    </row>
    <row r="11" spans="1:19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Q11" s="43"/>
      <c r="R11" s="43"/>
      <c r="S11" s="43"/>
    </row>
    <row r="12" spans="1:19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Q12" s="43"/>
      <c r="R12" s="43"/>
      <c r="S12" s="43"/>
    </row>
    <row r="13" spans="1:19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Q13" s="43"/>
      <c r="R13" s="43"/>
      <c r="S13" s="43"/>
    </row>
    <row r="14" spans="1:19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Q14" s="43"/>
      <c r="R14" s="43"/>
      <c r="S14" s="43"/>
    </row>
    <row r="15" spans="1:19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Q15" s="43"/>
      <c r="R15" s="43"/>
      <c r="S15" s="43"/>
    </row>
    <row r="16" spans="1:19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Q16" s="43"/>
      <c r="R16" s="43"/>
      <c r="S16" s="43"/>
    </row>
    <row r="17" spans="1:19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Q17" s="43"/>
      <c r="R17" s="43"/>
      <c r="S17" s="43"/>
    </row>
    <row r="18" spans="1:19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Q18" s="43"/>
      <c r="R18" s="43"/>
      <c r="S18" s="43"/>
    </row>
    <row r="19" spans="1:19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Q19" s="43"/>
      <c r="R19" s="43"/>
      <c r="S19" s="43"/>
    </row>
    <row r="20" spans="1:19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Q20" s="43"/>
      <c r="R20" s="43"/>
      <c r="S20" s="43"/>
    </row>
    <row r="21" spans="1:19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Q21" s="43"/>
      <c r="R21" s="43"/>
      <c r="S21" s="43"/>
    </row>
    <row r="22" spans="1:19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Q22" s="43"/>
      <c r="R22" s="43"/>
      <c r="S22" s="43"/>
    </row>
    <row r="23" spans="1:19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Q23" s="43"/>
      <c r="R23" s="43"/>
      <c r="S23" s="43"/>
    </row>
    <row r="24" spans="1:19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Q24" s="43"/>
      <c r="R24" s="43"/>
      <c r="S24" s="43"/>
    </row>
    <row r="25" spans="1:19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Q25" s="43"/>
      <c r="R25" s="43"/>
      <c r="S25" s="43"/>
    </row>
    <row r="26" spans="1:19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Q26" s="43"/>
      <c r="R26" s="43"/>
      <c r="S26" s="43"/>
    </row>
    <row r="27" spans="1:19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Q27" s="43"/>
      <c r="R27" s="43"/>
      <c r="S27" s="43"/>
    </row>
    <row r="28" spans="1:19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Q28" s="43"/>
      <c r="R28" s="43"/>
      <c r="S28" s="43"/>
    </row>
    <row r="29" spans="1:19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R29" s="43"/>
      <c r="S29" s="43"/>
    </row>
    <row r="30" spans="1:19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Q30" s="43"/>
      <c r="R30" s="43"/>
      <c r="S30" s="43"/>
    </row>
    <row r="31" spans="1:19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Q31" s="43"/>
      <c r="R31" s="43"/>
      <c r="S31" s="43"/>
    </row>
    <row r="32" spans="1:19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Q32" s="43"/>
      <c r="R32" s="43"/>
      <c r="S32" s="43"/>
    </row>
    <row r="33" spans="1:19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Q33" s="43"/>
      <c r="R33" s="43"/>
      <c r="S33" s="43"/>
    </row>
    <row r="34" spans="1:19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Q34" s="43"/>
      <c r="R34" s="43"/>
      <c r="S34" s="43"/>
    </row>
    <row r="35" spans="1:19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Q35" s="43"/>
      <c r="R35" s="43"/>
      <c r="S35" s="43"/>
    </row>
    <row r="36" spans="1:19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Q36" s="43"/>
      <c r="R36" s="43"/>
      <c r="S36" s="43"/>
    </row>
    <row r="37" spans="1:19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Q37" s="43"/>
      <c r="R37" s="43"/>
      <c r="S37" s="43"/>
    </row>
    <row r="38" spans="1:19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Q38" s="43"/>
      <c r="R38" s="43"/>
      <c r="S38" s="43"/>
    </row>
    <row r="39" spans="1:19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Q39" s="44"/>
      <c r="R39" s="43"/>
      <c r="S39" s="43"/>
    </row>
    <row r="40" spans="1:19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Q40" s="43"/>
      <c r="R40" s="43"/>
      <c r="S40" s="43"/>
    </row>
    <row r="41" spans="1:19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Q41" s="43"/>
      <c r="R41" s="43"/>
      <c r="S41" s="43"/>
    </row>
    <row r="42" spans="1:19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Q42" s="43"/>
      <c r="R42" s="43"/>
      <c r="S42" s="43"/>
    </row>
    <row r="43" spans="1:19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Q43" s="43"/>
      <c r="R43" s="43"/>
      <c r="S43" s="43"/>
    </row>
    <row r="44" spans="1:19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Q44" s="43"/>
      <c r="R44" s="43"/>
      <c r="S44" s="43"/>
    </row>
    <row r="45" spans="1:19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Q45" s="43"/>
      <c r="R45" s="43"/>
      <c r="S45" s="43"/>
    </row>
    <row r="46" spans="1:19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Q46" s="43"/>
      <c r="R46" s="43"/>
      <c r="S46" s="43"/>
    </row>
    <row r="47" spans="1:19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Q47" s="43"/>
      <c r="R47" s="43"/>
      <c r="S47" s="43"/>
    </row>
    <row r="48" spans="1:19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Q48" s="43"/>
      <c r="R48" s="43"/>
      <c r="S48" s="43"/>
    </row>
    <row r="49" spans="1:19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Q49" s="43"/>
      <c r="R49" s="43"/>
      <c r="S49" s="43"/>
    </row>
    <row r="50" spans="1:19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Q50" s="43"/>
      <c r="R50" s="43"/>
      <c r="S50" s="43"/>
    </row>
    <row r="51" spans="1:19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Q51" s="43"/>
      <c r="R51" s="43"/>
      <c r="S51" s="43"/>
    </row>
    <row r="52" spans="1:19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Q52" s="43"/>
      <c r="R52" s="43"/>
      <c r="S52" s="43"/>
    </row>
    <row r="53" ht="14.25" spans="1:19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Q53" s="43"/>
      <c r="R53" s="43"/>
      <c r="S53" s="43"/>
    </row>
    <row r="54" spans="1:19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Q54" s="43"/>
      <c r="R54" s="43"/>
      <c r="S54" s="43"/>
    </row>
    <row r="55" spans="1:19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Q55" s="43"/>
      <c r="R55" s="43"/>
      <c r="S55" s="43"/>
    </row>
    <row r="56" spans="1:19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Q56" s="43"/>
      <c r="R56" s="43"/>
      <c r="S56" s="43"/>
    </row>
    <row r="57" spans="1:19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Q57" s="43"/>
      <c r="R57" s="43"/>
      <c r="S57" s="43"/>
    </row>
    <row r="58" spans="1:19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Q58" s="43"/>
      <c r="R58" s="43"/>
      <c r="S58" s="43"/>
    </row>
    <row r="59" spans="17:19">
      <c r="Q59" s="43"/>
      <c r="R59" s="43"/>
      <c r="S59" s="43"/>
    </row>
    <row r="60" spans="17:19">
      <c r="Q60" s="43"/>
      <c r="R60" s="43"/>
      <c r="S60" s="43"/>
    </row>
    <row r="61" spans="17:19">
      <c r="Q61" s="43"/>
      <c r="R61" s="43"/>
      <c r="S61" s="43"/>
    </row>
    <row r="62" spans="17:19">
      <c r="Q62" s="43"/>
      <c r="R62" s="43"/>
      <c r="S62" s="43"/>
    </row>
    <row r="63" spans="17:19">
      <c r="Q63" s="43"/>
      <c r="R63" s="43"/>
      <c r="S63" s="43"/>
    </row>
    <row r="64" spans="1:19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Q64" s="43"/>
      <c r="R64" s="43"/>
      <c r="S64" s="43"/>
    </row>
    <row r="65" spans="1:19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Q65" s="44"/>
      <c r="R65" s="43"/>
      <c r="S65" s="43"/>
    </row>
    <row r="66" spans="1:19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Q66" s="43"/>
      <c r="R66" s="43"/>
      <c r="S66" s="43"/>
    </row>
    <row r="67" spans="1:19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Q67" s="43"/>
      <c r="R67" s="43"/>
      <c r="S67" s="43"/>
    </row>
    <row r="68" spans="1:19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Q68" s="44"/>
      <c r="R68" s="43"/>
      <c r="S68" s="43"/>
    </row>
    <row r="69" spans="1:19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Q69" s="43"/>
      <c r="R69" s="43"/>
      <c r="S69" s="43"/>
    </row>
    <row r="70" spans="1:19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Q70" s="43"/>
      <c r="R70" s="43"/>
      <c r="S70" s="43"/>
    </row>
    <row r="71" spans="1:12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</row>
    <row r="72" spans="1:12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</row>
    <row r="73" spans="1:12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</row>
    <row r="74" spans="1:12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</row>
    <row r="75" spans="1:12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</row>
    <row r="76" spans="1:12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</row>
    <row r="77" ht="24.75" spans="1:12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</row>
    <row r="80" spans="1:12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</row>
    <row r="81" spans="1:12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</row>
    <row r="82" spans="1:12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</row>
    <row r="83" spans="1:12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</row>
    <row r="84" spans="1:12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</row>
    <row r="85" spans="1:12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</row>
    <row r="86" spans="1:12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</row>
    <row r="87" spans="1:12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</row>
    <row r="88" spans="1:12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</row>
    <row r="89" spans="1:12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</row>
    <row r="90" spans="1:12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</row>
    <row r="91" spans="1:12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</row>
    <row r="92" spans="1:12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</row>
    <row r="93" spans="1:12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</row>
    <row r="94" spans="1:12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</row>
    <row r="95" spans="1:12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</row>
    <row r="96" spans="1:12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</row>
    <row r="97" spans="1:12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</row>
    <row r="98" spans="1:12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</row>
    <row r="99" spans="1:12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</row>
    <row r="100" spans="1:12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</row>
    <row r="101" ht="24.75" spans="1:12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</row>
    <row r="103" spans="1:12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4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"/>
    </row>
    <row r="107" spans="1:14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"/>
    </row>
    <row r="108" spans="1:14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"/>
    </row>
    <row r="109" spans="1:14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"/>
    </row>
    <row r="110" spans="1:14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"/>
    </row>
    <row r="111" spans="1:14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"/>
    </row>
    <row r="112" spans="1:14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"/>
    </row>
    <row r="113" spans="1:14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"/>
    </row>
    <row r="114" spans="1:14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"/>
    </row>
    <row r="115" spans="1:14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"/>
    </row>
    <row r="116" spans="1:14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"/>
    </row>
    <row r="117" spans="1:14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"/>
    </row>
    <row r="118" spans="1:14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"/>
    </row>
    <row r="119" spans="1:14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"/>
    </row>
    <row r="120" spans="1:14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"/>
    </row>
    <row r="121" spans="1:14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"/>
    </row>
    <row r="122" spans="1:14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"/>
    </row>
    <row r="123" spans="1:14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"/>
    </row>
    <row r="124" spans="1:14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"/>
    </row>
    <row r="125" ht="24.75" spans="1:14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9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P132" s="5"/>
      <c r="Q132" s="1"/>
      <c r="R132" s="1"/>
      <c r="S132" s="1"/>
    </row>
    <row r="133" spans="1:19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P133" s="5"/>
      <c r="Q133" s="1"/>
      <c r="R133" s="1"/>
      <c r="S133" s="1"/>
    </row>
    <row r="134" spans="1:19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P134" s="5"/>
      <c r="Q134" s="1"/>
      <c r="R134" s="1"/>
      <c r="S134" s="1"/>
    </row>
    <row r="135" spans="1:19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P135" s="5"/>
      <c r="Q135" s="1"/>
      <c r="R135" s="1"/>
      <c r="S135" s="1"/>
    </row>
    <row r="136" spans="1:19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P136" s="5"/>
      <c r="Q136" s="1"/>
      <c r="R136" s="1"/>
      <c r="S136" s="1"/>
    </row>
    <row r="137" spans="1:19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P137" s="5"/>
      <c r="Q137" s="1"/>
      <c r="R137" s="1"/>
      <c r="S137" s="1"/>
    </row>
    <row r="138" spans="1:19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P138" s="5"/>
      <c r="Q138" s="1"/>
      <c r="R138" s="1"/>
      <c r="S138" s="1"/>
    </row>
    <row r="139" spans="1:19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P139" s="5"/>
      <c r="Q139" s="1"/>
      <c r="R139" s="1"/>
      <c r="S139" s="1"/>
    </row>
    <row r="140" spans="1:19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P140" s="5"/>
      <c r="Q140" s="1"/>
      <c r="R140" s="1"/>
      <c r="S140" s="1"/>
    </row>
    <row r="141" spans="1:19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P141" s="5"/>
      <c r="Q141" s="1"/>
      <c r="R141" s="1"/>
      <c r="S141" s="1"/>
    </row>
    <row r="142" spans="1:19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P142" s="5"/>
      <c r="Q142" s="1"/>
      <c r="R142" s="1"/>
      <c r="S142" s="1"/>
    </row>
    <row r="143" spans="1:19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P143" s="5"/>
      <c r="Q143" s="1"/>
      <c r="R143" s="1"/>
      <c r="S143" s="1"/>
    </row>
    <row r="144" spans="1:19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P144" s="5"/>
      <c r="Q144" s="1"/>
      <c r="R144" s="1"/>
      <c r="S144" s="1"/>
    </row>
    <row r="145" spans="1:19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P145" s="5"/>
      <c r="Q145" s="1"/>
      <c r="R145" s="1"/>
      <c r="S145" s="1"/>
    </row>
    <row r="146" spans="1:19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P146" s="5"/>
      <c r="Q146" s="1"/>
      <c r="R146" s="1"/>
      <c r="S146" s="1"/>
    </row>
    <row r="147" spans="1:19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P147" s="5"/>
      <c r="Q147" s="1"/>
      <c r="R147" s="1"/>
      <c r="S147" s="1"/>
    </row>
    <row r="148" spans="1:19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P148" s="5"/>
      <c r="Q148" s="1"/>
      <c r="R148" s="1"/>
      <c r="S148" s="1"/>
    </row>
    <row r="149" spans="1:19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P149" s="5"/>
      <c r="Q149" s="1"/>
      <c r="R149" s="1"/>
      <c r="S149" s="1"/>
    </row>
    <row r="150" spans="1:19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P150" s="5"/>
      <c r="Q150" s="1"/>
      <c r="R150" s="1"/>
      <c r="S150" s="1"/>
    </row>
    <row r="151" spans="1:19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P151" s="5"/>
      <c r="Q151" s="1"/>
      <c r="R151" s="1"/>
      <c r="S151" s="1"/>
    </row>
    <row r="152" spans="1:19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P152" s="5"/>
      <c r="Q152" s="1"/>
      <c r="R152" s="1"/>
      <c r="S152" s="1"/>
    </row>
    <row r="153" spans="1:19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P153" s="5"/>
      <c r="Q153" s="1"/>
      <c r="R153" s="1"/>
      <c r="S153" s="1"/>
    </row>
    <row r="154" spans="1:19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P154" s="5"/>
      <c r="Q154" s="1"/>
      <c r="R154" s="1"/>
      <c r="S154" s="1"/>
    </row>
    <row r="155" spans="1:19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P155" s="5"/>
      <c r="Q155" s="1"/>
      <c r="R155" s="1"/>
      <c r="S155" s="1"/>
    </row>
    <row r="156" spans="1:19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P156" s="5"/>
      <c r="Q156" s="1"/>
      <c r="R156" s="1"/>
      <c r="S156" s="1"/>
    </row>
    <row r="157" spans="1:19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P157" s="5"/>
      <c r="Q157" s="1"/>
      <c r="R157" s="1"/>
      <c r="S157" s="1"/>
    </row>
    <row r="158" spans="1:19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P158" s="5"/>
      <c r="Q158" s="1"/>
      <c r="R158" s="1"/>
      <c r="S158" s="1"/>
    </row>
    <row r="159" spans="1:19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P159" s="5"/>
      <c r="Q159" s="1"/>
      <c r="R159" s="1"/>
      <c r="S159" s="1"/>
    </row>
    <row r="160" spans="1:19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P160" s="5"/>
      <c r="Q160" s="1"/>
      <c r="R160" s="1"/>
      <c r="S160" s="1"/>
    </row>
    <row r="161" spans="1:19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P161" s="5"/>
      <c r="Q161" s="1"/>
      <c r="R161" s="1"/>
      <c r="S161" s="1"/>
    </row>
    <row r="162" ht="36.75" spans="1:19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P162" s="5"/>
      <c r="Q162" s="1"/>
      <c r="R162" s="1"/>
      <c r="S162" s="1"/>
    </row>
    <row r="163" spans="16:19">
      <c r="P163" s="5"/>
      <c r="Q163" s="1"/>
      <c r="R163" s="1"/>
      <c r="S163" s="1"/>
    </row>
    <row r="164" spans="1:19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P164" s="43"/>
      <c r="Q164" s="43"/>
      <c r="R164" s="43"/>
      <c r="S164" s="1"/>
    </row>
    <row r="165" spans="1:19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P165" s="43"/>
      <c r="Q165" s="43"/>
      <c r="R165" s="43"/>
      <c r="S165" s="43"/>
    </row>
    <row r="166" spans="1:19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59">
        <v>414588</v>
      </c>
      <c r="K166" s="56" t="s">
        <v>151</v>
      </c>
      <c r="L166" s="25"/>
      <c r="P166" s="43"/>
      <c r="Q166" s="43"/>
      <c r="R166" s="43"/>
      <c r="S166" s="43"/>
    </row>
    <row r="167" spans="1:19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0"/>
      <c r="K167" s="56"/>
      <c r="L167" s="25"/>
      <c r="P167" s="43"/>
      <c r="Q167" s="43"/>
      <c r="R167" s="43"/>
      <c r="S167" s="43"/>
    </row>
    <row r="168" spans="1:19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P168" s="43"/>
      <c r="Q168" s="43"/>
      <c r="R168" s="43"/>
      <c r="S168" s="43"/>
    </row>
    <row r="169" spans="1:19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P169" s="43"/>
      <c r="Q169" s="43"/>
      <c r="R169" s="43"/>
      <c r="S169" s="43"/>
    </row>
    <row r="170" spans="1:19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P170" s="5"/>
      <c r="Q170" s="43"/>
      <c r="R170" s="43"/>
      <c r="S170" s="43"/>
    </row>
    <row r="171" spans="1:19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  <c r="Q171" s="43"/>
      <c r="R171" s="43"/>
      <c r="S171" s="43"/>
    </row>
    <row r="172" spans="1:19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  <c r="Q172" s="44"/>
      <c r="R172" s="43"/>
      <c r="S172" s="43"/>
    </row>
    <row r="173" spans="1:19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  <c r="Q173" s="43"/>
      <c r="R173" s="43"/>
      <c r="S173" s="43"/>
    </row>
    <row r="174" spans="1:19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  <c r="Q174" s="43"/>
      <c r="R174" s="43"/>
      <c r="S174" s="43"/>
    </row>
    <row r="175" spans="1:19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  <c r="Q175" s="43"/>
      <c r="R175" s="43"/>
      <c r="S175" s="43"/>
    </row>
    <row r="176" spans="1:19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  <c r="Q176" s="43"/>
      <c r="R176" s="43"/>
      <c r="S176" s="43"/>
    </row>
    <row r="177" spans="1:19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  <c r="Q177" s="43"/>
      <c r="R177" s="43"/>
      <c r="S177" s="43"/>
    </row>
    <row r="178" s="1" customFormat="1" ht="36.75" spans="1:19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Q178" s="43"/>
      <c r="R178" s="43"/>
      <c r="S178" s="43"/>
    </row>
    <row r="179" spans="17:19">
      <c r="Q179" s="43"/>
      <c r="R179" s="43"/>
      <c r="S179" s="43"/>
    </row>
    <row r="180" spans="17:19">
      <c r="Q180" s="43"/>
      <c r="R180" s="43"/>
      <c r="S180" s="43"/>
    </row>
    <row r="181" spans="1:19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1">
        <f>J177-I181</f>
        <v>795969</v>
      </c>
      <c r="K181" s="49">
        <v>32862</v>
      </c>
      <c r="L181" s="25">
        <v>1313635</v>
      </c>
      <c r="Q181" s="43"/>
      <c r="R181" s="43"/>
      <c r="S181" s="43"/>
    </row>
    <row r="182" spans="1:19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1">
        <f t="shared" ref="J181:J191" si="22">J181-I182</f>
        <v>773631</v>
      </c>
      <c r="K182" s="49">
        <v>31697</v>
      </c>
      <c r="L182" s="25">
        <v>1309362</v>
      </c>
      <c r="Q182" s="43"/>
      <c r="R182" s="43"/>
      <c r="S182" s="43"/>
    </row>
    <row r="183" spans="1:19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1">
        <f t="shared" si="22"/>
        <v>740124</v>
      </c>
      <c r="K183" s="49">
        <v>34440</v>
      </c>
      <c r="L183" s="25">
        <v>1319010</v>
      </c>
      <c r="Q183" s="43"/>
      <c r="R183" s="43"/>
      <c r="S183" s="43"/>
    </row>
    <row r="184" spans="1:19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1">
        <f t="shared" si="22"/>
        <v>717786</v>
      </c>
      <c r="K184" s="49">
        <v>33230</v>
      </c>
      <c r="L184" s="25">
        <v>1315230</v>
      </c>
      <c r="Q184" s="43"/>
      <c r="R184" s="43"/>
      <c r="S184" s="43"/>
    </row>
    <row r="185" spans="1:19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1">
        <f t="shared" si="22"/>
        <v>695448</v>
      </c>
      <c r="K185" s="49">
        <v>33678</v>
      </c>
      <c r="L185" s="25">
        <v>1316261</v>
      </c>
      <c r="Q185" s="43"/>
      <c r="R185" s="43"/>
      <c r="S185" s="43"/>
    </row>
    <row r="186" spans="1:19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1">
        <f t="shared" si="22"/>
        <v>669168</v>
      </c>
      <c r="K186" s="49">
        <v>37660</v>
      </c>
      <c r="L186" s="25">
        <v>1330121</v>
      </c>
      <c r="Q186" s="43"/>
      <c r="R186" s="43"/>
      <c r="S186" s="43"/>
    </row>
    <row r="187" spans="1:19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1">
        <f t="shared" si="22"/>
        <v>646830</v>
      </c>
      <c r="K187" s="49">
        <v>32837</v>
      </c>
      <c r="L187" s="25">
        <v>1313378</v>
      </c>
      <c r="Q187" s="43"/>
      <c r="R187" s="43"/>
      <c r="S187" s="43"/>
    </row>
    <row r="188" spans="1:19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1">
        <f t="shared" si="22"/>
        <v>623250</v>
      </c>
      <c r="K188" s="49">
        <v>42420</v>
      </c>
      <c r="L188" s="25">
        <v>1346492</v>
      </c>
      <c r="Q188" s="43"/>
      <c r="R188" s="43"/>
      <c r="S188" s="43"/>
    </row>
    <row r="189" spans="1:19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1">
        <f t="shared" si="22"/>
        <v>583546.5</v>
      </c>
      <c r="K189" s="49">
        <v>37454</v>
      </c>
      <c r="L189" s="25">
        <v>1329641</v>
      </c>
      <c r="P189" s="43"/>
      <c r="Q189" s="43"/>
      <c r="R189" s="43"/>
      <c r="S189" s="43"/>
    </row>
    <row r="190" spans="1:19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1">
        <f t="shared" si="22"/>
        <v>544126.5</v>
      </c>
      <c r="K190" s="49">
        <v>42408</v>
      </c>
      <c r="L190" s="25">
        <v>1346188</v>
      </c>
      <c r="P190" s="43"/>
      <c r="Q190" s="43"/>
      <c r="R190" s="43"/>
      <c r="S190" s="43"/>
    </row>
    <row r="191" spans="1:19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1">
        <f t="shared" si="22"/>
        <v>517926.5</v>
      </c>
      <c r="K191" s="49">
        <v>44166</v>
      </c>
      <c r="L191" s="25">
        <v>1352130</v>
      </c>
      <c r="P191" s="43"/>
      <c r="Q191" s="43"/>
      <c r="R191" s="43"/>
      <c r="S191" s="43"/>
    </row>
    <row r="192" ht="24.75" spans="1:19">
      <c r="A192" s="52" t="s">
        <v>18</v>
      </c>
      <c r="B192" s="52"/>
      <c r="C192" s="52"/>
      <c r="D192" s="52"/>
      <c r="E192" s="52"/>
      <c r="F192" s="52"/>
      <c r="G192" s="52"/>
      <c r="H192" s="52"/>
      <c r="I192" s="62">
        <f>SUM(I181:I191)</f>
        <v>322718.5</v>
      </c>
      <c r="J192" s="35"/>
      <c r="K192" s="36" t="s">
        <v>172</v>
      </c>
      <c r="L192" s="25"/>
      <c r="Q192" s="43"/>
      <c r="R192" s="43"/>
      <c r="S192" s="43"/>
    </row>
    <row r="193" spans="1:19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Q193" s="43"/>
      <c r="R193" s="43"/>
      <c r="S193" s="43"/>
    </row>
    <row r="194" spans="1:19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Q194" s="43"/>
      <c r="R194" s="43"/>
      <c r="S194" s="43"/>
    </row>
    <row r="195" spans="1:19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59">
        <v>1077531</v>
      </c>
      <c r="K195" s="57">
        <v>43347</v>
      </c>
      <c r="Q195" s="43"/>
      <c r="R195" s="43"/>
      <c r="S195" s="43"/>
    </row>
    <row r="196" spans="1:19">
      <c r="A196" s="45"/>
      <c r="B196" s="46"/>
      <c r="C196" s="46"/>
      <c r="D196" s="46"/>
      <c r="E196" s="46"/>
      <c r="F196" s="46"/>
      <c r="G196" s="46"/>
      <c r="H196" s="46"/>
      <c r="I196" s="54"/>
      <c r="J196" s="60"/>
      <c r="K196" s="56"/>
      <c r="Q196" s="43"/>
      <c r="R196" s="43"/>
      <c r="S196" s="43"/>
    </row>
    <row r="197" spans="1:19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Q197" s="43"/>
      <c r="R197" s="43"/>
      <c r="S197" s="43"/>
    </row>
    <row r="198" spans="1:19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Q198" s="43"/>
      <c r="R198" s="43"/>
      <c r="S198" s="43"/>
    </row>
    <row r="199" spans="1:19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1">
        <f>J195-I199+J194</f>
        <v>1565393</v>
      </c>
      <c r="K199" s="49">
        <v>38198</v>
      </c>
      <c r="L199" s="64">
        <v>1331910</v>
      </c>
      <c r="Q199" s="43"/>
      <c r="R199" s="43"/>
      <c r="S199" s="43"/>
    </row>
    <row r="200" spans="1:19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1">
        <f t="shared" ref="J199:J205" si="25">J199-I200</f>
        <v>1520717</v>
      </c>
      <c r="K200" s="49">
        <v>35951</v>
      </c>
      <c r="L200" s="64">
        <v>1323778</v>
      </c>
      <c r="P200" s="43"/>
      <c r="Q200" s="43"/>
      <c r="R200" s="43"/>
      <c r="S200" s="43"/>
    </row>
    <row r="201" spans="1:19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1">
        <f t="shared" si="25"/>
        <v>1476041</v>
      </c>
      <c r="K201" s="49">
        <v>35952</v>
      </c>
      <c r="L201" s="64">
        <v>1323778</v>
      </c>
      <c r="P201" s="43"/>
      <c r="Q201" s="43"/>
      <c r="R201" s="43"/>
      <c r="S201" s="43"/>
    </row>
    <row r="202" spans="1:19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1">
        <f t="shared" si="25"/>
        <v>1431365</v>
      </c>
      <c r="K202" s="49">
        <v>35953</v>
      </c>
      <c r="L202" s="64">
        <v>1323778</v>
      </c>
      <c r="P202" s="43"/>
      <c r="Q202" s="43"/>
      <c r="R202" s="43"/>
      <c r="S202" s="43"/>
    </row>
    <row r="203" spans="1:19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1">
        <f t="shared" si="25"/>
        <v>1386689</v>
      </c>
      <c r="K203" s="49">
        <v>35954</v>
      </c>
      <c r="L203" s="64">
        <v>1323778</v>
      </c>
      <c r="P203" s="43"/>
      <c r="Q203" s="43"/>
      <c r="R203" s="43"/>
      <c r="S203" s="43"/>
    </row>
    <row r="204" spans="1:19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1">
        <f t="shared" si="25"/>
        <v>1363109</v>
      </c>
      <c r="K204" s="49">
        <v>45663</v>
      </c>
      <c r="L204" s="64">
        <v>1359412</v>
      </c>
      <c r="P204" s="43"/>
      <c r="Q204" s="43"/>
      <c r="R204" s="43"/>
      <c r="S204" s="43"/>
    </row>
    <row r="205" spans="1:19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1">
        <f t="shared" si="25"/>
        <v>1348619</v>
      </c>
      <c r="K205" s="49">
        <v>42665</v>
      </c>
      <c r="L205" s="64">
        <v>1347376</v>
      </c>
      <c r="P205" s="43"/>
      <c r="Q205" s="43"/>
      <c r="R205" s="43"/>
      <c r="S205" s="43"/>
    </row>
    <row r="206" spans="1:19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1">
        <f t="shared" ref="J206:J232" si="28">J205-I206</f>
        <v>1334129</v>
      </c>
      <c r="K206" s="49">
        <v>39761</v>
      </c>
      <c r="L206" s="64">
        <v>1337986</v>
      </c>
      <c r="P206" s="44"/>
      <c r="Q206" s="43"/>
      <c r="R206" s="43"/>
      <c r="S206" s="43"/>
    </row>
    <row r="207" spans="1:19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1">
        <f t="shared" si="28"/>
        <v>1315589</v>
      </c>
      <c r="K207" s="49">
        <v>42196</v>
      </c>
      <c r="L207" s="64">
        <v>1345569</v>
      </c>
      <c r="P207" s="43"/>
      <c r="Q207" s="43"/>
      <c r="R207" s="43"/>
      <c r="S207" s="43"/>
    </row>
    <row r="208" spans="1:19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1">
        <f t="shared" si="28"/>
        <v>1301099</v>
      </c>
      <c r="K208" s="49">
        <v>38274</v>
      </c>
      <c r="L208" s="64">
        <v>1333149</v>
      </c>
      <c r="P208" s="43"/>
      <c r="Q208" s="43"/>
      <c r="R208" s="43"/>
      <c r="S208" s="43"/>
    </row>
    <row r="209" s="1" customFormat="1" spans="1:19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1">
        <f t="shared" si="28"/>
        <v>1287959</v>
      </c>
      <c r="K209" s="49">
        <v>44922</v>
      </c>
      <c r="L209" s="64">
        <v>1354423</v>
      </c>
      <c r="P209" s="43"/>
      <c r="Q209" s="43"/>
      <c r="R209" s="43"/>
      <c r="S209" s="43"/>
    </row>
    <row r="210" s="1" customFormat="1" spans="1:19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1">
        <f t="shared" si="28"/>
        <v>1266224</v>
      </c>
      <c r="K210" s="49">
        <v>43162</v>
      </c>
      <c r="L210" s="64">
        <v>1348829</v>
      </c>
      <c r="P210" s="43"/>
      <c r="Q210" s="43"/>
      <c r="R210" s="43"/>
      <c r="S210" s="43"/>
    </row>
    <row r="211" s="1" customFormat="1" spans="1:19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1">
        <f t="shared" si="28"/>
        <v>1251734</v>
      </c>
      <c r="K211" s="49">
        <v>39927</v>
      </c>
      <c r="L211" s="64">
        <v>1338991</v>
      </c>
      <c r="P211" s="43"/>
      <c r="Q211" s="43"/>
      <c r="R211" s="43"/>
      <c r="S211" s="43"/>
    </row>
    <row r="212" s="1" customFormat="1" spans="1:19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1">
        <f t="shared" si="28"/>
        <v>1215509</v>
      </c>
      <c r="K212" s="49">
        <v>43413</v>
      </c>
      <c r="L212" s="64">
        <v>1349822</v>
      </c>
      <c r="P212" s="43"/>
      <c r="Q212" s="43"/>
      <c r="R212" s="43"/>
      <c r="S212" s="43"/>
    </row>
    <row r="213" s="1" customFormat="1" spans="1:19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1">
        <f t="shared" si="28"/>
        <v>1149748</v>
      </c>
      <c r="K213" s="49">
        <v>45694</v>
      </c>
      <c r="L213" s="64">
        <v>1359870</v>
      </c>
      <c r="P213" s="43"/>
      <c r="Q213" s="43"/>
      <c r="R213" s="43"/>
      <c r="S213" s="43"/>
    </row>
    <row r="214" s="1" customFormat="1" spans="1:19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1">
        <f t="shared" si="28"/>
        <v>1116898</v>
      </c>
      <c r="K214" s="49">
        <v>45662</v>
      </c>
      <c r="L214" s="64">
        <v>1359359</v>
      </c>
      <c r="P214" s="43"/>
      <c r="Q214" s="43"/>
      <c r="R214" s="43"/>
      <c r="S214" s="43"/>
    </row>
    <row r="215" spans="1:19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1">
        <f t="shared" si="28"/>
        <v>1110328</v>
      </c>
      <c r="K215" s="49">
        <v>45917</v>
      </c>
      <c r="L215" s="64">
        <v>1361462</v>
      </c>
      <c r="P215" s="43"/>
      <c r="Q215" s="43"/>
      <c r="R215" s="43"/>
      <c r="S215" s="43"/>
    </row>
    <row r="216" spans="1:20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1">
        <f t="shared" si="28"/>
        <v>1095838</v>
      </c>
      <c r="K216" s="49">
        <v>38356</v>
      </c>
      <c r="L216" s="64">
        <v>1333993</v>
      </c>
      <c r="P216" s="43"/>
      <c r="Q216" s="43"/>
      <c r="R216" s="43"/>
      <c r="S216" s="43"/>
      <c r="T216" s="67"/>
    </row>
    <row r="217" spans="1:20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1">
        <f t="shared" si="28"/>
        <v>1081348</v>
      </c>
      <c r="K217" s="49">
        <v>38358</v>
      </c>
      <c r="L217" s="64">
        <v>1333993</v>
      </c>
      <c r="P217" s="43"/>
      <c r="Q217" s="43"/>
      <c r="R217" s="43"/>
      <c r="S217" s="43"/>
      <c r="T217" s="67"/>
    </row>
    <row r="218" spans="1:20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1">
        <f t="shared" si="28"/>
        <v>1071898</v>
      </c>
      <c r="K218" s="49">
        <v>47549</v>
      </c>
      <c r="L218" s="64">
        <v>1366460</v>
      </c>
      <c r="P218" s="43"/>
      <c r="Q218" s="43"/>
      <c r="R218" s="43"/>
      <c r="S218" s="43"/>
      <c r="T218" s="67"/>
    </row>
    <row r="219" spans="1:20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1">
        <f t="shared" si="28"/>
        <v>1057408</v>
      </c>
      <c r="K219" s="49">
        <v>37429</v>
      </c>
      <c r="L219" s="64">
        <v>1329480</v>
      </c>
      <c r="P219" s="43"/>
      <c r="Q219" s="43"/>
      <c r="R219" s="43"/>
      <c r="S219" s="43"/>
      <c r="T219" s="67"/>
    </row>
    <row r="220" spans="1:19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1">
        <f t="shared" si="28"/>
        <v>1042918</v>
      </c>
      <c r="K220" s="49">
        <v>36654</v>
      </c>
      <c r="L220" s="64">
        <v>1325656</v>
      </c>
      <c r="P220" s="43"/>
      <c r="Q220" s="43"/>
      <c r="R220" s="43"/>
      <c r="S220" s="43"/>
    </row>
    <row r="221" spans="1:19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1">
        <f t="shared" si="28"/>
        <v>1028428</v>
      </c>
      <c r="K221" s="49">
        <v>36655</v>
      </c>
      <c r="L221" s="64">
        <v>1325656</v>
      </c>
      <c r="P221" s="43"/>
      <c r="Q221" s="43"/>
      <c r="R221" s="43"/>
      <c r="S221" s="43"/>
    </row>
    <row r="222" spans="1:19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1">
        <f t="shared" si="28"/>
        <v>1006693</v>
      </c>
      <c r="K222" s="49">
        <v>42666</v>
      </c>
      <c r="L222" s="64">
        <v>1347384</v>
      </c>
      <c r="P222" s="43"/>
      <c r="Q222" s="43"/>
      <c r="R222" s="43"/>
      <c r="S222" s="43"/>
    </row>
    <row r="223" spans="1:19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1">
        <f t="shared" si="28"/>
        <v>992203</v>
      </c>
      <c r="K223" s="49">
        <v>40175</v>
      </c>
      <c r="L223" s="64">
        <v>1339312</v>
      </c>
      <c r="P223" s="43"/>
      <c r="Q223" s="43"/>
      <c r="R223" s="43"/>
      <c r="S223" s="43"/>
    </row>
    <row r="224" spans="1:18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1">
        <f t="shared" si="28"/>
        <v>978313</v>
      </c>
      <c r="K224" s="49">
        <v>40179</v>
      </c>
      <c r="L224" s="25">
        <v>1339313</v>
      </c>
      <c r="P224" s="43"/>
      <c r="Q224" s="43"/>
      <c r="R224" s="43"/>
    </row>
    <row r="225" spans="1:18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1">
        <f t="shared" si="28"/>
        <v>971013</v>
      </c>
      <c r="K225" s="49">
        <v>45478</v>
      </c>
      <c r="L225" s="25">
        <v>1358102</v>
      </c>
      <c r="P225" s="43"/>
      <c r="Q225" s="43"/>
      <c r="R225" s="43"/>
    </row>
    <row r="226" spans="1:18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1">
        <f t="shared" si="28"/>
        <v>957873</v>
      </c>
      <c r="K226" s="49">
        <v>36423</v>
      </c>
      <c r="L226" s="25">
        <v>1324975</v>
      </c>
      <c r="P226" s="43"/>
      <c r="Q226" s="43"/>
      <c r="R226" s="43"/>
    </row>
    <row r="227" spans="1:18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1">
        <f t="shared" si="28"/>
        <v>921648</v>
      </c>
      <c r="K227" s="49">
        <v>36442</v>
      </c>
      <c r="L227" s="25">
        <v>1325219</v>
      </c>
      <c r="P227" s="43"/>
      <c r="Q227" s="43"/>
      <c r="R227" s="43"/>
    </row>
    <row r="228" spans="1:18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1">
        <f t="shared" si="28"/>
        <v>914348</v>
      </c>
      <c r="K228" s="49">
        <v>46934</v>
      </c>
      <c r="L228" s="25">
        <v>1364380</v>
      </c>
      <c r="P228" s="43"/>
      <c r="Q228" s="43"/>
      <c r="R228" s="43"/>
    </row>
    <row r="229" spans="1:18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1">
        <f t="shared" si="28"/>
        <v>899858</v>
      </c>
      <c r="K229" s="49">
        <v>43664</v>
      </c>
      <c r="L229" s="25">
        <v>1350923</v>
      </c>
      <c r="P229" s="43"/>
      <c r="Q229" s="43"/>
      <c r="R229" s="43"/>
    </row>
    <row r="230" spans="1:18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5">
        <f t="shared" si="28"/>
        <v>885368</v>
      </c>
      <c r="K230" s="49">
        <v>45731</v>
      </c>
      <c r="L230" s="25">
        <v>1360409</v>
      </c>
      <c r="P230" s="43"/>
      <c r="Q230" s="43"/>
      <c r="R230" s="43"/>
    </row>
    <row r="231" ht="24.75" spans="1:18">
      <c r="A231" s="52" t="s">
        <v>18</v>
      </c>
      <c r="B231" s="52"/>
      <c r="C231" s="52"/>
      <c r="D231" s="52"/>
      <c r="E231" s="52"/>
      <c r="F231" s="52"/>
      <c r="G231" s="52"/>
      <c r="H231" s="52"/>
      <c r="I231" s="66">
        <f>SUM(I199:I230)</f>
        <v>710089.5</v>
      </c>
      <c r="J231" s="35"/>
      <c r="K231" s="36" t="s">
        <v>208</v>
      </c>
      <c r="L231" s="25"/>
      <c r="P231" s="43"/>
      <c r="Q231" s="43"/>
      <c r="R231" s="43"/>
    </row>
    <row r="232" spans="16:18">
      <c r="P232" s="43"/>
      <c r="Q232" s="43"/>
      <c r="R232" s="43"/>
    </row>
    <row r="233" s="2" customFormat="1" spans="1:12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4"/>
    </row>
    <row r="234" s="2" customFormat="1" spans="1:12">
      <c r="A234" s="63" t="s">
        <v>210</v>
      </c>
      <c r="B234" s="63"/>
      <c r="C234" s="63"/>
      <c r="D234" s="63"/>
      <c r="E234" s="63"/>
      <c r="F234" s="63"/>
      <c r="G234" s="63"/>
      <c r="H234" s="63"/>
      <c r="I234" s="63"/>
      <c r="J234" s="55">
        <f>J230</f>
        <v>885368</v>
      </c>
      <c r="K234" s="56"/>
      <c r="L234" s="64"/>
    </row>
    <row r="235" s="2" customFormat="1" spans="1:12">
      <c r="A235" s="63" t="s">
        <v>211</v>
      </c>
      <c r="B235" s="63"/>
      <c r="C235" s="63"/>
      <c r="D235" s="63"/>
      <c r="E235" s="63"/>
      <c r="F235" s="63"/>
      <c r="G235" s="63"/>
      <c r="H235" s="63"/>
      <c r="I235" s="63"/>
      <c r="J235" s="59">
        <v>680008</v>
      </c>
      <c r="K235" s="57">
        <v>43384</v>
      </c>
      <c r="L235" s="64"/>
    </row>
    <row r="236" s="2" customFormat="1" spans="1:12">
      <c r="A236" s="63" t="s">
        <v>212</v>
      </c>
      <c r="B236" s="63"/>
      <c r="C236" s="63"/>
      <c r="D236" s="63"/>
      <c r="E236" s="63"/>
      <c r="F236" s="63"/>
      <c r="G236" s="63"/>
      <c r="H236" s="63"/>
      <c r="I236" s="63"/>
      <c r="J236" s="59">
        <v>658000</v>
      </c>
      <c r="K236" s="57">
        <v>43406</v>
      </c>
      <c r="L236" s="64"/>
    </row>
    <row r="237" s="2" customFormat="1" spans="1:12">
      <c r="A237" s="63"/>
      <c r="B237" s="63"/>
      <c r="C237" s="63"/>
      <c r="D237" s="63"/>
      <c r="E237" s="63"/>
      <c r="F237" s="63"/>
      <c r="G237" s="63"/>
      <c r="H237" s="63"/>
      <c r="I237" s="63"/>
      <c r="J237" s="60"/>
      <c r="K237" s="56"/>
      <c r="L237" s="64"/>
    </row>
    <row r="238" s="2" customFormat="1" spans="1:18">
      <c r="A238" s="63" t="s">
        <v>21</v>
      </c>
      <c r="B238" s="63"/>
      <c r="C238" s="63"/>
      <c r="D238" s="63"/>
      <c r="E238" s="63"/>
      <c r="F238" s="63"/>
      <c r="G238" s="63"/>
      <c r="H238" s="63"/>
      <c r="I238" s="63"/>
      <c r="J238" s="58">
        <f>SUM(J234:J236)</f>
        <v>2223376</v>
      </c>
      <c r="K238" s="56"/>
      <c r="L238" s="64"/>
      <c r="P238" s="43"/>
      <c r="Q238" s="43"/>
      <c r="R238" s="43"/>
    </row>
    <row r="239" s="2" customFormat="1" spans="1:18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4"/>
      <c r="P239" s="43"/>
      <c r="Q239" s="43"/>
      <c r="R239" s="43"/>
    </row>
    <row r="240" spans="1:18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1">
        <f>J238-I240</f>
        <v>2215326</v>
      </c>
      <c r="K240" s="49">
        <v>45497</v>
      </c>
      <c r="L240" s="25">
        <v>1358618</v>
      </c>
      <c r="P240" s="43"/>
      <c r="Q240" s="43"/>
      <c r="R240" s="43"/>
    </row>
    <row r="241" spans="1:18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1">
        <f>J240-I241</f>
        <v>2195616</v>
      </c>
      <c r="K241" s="49">
        <v>45733</v>
      </c>
      <c r="L241" s="25">
        <v>1360455</v>
      </c>
      <c r="P241" s="43"/>
      <c r="Q241" s="43"/>
      <c r="R241" s="43"/>
    </row>
    <row r="242" spans="1:18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1">
        <f>J241-I242</f>
        <v>2181126</v>
      </c>
      <c r="K242" s="49">
        <v>41159</v>
      </c>
      <c r="L242" s="25">
        <v>1340437</v>
      </c>
      <c r="P242" s="43"/>
      <c r="Q242" s="43"/>
      <c r="R242" s="43"/>
    </row>
    <row r="243" spans="1:18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1">
        <f>J242-I243</f>
        <v>2167986</v>
      </c>
      <c r="K243" s="49">
        <v>42418</v>
      </c>
      <c r="L243" s="25">
        <v>1346507</v>
      </c>
      <c r="P243" s="43"/>
      <c r="Q243" s="43"/>
      <c r="R243" s="43"/>
    </row>
    <row r="244" spans="1:18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1">
        <f>J243-I244</f>
        <v>2159936</v>
      </c>
      <c r="K244" s="49">
        <v>45812</v>
      </c>
      <c r="L244" s="25">
        <v>1361379</v>
      </c>
      <c r="P244" s="43"/>
      <c r="Q244" s="43"/>
      <c r="R244" s="43"/>
    </row>
    <row r="245" spans="1:18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1">
        <f>J244-I245</f>
        <v>2145446</v>
      </c>
      <c r="K245" s="49">
        <v>42421</v>
      </c>
      <c r="L245" s="25">
        <v>1346504</v>
      </c>
      <c r="P245" s="43"/>
      <c r="Q245" s="43"/>
      <c r="R245" s="43"/>
    </row>
    <row r="246" spans="1:18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1">
        <f t="shared" ref="J246:J277" si="33">J245-I246</f>
        <v>2133002</v>
      </c>
      <c r="K246" s="49">
        <v>47565</v>
      </c>
      <c r="L246" s="25">
        <v>1366631</v>
      </c>
      <c r="P246" s="43"/>
      <c r="Q246" s="43"/>
      <c r="R246" s="43"/>
    </row>
    <row r="247" spans="1:18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1">
        <f t="shared" si="33"/>
        <v>2108385</v>
      </c>
      <c r="K247" s="49">
        <v>40413</v>
      </c>
      <c r="L247" s="25">
        <v>1339713</v>
      </c>
      <c r="P247" s="43"/>
      <c r="Q247" s="43"/>
      <c r="R247" s="43"/>
    </row>
    <row r="248" spans="1:18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1">
        <f t="shared" si="33"/>
        <v>2095245</v>
      </c>
      <c r="K248" s="49">
        <v>34235</v>
      </c>
      <c r="L248" s="25">
        <v>1318544</v>
      </c>
      <c r="P248" s="43"/>
      <c r="Q248" s="43"/>
      <c r="R248" s="43"/>
    </row>
    <row r="249" spans="1:18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1">
        <f t="shared" si="33"/>
        <v>2045520</v>
      </c>
      <c r="K249" s="49">
        <v>34233</v>
      </c>
      <c r="L249" s="25">
        <v>1318463</v>
      </c>
      <c r="P249" s="43"/>
      <c r="Q249" s="43"/>
      <c r="R249" s="43"/>
    </row>
    <row r="250" spans="1:18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1">
        <f t="shared" si="33"/>
        <v>2019240</v>
      </c>
      <c r="K250" s="49">
        <v>36656</v>
      </c>
      <c r="L250" s="25">
        <v>1325647</v>
      </c>
      <c r="P250" s="43"/>
      <c r="Q250" s="43"/>
      <c r="R250" s="43"/>
    </row>
    <row r="251" spans="1:18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1">
        <f t="shared" si="33"/>
        <v>1999530</v>
      </c>
      <c r="K251" s="49">
        <v>35981</v>
      </c>
      <c r="L251" s="25">
        <v>1324046</v>
      </c>
      <c r="P251" s="43"/>
      <c r="Q251" s="43"/>
      <c r="R251" s="43"/>
    </row>
    <row r="252" spans="1:18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1">
        <f t="shared" si="33"/>
        <v>1985040</v>
      </c>
      <c r="K252" s="49">
        <v>47183</v>
      </c>
      <c r="L252" s="25">
        <v>1365376</v>
      </c>
      <c r="P252" s="43"/>
      <c r="Q252" s="43"/>
      <c r="R252" s="43"/>
    </row>
    <row r="253" spans="1:18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1">
        <f t="shared" si="33"/>
        <v>1971900</v>
      </c>
      <c r="K253" s="49">
        <v>45163</v>
      </c>
      <c r="L253" s="25">
        <v>1356599</v>
      </c>
      <c r="P253" s="43"/>
      <c r="Q253" s="43"/>
      <c r="R253" s="43"/>
    </row>
    <row r="254" spans="1:18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1">
        <f t="shared" si="33"/>
        <v>1958760</v>
      </c>
      <c r="K254" s="49">
        <v>46952</v>
      </c>
      <c r="L254" s="25">
        <v>1364619</v>
      </c>
      <c r="P254" s="43"/>
      <c r="Q254" s="43"/>
      <c r="R254" s="43"/>
    </row>
    <row r="255" spans="1:18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1">
        <f t="shared" si="33"/>
        <v>1937025</v>
      </c>
      <c r="K255" s="49">
        <v>45529</v>
      </c>
      <c r="L255" s="25">
        <v>1359144</v>
      </c>
      <c r="P255" s="43"/>
      <c r="Q255" s="43"/>
      <c r="R255" s="43"/>
    </row>
    <row r="256" spans="1:18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1">
        <f t="shared" si="33"/>
        <v>1915290</v>
      </c>
      <c r="K256" s="49">
        <v>38328</v>
      </c>
      <c r="L256" s="25">
        <v>1333552</v>
      </c>
      <c r="P256" s="43"/>
      <c r="Q256" s="43"/>
      <c r="R256" s="43"/>
    </row>
    <row r="257" spans="1:18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1">
        <f t="shared" si="33"/>
        <v>1895580</v>
      </c>
      <c r="K257" s="49">
        <v>45059</v>
      </c>
      <c r="L257" s="25">
        <v>1356419</v>
      </c>
      <c r="P257" s="43"/>
      <c r="Q257" s="43"/>
      <c r="R257" s="43"/>
    </row>
    <row r="258" spans="1:18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1">
        <f t="shared" si="33"/>
        <v>1881090</v>
      </c>
      <c r="K258" s="49">
        <v>45774</v>
      </c>
      <c r="L258" s="25">
        <v>1360763</v>
      </c>
      <c r="P258" s="43"/>
      <c r="Q258" s="43"/>
      <c r="R258" s="43"/>
    </row>
    <row r="259" spans="1:18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1">
        <f t="shared" si="33"/>
        <v>1861380</v>
      </c>
      <c r="K259" s="49">
        <v>44919</v>
      </c>
      <c r="L259" s="25">
        <v>1354228</v>
      </c>
      <c r="P259" s="43"/>
      <c r="Q259" s="43"/>
      <c r="R259" s="43"/>
    </row>
    <row r="260" spans="1:18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1">
        <f t="shared" si="33"/>
        <v>1848240</v>
      </c>
      <c r="K260" s="49">
        <v>49755</v>
      </c>
      <c r="L260" s="25">
        <v>1375760</v>
      </c>
      <c r="P260" s="43"/>
      <c r="Q260" s="43"/>
      <c r="R260" s="43"/>
    </row>
    <row r="261" spans="1:18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1">
        <f t="shared" si="33"/>
        <v>1833750</v>
      </c>
      <c r="K261" s="49">
        <v>45000</v>
      </c>
      <c r="L261" s="25">
        <v>1355476</v>
      </c>
      <c r="P261" s="43"/>
      <c r="Q261" s="43"/>
      <c r="R261" s="43"/>
    </row>
    <row r="262" spans="1:18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1">
        <f t="shared" si="33"/>
        <v>1819260</v>
      </c>
      <c r="K262" s="49">
        <v>49669</v>
      </c>
      <c r="L262" s="25">
        <v>1374926</v>
      </c>
      <c r="P262" s="43"/>
      <c r="Q262" s="43"/>
      <c r="R262" s="43"/>
    </row>
    <row r="263" spans="1:18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1">
        <f t="shared" si="33"/>
        <v>1806120</v>
      </c>
      <c r="K263" s="49">
        <v>47409</v>
      </c>
      <c r="L263" s="25">
        <v>1365597</v>
      </c>
      <c r="P263" s="5"/>
      <c r="Q263" s="43"/>
      <c r="R263" s="43"/>
    </row>
    <row r="264" spans="1:18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1">
        <f t="shared" si="33"/>
        <v>1792980</v>
      </c>
      <c r="K264" s="49">
        <v>49704</v>
      </c>
      <c r="L264" s="25">
        <v>1375263</v>
      </c>
      <c r="P264" s="43"/>
      <c r="Q264" s="43"/>
      <c r="R264" s="43"/>
    </row>
    <row r="265" spans="1:18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1">
        <f t="shared" si="33"/>
        <v>1778490</v>
      </c>
      <c r="K265" s="49">
        <v>49659</v>
      </c>
      <c r="L265" s="25">
        <v>1374635</v>
      </c>
      <c r="P265" s="43"/>
      <c r="Q265" s="43"/>
      <c r="R265" s="43"/>
    </row>
    <row r="266" spans="1:18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1">
        <f t="shared" si="33"/>
        <v>1764000</v>
      </c>
      <c r="K266" s="49">
        <v>45848</v>
      </c>
      <c r="L266" s="25">
        <v>1361771</v>
      </c>
      <c r="P266" s="43"/>
      <c r="Q266" s="43"/>
      <c r="R266" s="43"/>
    </row>
    <row r="267" spans="1:18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1">
        <f t="shared" si="33"/>
        <v>1749510</v>
      </c>
      <c r="K267" s="49">
        <v>45829</v>
      </c>
      <c r="L267" s="25">
        <v>1361498</v>
      </c>
      <c r="P267" s="43"/>
      <c r="Q267" s="43"/>
      <c r="R267" s="43"/>
    </row>
    <row r="268" spans="1:18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1">
        <f t="shared" si="33"/>
        <v>1735020</v>
      </c>
      <c r="K268" s="49">
        <v>46152</v>
      </c>
      <c r="L268" s="25">
        <v>1363190</v>
      </c>
      <c r="P268" s="5"/>
      <c r="Q268" s="43"/>
      <c r="R268" s="43"/>
    </row>
    <row r="269" spans="1:18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1">
        <f t="shared" si="33"/>
        <v>1720530</v>
      </c>
      <c r="K269" s="49">
        <v>50745</v>
      </c>
      <c r="L269" s="25">
        <v>1379278</v>
      </c>
      <c r="P269" s="43"/>
      <c r="Q269" s="43"/>
      <c r="R269" s="43"/>
    </row>
    <row r="270" spans="1:18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1">
        <f t="shared" si="33"/>
        <v>1706040</v>
      </c>
      <c r="K270" s="49">
        <v>50678</v>
      </c>
      <c r="L270" s="25">
        <v>1378715</v>
      </c>
      <c r="P270" s="43"/>
      <c r="Q270" s="43"/>
      <c r="R270" s="43"/>
    </row>
    <row r="271" spans="1:18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1">
        <f t="shared" si="33"/>
        <v>1673190</v>
      </c>
      <c r="K271" s="49">
        <v>45036</v>
      </c>
      <c r="L271" s="25">
        <v>1355609</v>
      </c>
      <c r="P271" s="5"/>
      <c r="Q271" s="43"/>
      <c r="R271" s="43"/>
    </row>
    <row r="272" spans="1:18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1">
        <f t="shared" si="33"/>
        <v>1631700</v>
      </c>
      <c r="K272" s="49">
        <v>45037</v>
      </c>
      <c r="L272" s="25">
        <v>1355609</v>
      </c>
      <c r="P272" s="43"/>
      <c r="Q272" s="43"/>
      <c r="R272" s="43"/>
    </row>
    <row r="273" spans="1:18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1">
        <f t="shared" si="33"/>
        <v>1617210</v>
      </c>
      <c r="K273" s="49">
        <v>42199</v>
      </c>
      <c r="L273" s="25">
        <v>1345820</v>
      </c>
      <c r="P273" s="43"/>
      <c r="Q273" s="43"/>
      <c r="R273" s="43"/>
    </row>
    <row r="274" spans="1:18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1">
        <f t="shared" si="33"/>
        <v>1602720</v>
      </c>
      <c r="K274" s="49">
        <v>48167</v>
      </c>
      <c r="L274" s="25">
        <v>1370312</v>
      </c>
      <c r="P274" s="43"/>
      <c r="Q274" s="43"/>
      <c r="R274" s="43"/>
    </row>
    <row r="275" spans="1:18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1">
        <f t="shared" si="33"/>
        <v>1589580</v>
      </c>
      <c r="K275" s="49">
        <v>49748</v>
      </c>
      <c r="L275" s="25">
        <v>1375411</v>
      </c>
      <c r="P275" s="5"/>
      <c r="Q275" s="43"/>
      <c r="R275" s="43"/>
    </row>
    <row r="276" spans="1:18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1">
        <f t="shared" si="33"/>
        <v>1575090</v>
      </c>
      <c r="K276" s="49">
        <v>48918</v>
      </c>
      <c r="L276" s="25">
        <v>1373037</v>
      </c>
      <c r="P276" s="43"/>
      <c r="Q276" s="43"/>
      <c r="R276" s="43"/>
    </row>
    <row r="277" spans="1:18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1">
        <f t="shared" si="33"/>
        <v>1560600</v>
      </c>
      <c r="K277" s="49">
        <v>48907</v>
      </c>
      <c r="L277" s="25">
        <v>1373015</v>
      </c>
      <c r="P277" s="43"/>
      <c r="Q277" s="43"/>
      <c r="R277" s="43"/>
    </row>
    <row r="278" spans="1:18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1">
        <f t="shared" ref="J278:J309" si="34">J277-I278</f>
        <v>1546110</v>
      </c>
      <c r="K278" s="49">
        <v>50737</v>
      </c>
      <c r="L278" s="25">
        <v>1379187</v>
      </c>
      <c r="P278" s="43"/>
      <c r="Q278" s="43"/>
      <c r="R278" s="43"/>
    </row>
    <row r="279" spans="1:18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1">
        <f t="shared" si="34"/>
        <v>1532970</v>
      </c>
      <c r="K279" s="49">
        <v>48751</v>
      </c>
      <c r="L279" s="25">
        <v>1372144</v>
      </c>
      <c r="P279" s="43"/>
      <c r="Q279" s="43"/>
      <c r="R279" s="43"/>
    </row>
    <row r="280" spans="1:18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1">
        <f t="shared" si="34"/>
        <v>1519830</v>
      </c>
      <c r="K280" s="49">
        <v>47904</v>
      </c>
      <c r="L280" s="25">
        <v>1369605</v>
      </c>
      <c r="P280" s="43"/>
      <c r="Q280" s="43"/>
      <c r="R280" s="43"/>
    </row>
    <row r="281" spans="1:18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1">
        <f t="shared" si="34"/>
        <v>1506690</v>
      </c>
      <c r="K281" s="49">
        <v>50724</v>
      </c>
      <c r="L281" s="25">
        <v>1379091</v>
      </c>
      <c r="P281" s="43"/>
      <c r="Q281" s="43"/>
      <c r="R281" s="43"/>
    </row>
    <row r="282" spans="1:18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1">
        <f t="shared" si="34"/>
        <v>1491382.5</v>
      </c>
      <c r="K282" s="49">
        <v>52185</v>
      </c>
      <c r="L282" s="25">
        <v>1383829</v>
      </c>
      <c r="P282" s="43"/>
      <c r="Q282" s="43"/>
      <c r="R282" s="43"/>
    </row>
    <row r="283" spans="1:18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1">
        <f t="shared" si="34"/>
        <v>1476467.5</v>
      </c>
      <c r="K283" s="49">
        <v>31653</v>
      </c>
      <c r="L283" s="25">
        <v>1381705</v>
      </c>
      <c r="P283" s="43"/>
      <c r="Q283" s="43"/>
      <c r="R283" s="43"/>
    </row>
    <row r="284" spans="1:18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1">
        <f t="shared" si="34"/>
        <v>1469417.5</v>
      </c>
      <c r="K284" s="49">
        <v>51999</v>
      </c>
      <c r="L284" s="25">
        <v>1383341</v>
      </c>
      <c r="P284" s="43"/>
      <c r="Q284" s="43"/>
      <c r="R284" s="43"/>
    </row>
    <row r="285" spans="1:18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1">
        <f t="shared" si="34"/>
        <v>1462367.5</v>
      </c>
      <c r="K285" s="49">
        <v>52415</v>
      </c>
      <c r="L285" s="25">
        <v>1386034</v>
      </c>
      <c r="P285" s="43"/>
      <c r="Q285" s="43"/>
      <c r="R285" s="43"/>
    </row>
    <row r="286" spans="1:18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1">
        <f t="shared" si="34"/>
        <v>1455317.5</v>
      </c>
      <c r="K286" s="49">
        <v>52416</v>
      </c>
      <c r="L286" s="25">
        <v>1386039</v>
      </c>
      <c r="P286" s="43"/>
      <c r="Q286" s="43"/>
      <c r="R286" s="43"/>
    </row>
    <row r="287" spans="1:18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1">
        <f t="shared" si="34"/>
        <v>1448267.5</v>
      </c>
      <c r="K287" s="49">
        <v>52414</v>
      </c>
      <c r="L287" s="25">
        <v>1386033</v>
      </c>
      <c r="P287" s="43"/>
      <c r="Q287" s="43"/>
      <c r="R287" s="43"/>
    </row>
    <row r="288" spans="1:18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1">
        <f t="shared" si="34"/>
        <v>1417630</v>
      </c>
      <c r="K288" s="49">
        <v>50684</v>
      </c>
      <c r="L288" s="25">
        <v>1378822</v>
      </c>
      <c r="P288" s="43"/>
      <c r="Q288" s="43"/>
      <c r="R288" s="43"/>
    </row>
    <row r="289" spans="1:18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1">
        <f t="shared" si="34"/>
        <v>1402715</v>
      </c>
      <c r="K289" s="49">
        <v>52412</v>
      </c>
      <c r="L289" s="25">
        <v>1385623</v>
      </c>
      <c r="P289" s="43"/>
      <c r="Q289" s="43"/>
      <c r="R289" s="43"/>
    </row>
    <row r="290" spans="1:18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1">
        <f t="shared" si="34"/>
        <v>1394865</v>
      </c>
      <c r="K290" s="49">
        <v>52539</v>
      </c>
      <c r="L290" s="25">
        <v>1386715</v>
      </c>
      <c r="P290" s="43"/>
      <c r="Q290" s="43"/>
      <c r="R290" s="43"/>
    </row>
    <row r="291" spans="1:18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1">
        <f t="shared" si="34"/>
        <v>1379950</v>
      </c>
      <c r="K291" s="49">
        <v>51214</v>
      </c>
      <c r="L291" s="25">
        <v>1381329</v>
      </c>
      <c r="P291" s="43"/>
      <c r="Q291" s="43"/>
      <c r="R291" s="43"/>
    </row>
    <row r="292" spans="1:18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1">
        <f t="shared" si="34"/>
        <v>1365035</v>
      </c>
      <c r="K292" s="49">
        <v>51410</v>
      </c>
      <c r="L292" s="25">
        <v>1381483</v>
      </c>
      <c r="P292" s="43"/>
      <c r="Q292" s="43"/>
      <c r="R292" s="43"/>
    </row>
    <row r="293" spans="1:18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1">
        <f t="shared" si="34"/>
        <v>1349727.5</v>
      </c>
      <c r="K293" s="49">
        <v>51946</v>
      </c>
      <c r="L293" s="25">
        <v>1382616</v>
      </c>
      <c r="P293" s="43"/>
      <c r="Q293" s="43"/>
      <c r="R293" s="43"/>
    </row>
    <row r="294" spans="1:18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1">
        <f t="shared" si="34"/>
        <v>1341877.5</v>
      </c>
      <c r="K294" s="49">
        <v>49923</v>
      </c>
      <c r="L294" s="25">
        <v>1376819</v>
      </c>
      <c r="P294" s="43"/>
      <c r="Q294" s="43"/>
      <c r="R294" s="43"/>
    </row>
    <row r="295" spans="1:18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1">
        <f t="shared" si="34"/>
        <v>1334027.5</v>
      </c>
      <c r="K295" s="49">
        <v>49924</v>
      </c>
      <c r="L295" s="25">
        <v>1376819</v>
      </c>
      <c r="P295" s="43"/>
      <c r="Q295" s="43"/>
      <c r="R295" s="43"/>
    </row>
    <row r="296" spans="1:18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1">
        <f t="shared" si="34"/>
        <v>1327330</v>
      </c>
      <c r="K296" s="49">
        <v>50906</v>
      </c>
      <c r="L296" s="25">
        <v>1379474</v>
      </c>
      <c r="P296" s="43"/>
      <c r="Q296" s="43"/>
      <c r="R296" s="43"/>
    </row>
    <row r="297" spans="1:18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1">
        <f t="shared" si="34"/>
        <v>1319480</v>
      </c>
      <c r="K297" s="49">
        <v>50680</v>
      </c>
      <c r="L297" s="25">
        <v>1378783</v>
      </c>
      <c r="P297" s="43"/>
      <c r="Q297" s="43"/>
      <c r="R297" s="43"/>
    </row>
    <row r="298" spans="1:18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1">
        <f t="shared" si="34"/>
        <v>1303780</v>
      </c>
      <c r="K298" s="49">
        <v>49676</v>
      </c>
      <c r="L298" s="25">
        <v>1374986</v>
      </c>
      <c r="P298" s="43"/>
      <c r="Q298" s="43"/>
      <c r="R298" s="43"/>
    </row>
    <row r="299" spans="1:18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1">
        <f t="shared" si="34"/>
        <v>1295930</v>
      </c>
      <c r="K299" s="49">
        <v>52158</v>
      </c>
      <c r="L299" s="25">
        <v>1383861</v>
      </c>
      <c r="P299" s="43"/>
      <c r="Q299" s="43"/>
      <c r="R299" s="43"/>
    </row>
    <row r="300" spans="1:18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1">
        <f t="shared" si="34"/>
        <v>1288080</v>
      </c>
      <c r="K300" s="49">
        <v>51941</v>
      </c>
      <c r="L300" s="25">
        <v>1382782</v>
      </c>
      <c r="P300" s="43"/>
      <c r="Q300" s="43"/>
      <c r="R300" s="43"/>
    </row>
    <row r="301" spans="1:18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1">
        <f t="shared" si="34"/>
        <v>1280230</v>
      </c>
      <c r="K301" s="49">
        <v>53158</v>
      </c>
      <c r="L301" s="25">
        <v>1387305</v>
      </c>
      <c r="P301" s="43"/>
      <c r="Q301" s="43"/>
      <c r="R301" s="43"/>
    </row>
    <row r="302" spans="1:18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1">
        <f t="shared" si="34"/>
        <v>1265315</v>
      </c>
      <c r="K302" s="49">
        <v>52259</v>
      </c>
      <c r="L302" s="25">
        <v>1384311</v>
      </c>
      <c r="P302" s="43"/>
      <c r="Q302" s="43"/>
      <c r="R302" s="43"/>
    </row>
    <row r="303" spans="1:18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1">
        <f t="shared" si="34"/>
        <v>1250400</v>
      </c>
      <c r="K303" s="49">
        <v>52422</v>
      </c>
      <c r="L303" s="25">
        <v>1385479</v>
      </c>
      <c r="P303" s="43"/>
      <c r="Q303" s="43"/>
      <c r="R303" s="43"/>
    </row>
    <row r="304" spans="1:18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1">
        <f t="shared" si="34"/>
        <v>1236300</v>
      </c>
      <c r="K304" s="49">
        <v>50471</v>
      </c>
      <c r="L304" s="25">
        <v>1378565</v>
      </c>
      <c r="P304" s="43"/>
      <c r="Q304" s="43"/>
      <c r="R304" s="43"/>
    </row>
    <row r="305" spans="1:18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1">
        <f t="shared" si="34"/>
        <v>1222905</v>
      </c>
      <c r="K305" s="49">
        <v>51155</v>
      </c>
      <c r="L305" s="25">
        <v>1380819</v>
      </c>
      <c r="P305" s="43"/>
      <c r="Q305" s="43"/>
      <c r="R305" s="43"/>
    </row>
    <row r="306" spans="1:18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1">
        <f t="shared" si="34"/>
        <v>1207990</v>
      </c>
      <c r="K306" s="49">
        <v>51153</v>
      </c>
      <c r="L306" s="25">
        <v>1380640</v>
      </c>
      <c r="P306" s="5"/>
      <c r="Q306" s="43"/>
      <c r="R306" s="43"/>
    </row>
    <row r="307" spans="1:18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1">
        <f t="shared" si="34"/>
        <v>1194595</v>
      </c>
      <c r="K307" s="49">
        <v>52165</v>
      </c>
      <c r="L307" s="25">
        <v>1383881</v>
      </c>
      <c r="P307" s="43"/>
      <c r="Q307" s="43"/>
      <c r="R307" s="43"/>
    </row>
    <row r="308" spans="1:18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1">
        <f t="shared" si="34"/>
        <v>1163957.5</v>
      </c>
      <c r="K308" s="49">
        <v>51154</v>
      </c>
      <c r="L308" s="25">
        <v>1380694</v>
      </c>
      <c r="P308" s="43"/>
      <c r="Q308" s="43"/>
      <c r="R308" s="43"/>
    </row>
    <row r="309" spans="1:18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1">
        <f t="shared" si="34"/>
        <v>1120957.5</v>
      </c>
      <c r="K309" s="49">
        <v>50409</v>
      </c>
      <c r="L309" s="25">
        <v>1378262</v>
      </c>
      <c r="P309" s="43"/>
      <c r="Q309" s="43"/>
      <c r="R309" s="43"/>
    </row>
    <row r="310" spans="1:18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1">
        <f t="shared" ref="J310:J325" si="37">J309-I310</f>
        <v>1107562.5</v>
      </c>
      <c r="K310" s="49">
        <v>51662</v>
      </c>
      <c r="L310" s="25">
        <v>1381819</v>
      </c>
      <c r="P310" s="43"/>
      <c r="Q310" s="43"/>
      <c r="R310" s="43"/>
    </row>
    <row r="311" spans="1:18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1">
        <f t="shared" si="37"/>
        <v>1099712.5</v>
      </c>
      <c r="K311" s="49">
        <v>50723</v>
      </c>
      <c r="L311" s="25">
        <v>1378953</v>
      </c>
      <c r="P311" s="43"/>
      <c r="Q311" s="43"/>
      <c r="R311" s="43"/>
    </row>
    <row r="312" spans="1:18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1">
        <f t="shared" si="37"/>
        <v>1086317.5</v>
      </c>
      <c r="K312" s="49">
        <v>52260</v>
      </c>
      <c r="L312" s="25">
        <v>1384346</v>
      </c>
      <c r="P312" s="43"/>
      <c r="Q312" s="43"/>
      <c r="R312" s="43"/>
    </row>
    <row r="313" spans="1:18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1">
        <f t="shared" si="37"/>
        <v>1071402.5</v>
      </c>
      <c r="K313" s="49">
        <v>51905</v>
      </c>
      <c r="L313" s="25">
        <v>1382133</v>
      </c>
      <c r="P313" s="43"/>
      <c r="Q313" s="43"/>
      <c r="R313" s="43"/>
    </row>
    <row r="314" spans="1:18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1">
        <f t="shared" si="37"/>
        <v>1058007.5</v>
      </c>
      <c r="K314" s="49">
        <v>52040</v>
      </c>
      <c r="L314" s="25">
        <v>1383563</v>
      </c>
      <c r="P314" s="43"/>
      <c r="Q314" s="43"/>
      <c r="R314" s="43"/>
    </row>
    <row r="315" spans="1:18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1">
        <f t="shared" si="37"/>
        <v>1043092.5</v>
      </c>
      <c r="K315" s="49">
        <v>52432</v>
      </c>
      <c r="L315" s="25">
        <v>1385692</v>
      </c>
      <c r="P315" s="43"/>
      <c r="Q315" s="43"/>
      <c r="R315" s="43"/>
    </row>
    <row r="316" spans="1:18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1">
        <f t="shared" si="37"/>
        <v>1035242.5</v>
      </c>
      <c r="K316" s="49">
        <v>54908</v>
      </c>
      <c r="L316" s="25">
        <v>1395208</v>
      </c>
      <c r="P316" s="43"/>
      <c r="Q316" s="43"/>
      <c r="R316" s="43"/>
    </row>
    <row r="317" spans="1:18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1">
        <f t="shared" si="37"/>
        <v>1027392.5</v>
      </c>
      <c r="K317" s="49">
        <v>54944</v>
      </c>
      <c r="L317" s="25">
        <v>1395967</v>
      </c>
      <c r="P317" s="43"/>
      <c r="Q317" s="43"/>
      <c r="R317" s="43"/>
    </row>
    <row r="318" spans="1:18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1">
        <f t="shared" si="37"/>
        <v>1011692.5</v>
      </c>
      <c r="K318" s="49">
        <v>54015</v>
      </c>
      <c r="L318" s="25">
        <v>1390417</v>
      </c>
      <c r="P318" s="43"/>
      <c r="Q318" s="43"/>
      <c r="R318" s="43"/>
    </row>
    <row r="319" spans="1:18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1">
        <f t="shared" si="37"/>
        <v>996777.5</v>
      </c>
      <c r="K319" s="49">
        <v>52525</v>
      </c>
      <c r="L319" s="25">
        <v>1386561</v>
      </c>
      <c r="P319" s="43"/>
      <c r="Q319" s="43"/>
      <c r="R319" s="43"/>
    </row>
    <row r="320" spans="1:18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1">
        <f t="shared" si="37"/>
        <v>981862.5</v>
      </c>
      <c r="K320" s="49">
        <v>53420</v>
      </c>
      <c r="L320" s="25">
        <v>1388713</v>
      </c>
      <c r="P320" s="43"/>
      <c r="Q320" s="43"/>
      <c r="R320" s="43"/>
    </row>
    <row r="321" spans="1:18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1">
        <f t="shared" si="37"/>
        <v>974012.5</v>
      </c>
      <c r="K321" s="49">
        <v>54035</v>
      </c>
      <c r="L321" s="25">
        <v>1390893</v>
      </c>
      <c r="P321" s="43"/>
      <c r="Q321" s="43"/>
      <c r="R321" s="43"/>
    </row>
    <row r="322" spans="1:18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1">
        <f t="shared" si="37"/>
        <v>958312.5</v>
      </c>
      <c r="K322" s="49">
        <v>54242</v>
      </c>
      <c r="L322" s="25">
        <v>1392720</v>
      </c>
      <c r="P322" s="43"/>
      <c r="Q322" s="43"/>
      <c r="R322" s="43"/>
    </row>
    <row r="323" spans="1:18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1">
        <f t="shared" si="37"/>
        <v>942612.5</v>
      </c>
      <c r="K323" s="49">
        <v>55423</v>
      </c>
      <c r="L323" s="25">
        <v>1398029</v>
      </c>
      <c r="P323" s="43"/>
      <c r="Q323" s="43"/>
      <c r="R323" s="43"/>
    </row>
    <row r="324" s="1" customFormat="1" ht="24.75" spans="1:19">
      <c r="A324" s="52" t="s">
        <v>18</v>
      </c>
      <c r="B324" s="52"/>
      <c r="C324" s="52"/>
      <c r="D324" s="52"/>
      <c r="E324" s="52"/>
      <c r="F324" s="52"/>
      <c r="G324" s="52"/>
      <c r="H324" s="52"/>
      <c r="I324" s="66">
        <f>SUM(I240:I323)</f>
        <v>1280763.5</v>
      </c>
      <c r="J324" s="35"/>
      <c r="K324" s="36" t="s">
        <v>208</v>
      </c>
      <c r="L324" s="25"/>
      <c r="P324" s="43"/>
      <c r="Q324" s="43"/>
      <c r="R324" s="43"/>
      <c r="S324" s="5"/>
    </row>
    <row r="325" spans="12:18">
      <c r="L325" s="84"/>
      <c r="P325" s="43"/>
      <c r="Q325" s="43"/>
      <c r="R325" s="43"/>
    </row>
    <row r="326" s="3" customFormat="1" spans="1:17">
      <c r="A326" s="68"/>
      <c r="B326" s="69"/>
      <c r="C326" s="69"/>
      <c r="D326" s="69"/>
      <c r="E326" s="69"/>
      <c r="F326" s="69"/>
      <c r="G326" s="69"/>
      <c r="H326" s="69"/>
      <c r="I326" s="85" t="s">
        <v>296</v>
      </c>
      <c r="J326" s="86">
        <v>988867.77</v>
      </c>
      <c r="K326" s="87">
        <v>43459</v>
      </c>
      <c r="L326" s="88" t="s">
        <v>297</v>
      </c>
      <c r="M326" s="3"/>
      <c r="N326" s="3"/>
      <c r="O326" s="89"/>
      <c r="P326" s="89"/>
      <c r="Q326" s="89"/>
    </row>
    <row r="327" spans="1:18">
      <c r="A327" s="70">
        <v>13</v>
      </c>
      <c r="B327" s="71">
        <v>43451</v>
      </c>
      <c r="C327" s="72">
        <v>43452</v>
      </c>
      <c r="D327" s="73" t="s">
        <v>15</v>
      </c>
      <c r="E327" s="74">
        <f t="shared" ref="E327:E336" si="40">C327-B327</f>
        <v>1</v>
      </c>
      <c r="F327" s="75" t="s">
        <v>298</v>
      </c>
      <c r="G327" s="76">
        <v>7850</v>
      </c>
      <c r="H327" s="77">
        <v>0</v>
      </c>
      <c r="I327" s="76">
        <f t="shared" ref="I327:I336" si="41">+G327+H327</f>
        <v>7850</v>
      </c>
      <c r="J327" s="90">
        <f>J323+J326-I327</f>
        <v>1923630.27</v>
      </c>
      <c r="K327" s="91">
        <v>56159</v>
      </c>
      <c r="L327" s="84">
        <v>1402116</v>
      </c>
      <c r="M327" s="1"/>
      <c r="N327" s="1"/>
      <c r="O327" s="89"/>
      <c r="P327" s="89"/>
      <c r="Q327" s="89"/>
      <c r="R327" s="100"/>
    </row>
    <row r="328" spans="1:18">
      <c r="A328" s="70">
        <v>14</v>
      </c>
      <c r="B328" s="71">
        <v>43451</v>
      </c>
      <c r="C328" s="72">
        <v>43452</v>
      </c>
      <c r="D328" s="73" t="s">
        <v>15</v>
      </c>
      <c r="E328" s="74">
        <f t="shared" si="40"/>
        <v>1</v>
      </c>
      <c r="F328" s="75" t="s">
        <v>299</v>
      </c>
      <c r="G328" s="76">
        <v>10750</v>
      </c>
      <c r="H328" s="77">
        <v>0</v>
      </c>
      <c r="I328" s="76">
        <f t="shared" si="41"/>
        <v>10750</v>
      </c>
      <c r="J328" s="90">
        <f t="shared" ref="J327:J336" si="42">J327-I328</f>
        <v>1912880.27</v>
      </c>
      <c r="K328" s="91">
        <v>53419</v>
      </c>
      <c r="L328" s="92">
        <v>1388621</v>
      </c>
      <c r="M328" s="1"/>
      <c r="N328" s="1"/>
      <c r="O328" s="89"/>
      <c r="P328" s="89"/>
      <c r="Q328" s="89"/>
      <c r="R328" s="43"/>
    </row>
    <row r="329" spans="1:18">
      <c r="A329" s="70">
        <v>15</v>
      </c>
      <c r="B329" s="71">
        <v>43451</v>
      </c>
      <c r="C329" s="72">
        <v>43452</v>
      </c>
      <c r="D329" s="73" t="s">
        <v>15</v>
      </c>
      <c r="E329" s="74">
        <f t="shared" si="40"/>
        <v>1</v>
      </c>
      <c r="F329" s="75" t="s">
        <v>300</v>
      </c>
      <c r="G329" s="76">
        <v>10750</v>
      </c>
      <c r="H329" s="77">
        <v>0</v>
      </c>
      <c r="I329" s="76">
        <f t="shared" si="41"/>
        <v>10750</v>
      </c>
      <c r="J329" s="90">
        <f t="shared" si="42"/>
        <v>1902130.27</v>
      </c>
      <c r="K329" s="91">
        <v>53418</v>
      </c>
      <c r="L329" s="92">
        <v>1388621</v>
      </c>
      <c r="M329" s="1"/>
      <c r="N329" s="1"/>
      <c r="O329" s="89"/>
      <c r="P329" s="89"/>
      <c r="Q329" s="89"/>
      <c r="R329" s="43"/>
    </row>
    <row r="330" spans="1:18">
      <c r="A330" s="70">
        <v>16</v>
      </c>
      <c r="B330" s="71">
        <v>43449</v>
      </c>
      <c r="C330" s="72">
        <v>43452</v>
      </c>
      <c r="D330" s="73" t="s">
        <v>15</v>
      </c>
      <c r="E330" s="74">
        <f t="shared" si="40"/>
        <v>3</v>
      </c>
      <c r="F330" s="75" t="s">
        <v>301</v>
      </c>
      <c r="G330" s="76">
        <v>22765</v>
      </c>
      <c r="H330" s="77">
        <v>0</v>
      </c>
      <c r="I330" s="76">
        <f t="shared" si="41"/>
        <v>22765</v>
      </c>
      <c r="J330" s="90">
        <f t="shared" si="42"/>
        <v>1879365.27</v>
      </c>
      <c r="K330" s="91">
        <v>56341</v>
      </c>
      <c r="L330" s="84">
        <v>1403739</v>
      </c>
      <c r="M330" s="1"/>
      <c r="N330" s="1"/>
      <c r="O330" s="89"/>
      <c r="P330" s="89"/>
      <c r="Q330" s="89"/>
      <c r="R330" s="43"/>
    </row>
    <row r="331" spans="1:18">
      <c r="A331" s="70">
        <v>17</v>
      </c>
      <c r="B331" s="71">
        <v>43448</v>
      </c>
      <c r="C331" s="72">
        <v>43452</v>
      </c>
      <c r="D331" s="73" t="s">
        <v>15</v>
      </c>
      <c r="E331" s="74">
        <f t="shared" si="40"/>
        <v>4</v>
      </c>
      <c r="F331" s="75" t="s">
        <v>302</v>
      </c>
      <c r="G331" s="76">
        <v>26790</v>
      </c>
      <c r="H331" s="77">
        <v>0</v>
      </c>
      <c r="I331" s="76">
        <f t="shared" si="41"/>
        <v>26790</v>
      </c>
      <c r="J331" s="90">
        <f t="shared" si="42"/>
        <v>1852575.27</v>
      </c>
      <c r="K331" s="91">
        <v>50966</v>
      </c>
      <c r="L331" s="84">
        <v>1380193</v>
      </c>
      <c r="M331" s="1"/>
      <c r="N331" s="1"/>
      <c r="O331" s="89"/>
      <c r="P331" s="89"/>
      <c r="Q331" s="89"/>
      <c r="R331" s="43"/>
    </row>
    <row r="332" spans="1:18">
      <c r="A332" s="70">
        <v>18</v>
      </c>
      <c r="B332" s="71">
        <v>43451</v>
      </c>
      <c r="C332" s="72">
        <v>43453</v>
      </c>
      <c r="D332" s="73" t="s">
        <v>15</v>
      </c>
      <c r="E332" s="74">
        <f t="shared" si="40"/>
        <v>2</v>
      </c>
      <c r="F332" s="75" t="s">
        <v>303</v>
      </c>
      <c r="G332" s="76">
        <v>14915</v>
      </c>
      <c r="H332" s="77">
        <v>0</v>
      </c>
      <c r="I332" s="76">
        <f t="shared" si="41"/>
        <v>14915</v>
      </c>
      <c r="J332" s="90">
        <f t="shared" si="42"/>
        <v>1837660.27</v>
      </c>
      <c r="K332" s="91">
        <v>52008</v>
      </c>
      <c r="L332" s="84">
        <v>1383396</v>
      </c>
      <c r="M332" s="1"/>
      <c r="N332" s="1"/>
      <c r="O332" s="89"/>
      <c r="P332" s="89"/>
      <c r="Q332" s="89"/>
      <c r="R332" s="43"/>
    </row>
    <row r="333" spans="1:18">
      <c r="A333" s="70">
        <v>19</v>
      </c>
      <c r="B333" s="71">
        <v>43454</v>
      </c>
      <c r="C333" s="72">
        <v>43456</v>
      </c>
      <c r="D333" s="73" t="s">
        <v>15</v>
      </c>
      <c r="E333" s="74">
        <f t="shared" si="40"/>
        <v>2</v>
      </c>
      <c r="F333" s="75" t="s">
        <v>304</v>
      </c>
      <c r="G333" s="76">
        <v>14915</v>
      </c>
      <c r="H333" s="77">
        <v>0</v>
      </c>
      <c r="I333" s="76">
        <f t="shared" si="41"/>
        <v>14915</v>
      </c>
      <c r="J333" s="90">
        <f t="shared" si="42"/>
        <v>1822745.27</v>
      </c>
      <c r="K333" s="91">
        <v>53166</v>
      </c>
      <c r="L333" s="92">
        <v>1387524</v>
      </c>
      <c r="M333" s="1"/>
      <c r="N333" s="1"/>
      <c r="O333" s="89"/>
      <c r="P333" s="89"/>
      <c r="Q333" s="89"/>
      <c r="R333" s="43"/>
    </row>
    <row r="334" spans="1:18">
      <c r="A334" s="70">
        <v>20</v>
      </c>
      <c r="B334" s="71">
        <v>43454</v>
      </c>
      <c r="C334" s="72">
        <v>43456</v>
      </c>
      <c r="D334" s="73" t="s">
        <v>15</v>
      </c>
      <c r="E334" s="74">
        <f t="shared" si="40"/>
        <v>2</v>
      </c>
      <c r="F334" s="75" t="s">
        <v>305</v>
      </c>
      <c r="G334" s="76">
        <v>14915</v>
      </c>
      <c r="H334" s="77">
        <v>0</v>
      </c>
      <c r="I334" s="76">
        <f t="shared" si="41"/>
        <v>14915</v>
      </c>
      <c r="J334" s="90">
        <f t="shared" si="42"/>
        <v>1807830.27</v>
      </c>
      <c r="K334" s="91">
        <v>53165</v>
      </c>
      <c r="L334" s="92">
        <v>1387524</v>
      </c>
      <c r="M334" s="1"/>
      <c r="N334" s="1"/>
      <c r="O334" s="89"/>
      <c r="P334" s="89"/>
      <c r="Q334" s="89"/>
      <c r="R334" s="43"/>
    </row>
    <row r="335" spans="1:18">
      <c r="A335" s="70">
        <v>21</v>
      </c>
      <c r="B335" s="71">
        <v>43453</v>
      </c>
      <c r="C335" s="72">
        <v>43456</v>
      </c>
      <c r="D335" s="73" t="s">
        <v>15</v>
      </c>
      <c r="E335" s="74">
        <f t="shared" si="40"/>
        <v>3</v>
      </c>
      <c r="F335" s="75" t="s">
        <v>306</v>
      </c>
      <c r="G335" s="76">
        <v>32250</v>
      </c>
      <c r="H335" s="77">
        <v>0</v>
      </c>
      <c r="I335" s="76">
        <f t="shared" si="41"/>
        <v>32250</v>
      </c>
      <c r="J335" s="90">
        <f t="shared" si="42"/>
        <v>1775580.27</v>
      </c>
      <c r="K335" s="91">
        <v>49751</v>
      </c>
      <c r="L335" s="84">
        <v>1375683</v>
      </c>
      <c r="M335" s="1"/>
      <c r="N335" s="1"/>
      <c r="O335" s="89"/>
      <c r="P335" s="89"/>
      <c r="Q335" s="89"/>
      <c r="R335" s="43"/>
    </row>
    <row r="336" spans="1:18">
      <c r="A336" s="70">
        <v>22</v>
      </c>
      <c r="B336" s="71">
        <v>43453</v>
      </c>
      <c r="C336" s="72">
        <v>43456</v>
      </c>
      <c r="D336" s="73" t="s">
        <v>15</v>
      </c>
      <c r="E336" s="74">
        <f t="shared" si="40"/>
        <v>3</v>
      </c>
      <c r="F336" s="75" t="s">
        <v>307</v>
      </c>
      <c r="G336" s="76">
        <v>22372.5</v>
      </c>
      <c r="H336" s="77">
        <v>0</v>
      </c>
      <c r="I336" s="76">
        <f t="shared" si="41"/>
        <v>22372.5</v>
      </c>
      <c r="J336" s="90">
        <f t="shared" si="42"/>
        <v>1753207.77</v>
      </c>
      <c r="K336" s="91">
        <v>53155</v>
      </c>
      <c r="L336" s="84">
        <v>1387096</v>
      </c>
      <c r="M336" s="1"/>
      <c r="N336" s="1"/>
      <c r="O336" s="89"/>
      <c r="P336" s="89"/>
      <c r="Q336" s="89"/>
      <c r="R336" s="43"/>
    </row>
    <row r="337" spans="1:18">
      <c r="A337" s="70">
        <v>1</v>
      </c>
      <c r="B337" s="71">
        <v>43473</v>
      </c>
      <c r="C337" s="72">
        <v>43475</v>
      </c>
      <c r="D337" s="73" t="s">
        <v>15</v>
      </c>
      <c r="E337" s="74">
        <f t="shared" ref="E337:E359" si="43">C337-B337</f>
        <v>2</v>
      </c>
      <c r="F337" s="75" t="s">
        <v>308</v>
      </c>
      <c r="G337" s="76">
        <v>29809.73</v>
      </c>
      <c r="H337" s="77">
        <v>0</v>
      </c>
      <c r="I337" s="76">
        <f t="shared" ref="I337:I366" si="44">+G337+H337</f>
        <v>29809.73</v>
      </c>
      <c r="J337" s="90">
        <f t="shared" ref="J337:J358" si="45">J336-I337</f>
        <v>1723398.04</v>
      </c>
      <c r="K337" s="91">
        <v>57827</v>
      </c>
      <c r="L337" s="84">
        <v>1412070</v>
      </c>
      <c r="M337" s="1"/>
      <c r="N337" s="1"/>
      <c r="O337" s="89"/>
      <c r="P337" s="89"/>
      <c r="Q337" s="89"/>
      <c r="R337" s="43"/>
    </row>
    <row r="338" spans="1:18">
      <c r="A338" s="70">
        <v>2</v>
      </c>
      <c r="B338" s="71">
        <v>43473</v>
      </c>
      <c r="C338" s="72">
        <v>43476</v>
      </c>
      <c r="D338" s="73" t="s">
        <v>15</v>
      </c>
      <c r="E338" s="74">
        <f t="shared" si="43"/>
        <v>3</v>
      </c>
      <c r="F338" s="75" t="s">
        <v>309</v>
      </c>
      <c r="G338" s="76">
        <v>32917.5</v>
      </c>
      <c r="H338" s="77">
        <v>0</v>
      </c>
      <c r="I338" s="76">
        <f t="shared" si="44"/>
        <v>32917.5</v>
      </c>
      <c r="J338" s="90">
        <f t="shared" si="45"/>
        <v>1690480.54</v>
      </c>
      <c r="K338" s="91">
        <v>56394</v>
      </c>
      <c r="L338" s="84">
        <v>1404841</v>
      </c>
      <c r="M338" s="1"/>
      <c r="N338" s="1"/>
      <c r="O338" s="89"/>
      <c r="P338" s="89"/>
      <c r="Q338" s="89"/>
      <c r="R338" s="43"/>
    </row>
    <row r="339" spans="1:18">
      <c r="A339" s="70">
        <v>3</v>
      </c>
      <c r="B339" s="71">
        <v>43473</v>
      </c>
      <c r="C339" s="72">
        <v>43476</v>
      </c>
      <c r="D339" s="73" t="s">
        <v>15</v>
      </c>
      <c r="E339" s="74">
        <f t="shared" si="43"/>
        <v>3</v>
      </c>
      <c r="F339" s="75" t="s">
        <v>310</v>
      </c>
      <c r="G339" s="76">
        <v>29355</v>
      </c>
      <c r="H339" s="77">
        <v>0</v>
      </c>
      <c r="I339" s="76">
        <f t="shared" si="44"/>
        <v>29355</v>
      </c>
      <c r="J339" s="90">
        <f t="shared" si="45"/>
        <v>1661125.54</v>
      </c>
      <c r="K339" s="91">
        <v>54657</v>
      </c>
      <c r="L339" s="84">
        <v>1394354</v>
      </c>
      <c r="M339" s="1"/>
      <c r="N339" s="1"/>
      <c r="O339" s="89"/>
      <c r="P339" s="89"/>
      <c r="Q339" s="89"/>
      <c r="R339" s="43"/>
    </row>
    <row r="340" spans="1:18">
      <c r="A340" s="70">
        <v>4</v>
      </c>
      <c r="B340" s="71">
        <v>43476</v>
      </c>
      <c r="C340" s="72">
        <v>43478</v>
      </c>
      <c r="D340" s="73" t="s">
        <v>15</v>
      </c>
      <c r="E340" s="74">
        <f t="shared" si="43"/>
        <v>2</v>
      </c>
      <c r="F340" s="75" t="s">
        <v>311</v>
      </c>
      <c r="G340" s="76">
        <v>21070</v>
      </c>
      <c r="H340" s="77">
        <v>0</v>
      </c>
      <c r="I340" s="76">
        <f t="shared" si="44"/>
        <v>21070</v>
      </c>
      <c r="J340" s="90">
        <f t="shared" si="45"/>
        <v>1640055.54</v>
      </c>
      <c r="K340" s="91">
        <v>54658</v>
      </c>
      <c r="L340" s="93">
        <v>1394356</v>
      </c>
      <c r="M340" s="1"/>
      <c r="N340" s="1"/>
      <c r="O340" s="89"/>
      <c r="P340" s="89"/>
      <c r="Q340" s="89"/>
      <c r="R340" s="43"/>
    </row>
    <row r="341" spans="1:18">
      <c r="A341" s="70">
        <v>5</v>
      </c>
      <c r="B341" s="71">
        <v>43476</v>
      </c>
      <c r="C341" s="72">
        <v>43478</v>
      </c>
      <c r="D341" s="73" t="s">
        <v>15</v>
      </c>
      <c r="E341" s="74">
        <f t="shared" si="43"/>
        <v>2</v>
      </c>
      <c r="F341" s="75" t="s">
        <v>312</v>
      </c>
      <c r="G341" s="76">
        <v>23100</v>
      </c>
      <c r="H341" s="77">
        <v>0</v>
      </c>
      <c r="I341" s="76">
        <f t="shared" si="44"/>
        <v>23100</v>
      </c>
      <c r="J341" s="90">
        <f t="shared" si="45"/>
        <v>1616955.54</v>
      </c>
      <c r="K341" s="91">
        <v>56352</v>
      </c>
      <c r="L341" s="84">
        <v>1404440</v>
      </c>
      <c r="M341" s="1"/>
      <c r="N341" s="1"/>
      <c r="O341" s="89"/>
      <c r="P341" s="89"/>
      <c r="Q341" s="89"/>
      <c r="R341" s="43"/>
    </row>
    <row r="342" spans="1:18">
      <c r="A342" s="70">
        <v>6</v>
      </c>
      <c r="B342" s="71">
        <v>43476</v>
      </c>
      <c r="C342" s="72">
        <v>43478</v>
      </c>
      <c r="D342" s="73" t="s">
        <v>15</v>
      </c>
      <c r="E342" s="74">
        <f t="shared" si="43"/>
        <v>2</v>
      </c>
      <c r="F342" s="75" t="s">
        <v>313</v>
      </c>
      <c r="G342" s="76">
        <v>21945</v>
      </c>
      <c r="H342" s="77">
        <v>0</v>
      </c>
      <c r="I342" s="76">
        <f t="shared" si="44"/>
        <v>21945</v>
      </c>
      <c r="J342" s="90">
        <f t="shared" si="45"/>
        <v>1595010.54</v>
      </c>
      <c r="K342" s="91">
        <v>56168</v>
      </c>
      <c r="L342" s="84">
        <v>1402270</v>
      </c>
      <c r="M342" s="1"/>
      <c r="N342" s="1"/>
      <c r="O342" s="89"/>
      <c r="P342" s="89"/>
      <c r="Q342" s="89"/>
      <c r="R342" s="43"/>
    </row>
    <row r="343" spans="1:18">
      <c r="A343" s="70">
        <v>7</v>
      </c>
      <c r="B343" s="71">
        <v>43476</v>
      </c>
      <c r="C343" s="72">
        <v>43478</v>
      </c>
      <c r="D343" s="73" t="s">
        <v>15</v>
      </c>
      <c r="E343" s="74">
        <f t="shared" si="43"/>
        <v>2</v>
      </c>
      <c r="F343" s="75" t="s">
        <v>314</v>
      </c>
      <c r="G343" s="76">
        <v>23100</v>
      </c>
      <c r="H343" s="77">
        <v>0</v>
      </c>
      <c r="I343" s="76">
        <f t="shared" si="44"/>
        <v>23100</v>
      </c>
      <c r="J343" s="90">
        <f t="shared" si="45"/>
        <v>1571910.54</v>
      </c>
      <c r="K343" s="91">
        <v>56697</v>
      </c>
      <c r="L343" s="84">
        <v>1403481</v>
      </c>
      <c r="M343" s="1"/>
      <c r="N343" s="1"/>
      <c r="O343" s="94"/>
      <c r="P343" s="89"/>
      <c r="Q343" s="89"/>
      <c r="R343" s="43"/>
    </row>
    <row r="344" spans="1:18">
      <c r="A344" s="70">
        <v>8</v>
      </c>
      <c r="B344" s="71">
        <v>43475</v>
      </c>
      <c r="C344" s="72">
        <v>43478</v>
      </c>
      <c r="D344" s="73" t="s">
        <v>15</v>
      </c>
      <c r="E344" s="74">
        <f t="shared" si="43"/>
        <v>3</v>
      </c>
      <c r="F344" s="75" t="s">
        <v>315</v>
      </c>
      <c r="G344" s="76">
        <v>32917.5</v>
      </c>
      <c r="H344" s="77">
        <v>0</v>
      </c>
      <c r="I344" s="76">
        <f t="shared" si="44"/>
        <v>32917.5</v>
      </c>
      <c r="J344" s="90">
        <f t="shared" si="45"/>
        <v>1538993.04</v>
      </c>
      <c r="K344" s="91">
        <v>54235</v>
      </c>
      <c r="L344" s="84">
        <v>1392534</v>
      </c>
      <c r="M344" s="1"/>
      <c r="N344" s="1"/>
      <c r="O344" s="89"/>
      <c r="P344" s="89"/>
      <c r="Q344" s="89"/>
      <c r="R344" s="43"/>
    </row>
    <row r="345" spans="1:18">
      <c r="A345" s="70">
        <v>9</v>
      </c>
      <c r="B345" s="71">
        <v>43476</v>
      </c>
      <c r="C345" s="72">
        <v>43478</v>
      </c>
      <c r="D345" s="73" t="s">
        <v>15</v>
      </c>
      <c r="E345" s="74">
        <f t="shared" si="43"/>
        <v>2</v>
      </c>
      <c r="F345" s="75" t="s">
        <v>316</v>
      </c>
      <c r="G345" s="76">
        <v>21945</v>
      </c>
      <c r="H345" s="77">
        <v>0</v>
      </c>
      <c r="I345" s="76">
        <f t="shared" si="44"/>
        <v>21945</v>
      </c>
      <c r="J345" s="90">
        <f t="shared" si="45"/>
        <v>1517048.04</v>
      </c>
      <c r="K345" s="91">
        <v>56286</v>
      </c>
      <c r="L345" s="84">
        <v>1403414</v>
      </c>
      <c r="M345" s="1"/>
      <c r="N345" s="1"/>
      <c r="O345" s="89"/>
      <c r="P345" s="89"/>
      <c r="Q345" s="89"/>
      <c r="R345" s="43"/>
    </row>
    <row r="346" spans="1:18">
      <c r="A346" s="70">
        <v>10</v>
      </c>
      <c r="B346" s="71">
        <v>43477</v>
      </c>
      <c r="C346" s="72">
        <v>43479</v>
      </c>
      <c r="D346" s="73" t="s">
        <v>15</v>
      </c>
      <c r="E346" s="74">
        <f t="shared" si="43"/>
        <v>2</v>
      </c>
      <c r="F346" s="75" t="s">
        <v>317</v>
      </c>
      <c r="G346" s="76">
        <v>23100</v>
      </c>
      <c r="H346" s="77">
        <v>0</v>
      </c>
      <c r="I346" s="76">
        <f t="shared" si="44"/>
        <v>23100</v>
      </c>
      <c r="J346" s="90">
        <f t="shared" si="45"/>
        <v>1493948.04</v>
      </c>
      <c r="K346" s="91">
        <v>60786</v>
      </c>
      <c r="L346" s="84">
        <v>1421128</v>
      </c>
      <c r="M346" s="1"/>
      <c r="N346" s="1"/>
      <c r="O346" s="89"/>
      <c r="P346" s="89"/>
      <c r="Q346" s="89"/>
      <c r="R346" s="43"/>
    </row>
    <row r="347" spans="1:18">
      <c r="A347" s="70">
        <v>11</v>
      </c>
      <c r="B347" s="71">
        <v>43478</v>
      </c>
      <c r="C347" s="72">
        <v>43480</v>
      </c>
      <c r="D347" s="73" t="s">
        <v>15</v>
      </c>
      <c r="E347" s="74">
        <f t="shared" si="43"/>
        <v>2</v>
      </c>
      <c r="F347" s="75" t="s">
        <v>318</v>
      </c>
      <c r="G347" s="76">
        <v>21945</v>
      </c>
      <c r="H347" s="77">
        <v>0</v>
      </c>
      <c r="I347" s="76">
        <f t="shared" si="44"/>
        <v>21945</v>
      </c>
      <c r="J347" s="90">
        <f t="shared" si="45"/>
        <v>1472003.04</v>
      </c>
      <c r="K347" s="91">
        <v>52523</v>
      </c>
      <c r="L347" s="84">
        <v>1386491</v>
      </c>
      <c r="M347" s="1"/>
      <c r="N347" s="1"/>
      <c r="O347" s="89"/>
      <c r="P347" s="89"/>
      <c r="Q347" s="89"/>
      <c r="R347" s="43"/>
    </row>
    <row r="348" spans="1:18">
      <c r="A348" s="70">
        <v>12</v>
      </c>
      <c r="B348" s="71">
        <v>43480</v>
      </c>
      <c r="C348" s="72">
        <v>43484</v>
      </c>
      <c r="D348" s="73" t="s">
        <v>15</v>
      </c>
      <c r="E348" s="74">
        <f t="shared" si="43"/>
        <v>4</v>
      </c>
      <c r="F348" s="75" t="s">
        <v>319</v>
      </c>
      <c r="G348" s="76">
        <v>43890</v>
      </c>
      <c r="H348" s="77">
        <v>0</v>
      </c>
      <c r="I348" s="76">
        <f t="shared" si="44"/>
        <v>43890</v>
      </c>
      <c r="J348" s="90">
        <f t="shared" si="45"/>
        <v>1428113.04</v>
      </c>
      <c r="K348" s="91">
        <v>59907</v>
      </c>
      <c r="L348" s="84">
        <v>1418513</v>
      </c>
      <c r="M348" s="1"/>
      <c r="N348" s="1"/>
      <c r="O348" s="89"/>
      <c r="P348" s="89"/>
      <c r="Q348" s="89"/>
      <c r="R348" s="43"/>
    </row>
    <row r="349" spans="1:18">
      <c r="A349" s="70">
        <v>13</v>
      </c>
      <c r="B349" s="71">
        <v>43483</v>
      </c>
      <c r="C349" s="72">
        <v>43484</v>
      </c>
      <c r="D349" s="73" t="s">
        <v>15</v>
      </c>
      <c r="E349" s="74">
        <f t="shared" si="43"/>
        <v>1</v>
      </c>
      <c r="F349" s="75" t="s">
        <v>320</v>
      </c>
      <c r="G349" s="76">
        <v>11550</v>
      </c>
      <c r="H349" s="77">
        <v>0</v>
      </c>
      <c r="I349" s="76">
        <f t="shared" si="44"/>
        <v>11550</v>
      </c>
      <c r="J349" s="90">
        <f t="shared" si="45"/>
        <v>1416563.04</v>
      </c>
      <c r="K349" s="91">
        <v>61406</v>
      </c>
      <c r="L349" s="84">
        <v>1427635</v>
      </c>
      <c r="M349" s="1"/>
      <c r="N349" s="1"/>
      <c r="O349" s="89"/>
      <c r="P349" s="89"/>
      <c r="Q349" s="89"/>
      <c r="R349" s="43"/>
    </row>
    <row r="350" spans="1:18">
      <c r="A350" s="70">
        <v>14</v>
      </c>
      <c r="B350" s="71">
        <v>43483</v>
      </c>
      <c r="C350" s="72">
        <v>43485</v>
      </c>
      <c r="D350" s="73" t="s">
        <v>15</v>
      </c>
      <c r="E350" s="74">
        <f t="shared" si="43"/>
        <v>2</v>
      </c>
      <c r="F350" s="75" t="s">
        <v>321</v>
      </c>
      <c r="G350" s="76">
        <v>21945</v>
      </c>
      <c r="H350" s="77">
        <v>0</v>
      </c>
      <c r="I350" s="76">
        <f t="shared" si="44"/>
        <v>21945</v>
      </c>
      <c r="J350" s="90">
        <f t="shared" si="45"/>
        <v>1394618.04</v>
      </c>
      <c r="K350" s="91">
        <v>58947</v>
      </c>
      <c r="L350" s="84">
        <v>1415880</v>
      </c>
      <c r="M350" s="1"/>
      <c r="N350" s="1"/>
      <c r="O350" s="89"/>
      <c r="P350" s="89"/>
      <c r="Q350" s="89"/>
      <c r="R350" s="43"/>
    </row>
    <row r="351" spans="1:18">
      <c r="A351" s="70">
        <v>15</v>
      </c>
      <c r="B351" s="71">
        <v>43483</v>
      </c>
      <c r="C351" s="72">
        <v>43485</v>
      </c>
      <c r="D351" s="73" t="s">
        <v>15</v>
      </c>
      <c r="E351" s="74">
        <f t="shared" si="43"/>
        <v>2</v>
      </c>
      <c r="F351" s="75" t="s">
        <v>322</v>
      </c>
      <c r="G351" s="76">
        <v>26900</v>
      </c>
      <c r="H351" s="77">
        <v>0</v>
      </c>
      <c r="I351" s="76">
        <f t="shared" si="44"/>
        <v>26900</v>
      </c>
      <c r="J351" s="90">
        <f t="shared" si="45"/>
        <v>1367718.04</v>
      </c>
      <c r="K351" s="91">
        <v>60455</v>
      </c>
      <c r="L351" s="92">
        <v>1422257</v>
      </c>
      <c r="M351" s="1"/>
      <c r="N351" s="1"/>
      <c r="O351" s="89"/>
      <c r="P351" s="89"/>
      <c r="Q351" s="89"/>
      <c r="R351" s="43"/>
    </row>
    <row r="352" spans="1:18">
      <c r="A352" s="70">
        <v>16</v>
      </c>
      <c r="B352" s="71">
        <v>43483</v>
      </c>
      <c r="C352" s="72">
        <v>43485</v>
      </c>
      <c r="D352" s="73" t="s">
        <v>15</v>
      </c>
      <c r="E352" s="74">
        <f t="shared" si="43"/>
        <v>2</v>
      </c>
      <c r="F352" s="75" t="s">
        <v>323</v>
      </c>
      <c r="G352" s="76">
        <v>26900</v>
      </c>
      <c r="H352" s="77">
        <v>0</v>
      </c>
      <c r="I352" s="76">
        <f t="shared" si="44"/>
        <v>26900</v>
      </c>
      <c r="J352" s="90">
        <f t="shared" si="45"/>
        <v>1340818.04</v>
      </c>
      <c r="K352" s="91">
        <v>60456</v>
      </c>
      <c r="L352" s="92">
        <v>1422257</v>
      </c>
      <c r="M352" s="1"/>
      <c r="N352" s="1"/>
      <c r="O352" s="89"/>
      <c r="P352" s="89"/>
      <c r="Q352" s="89"/>
      <c r="R352" s="43"/>
    </row>
    <row r="353" spans="1:18">
      <c r="A353" s="70">
        <v>17</v>
      </c>
      <c r="B353" s="71">
        <v>43485</v>
      </c>
      <c r="C353" s="72">
        <v>43487</v>
      </c>
      <c r="D353" s="73" t="s">
        <v>15</v>
      </c>
      <c r="E353" s="74">
        <f t="shared" si="43"/>
        <v>2</v>
      </c>
      <c r="F353" s="75" t="s">
        <v>324</v>
      </c>
      <c r="G353" s="76">
        <v>27455</v>
      </c>
      <c r="H353" s="77">
        <v>0</v>
      </c>
      <c r="I353" s="76">
        <f t="shared" si="44"/>
        <v>27455</v>
      </c>
      <c r="J353" s="90">
        <f t="shared" si="45"/>
        <v>1313363.04</v>
      </c>
      <c r="K353" s="91">
        <v>57789</v>
      </c>
      <c r="L353" s="84">
        <v>1411349</v>
      </c>
      <c r="M353" s="1"/>
      <c r="N353" s="1"/>
      <c r="O353" s="89"/>
      <c r="P353" s="89"/>
      <c r="Q353" s="89"/>
      <c r="R353" s="43"/>
    </row>
    <row r="354" spans="1:18">
      <c r="A354" s="70">
        <v>18</v>
      </c>
      <c r="B354" s="71">
        <v>43485</v>
      </c>
      <c r="C354" s="72">
        <v>43488</v>
      </c>
      <c r="D354" s="73" t="s">
        <v>15</v>
      </c>
      <c r="E354" s="74">
        <f t="shared" si="43"/>
        <v>3</v>
      </c>
      <c r="F354" s="75" t="s">
        <v>325</v>
      </c>
      <c r="G354" s="76">
        <v>32917.5</v>
      </c>
      <c r="H354" s="77">
        <v>0</v>
      </c>
      <c r="I354" s="76">
        <f t="shared" si="44"/>
        <v>32917.5</v>
      </c>
      <c r="J354" s="90">
        <f t="shared" si="45"/>
        <v>1280445.54</v>
      </c>
      <c r="K354" s="91">
        <v>58903</v>
      </c>
      <c r="L354" s="84">
        <v>1415424</v>
      </c>
      <c r="M354" s="1"/>
      <c r="N354" s="1"/>
      <c r="O354" s="89"/>
      <c r="P354" s="89"/>
      <c r="Q354" s="89"/>
      <c r="R354" s="43"/>
    </row>
    <row r="355" spans="1:18">
      <c r="A355" s="70">
        <v>19</v>
      </c>
      <c r="B355" s="71">
        <v>43486</v>
      </c>
      <c r="C355" s="72">
        <v>43488</v>
      </c>
      <c r="D355" s="73" t="s">
        <v>15</v>
      </c>
      <c r="E355" s="74">
        <f t="shared" si="43"/>
        <v>2</v>
      </c>
      <c r="F355" s="75" t="s">
        <v>326</v>
      </c>
      <c r="G355" s="76">
        <v>19570</v>
      </c>
      <c r="H355" s="77">
        <v>0</v>
      </c>
      <c r="I355" s="76">
        <f t="shared" si="44"/>
        <v>19570</v>
      </c>
      <c r="J355" s="90">
        <f t="shared" si="45"/>
        <v>1260875.54</v>
      </c>
      <c r="K355" s="91">
        <v>51925</v>
      </c>
      <c r="L355" s="84">
        <v>1382421</v>
      </c>
      <c r="M355" s="1"/>
      <c r="N355" s="1"/>
      <c r="O355" s="89"/>
      <c r="P355" s="89"/>
      <c r="Q355" s="89"/>
      <c r="R355" s="43"/>
    </row>
    <row r="356" spans="1:18">
      <c r="A356" s="70">
        <v>20</v>
      </c>
      <c r="B356" s="71">
        <v>43489</v>
      </c>
      <c r="C356" s="72">
        <v>43491</v>
      </c>
      <c r="D356" s="73" t="s">
        <v>15</v>
      </c>
      <c r="E356" s="74">
        <f t="shared" si="43"/>
        <v>2</v>
      </c>
      <c r="F356" s="75" t="s">
        <v>327</v>
      </c>
      <c r="G356" s="76">
        <v>21945</v>
      </c>
      <c r="H356" s="77">
        <v>0</v>
      </c>
      <c r="I356" s="76">
        <f t="shared" si="44"/>
        <v>21945</v>
      </c>
      <c r="J356" s="90">
        <f t="shared" si="45"/>
        <v>1238930.54</v>
      </c>
      <c r="K356" s="91">
        <v>57763</v>
      </c>
      <c r="L356" s="84">
        <v>1410352</v>
      </c>
      <c r="M356" s="1"/>
      <c r="N356" s="1"/>
      <c r="O356" s="95"/>
      <c r="P356" s="89"/>
      <c r="Q356" s="89"/>
      <c r="R356" s="43"/>
    </row>
    <row r="357" spans="1:18">
      <c r="A357" s="70">
        <v>21</v>
      </c>
      <c r="B357" s="71">
        <v>43490</v>
      </c>
      <c r="C357" s="72">
        <v>43492</v>
      </c>
      <c r="D357" s="73" t="s">
        <v>15</v>
      </c>
      <c r="E357" s="74">
        <f t="shared" si="43"/>
        <v>2</v>
      </c>
      <c r="F357" s="75" t="s">
        <v>328</v>
      </c>
      <c r="G357" s="76">
        <v>21945</v>
      </c>
      <c r="H357" s="77">
        <v>0</v>
      </c>
      <c r="I357" s="76">
        <f t="shared" si="44"/>
        <v>21945</v>
      </c>
      <c r="J357" s="90">
        <f t="shared" si="45"/>
        <v>1216985.54</v>
      </c>
      <c r="K357" s="91">
        <v>56702</v>
      </c>
      <c r="L357" s="84">
        <v>1406076</v>
      </c>
      <c r="M357" s="1"/>
      <c r="N357" s="1"/>
      <c r="O357" s="89"/>
      <c r="P357" s="89"/>
      <c r="Q357" s="89"/>
      <c r="R357" s="43"/>
    </row>
    <row r="358" spans="1:18">
      <c r="A358" s="70">
        <v>22</v>
      </c>
      <c r="B358" s="71">
        <v>43491</v>
      </c>
      <c r="C358" s="72">
        <v>43492</v>
      </c>
      <c r="D358" s="73" t="s">
        <v>15</v>
      </c>
      <c r="E358" s="74">
        <f t="shared" si="43"/>
        <v>1</v>
      </c>
      <c r="F358" s="75" t="s">
        <v>329</v>
      </c>
      <c r="G358" s="76">
        <v>11550</v>
      </c>
      <c r="H358" s="77">
        <v>0</v>
      </c>
      <c r="I358" s="76">
        <f t="shared" si="44"/>
        <v>11550</v>
      </c>
      <c r="J358" s="90">
        <f t="shared" si="45"/>
        <v>1205435.54</v>
      </c>
      <c r="K358" s="91">
        <v>58652</v>
      </c>
      <c r="L358" s="84">
        <v>1409539</v>
      </c>
      <c r="M358" s="1"/>
      <c r="N358" s="1"/>
      <c r="O358" s="89"/>
      <c r="P358" s="89"/>
      <c r="Q358" s="89"/>
      <c r="R358" s="43"/>
    </row>
    <row r="359" spans="1:18">
      <c r="A359" s="70">
        <v>23</v>
      </c>
      <c r="B359" s="71"/>
      <c r="C359" s="72"/>
      <c r="D359" s="73" t="s">
        <v>15</v>
      </c>
      <c r="E359" s="74">
        <f t="shared" si="43"/>
        <v>0</v>
      </c>
      <c r="F359" s="75"/>
      <c r="G359" s="76"/>
      <c r="H359" s="77">
        <v>0</v>
      </c>
      <c r="I359" s="76">
        <f>SUM(I327:I358)</f>
        <v>726044.73</v>
      </c>
      <c r="J359" s="90"/>
      <c r="K359" s="91" t="s">
        <v>330</v>
      </c>
      <c r="L359" s="84"/>
      <c r="O359" s="94"/>
      <c r="P359" s="89"/>
      <c r="Q359" s="89"/>
      <c r="R359" s="43"/>
    </row>
    <row r="360" spans="1:18">
      <c r="A360" s="70">
        <v>24</v>
      </c>
      <c r="B360" s="78" t="s">
        <v>331</v>
      </c>
      <c r="C360" s="79"/>
      <c r="D360" s="79"/>
      <c r="E360" s="79"/>
      <c r="F360" s="80"/>
      <c r="G360" s="81">
        <v>1929295</v>
      </c>
      <c r="H360" s="82">
        <v>0</v>
      </c>
      <c r="I360" s="96">
        <f>+G360+H360</f>
        <v>1929295</v>
      </c>
      <c r="J360" s="90">
        <f>J358-I360</f>
        <v>-723859.46</v>
      </c>
      <c r="K360" s="91"/>
      <c r="L360" s="84"/>
      <c r="O360" s="89"/>
      <c r="P360" s="89"/>
      <c r="Q360" s="89"/>
      <c r="R360" s="43"/>
    </row>
    <row r="361" ht="14.25" spans="1:18">
      <c r="A361" s="83" t="s">
        <v>18</v>
      </c>
      <c r="B361" s="83"/>
      <c r="C361" s="83"/>
      <c r="D361" s="83"/>
      <c r="E361" s="83"/>
      <c r="F361" s="83"/>
      <c r="G361" s="83"/>
      <c r="H361" s="83"/>
      <c r="I361" s="97">
        <f>SUM(I337:I360)</f>
        <v>3203111.96</v>
      </c>
      <c r="J361" s="98"/>
      <c r="K361" s="99"/>
      <c r="L361" s="84"/>
      <c r="O361" s="89"/>
      <c r="P361" s="89"/>
      <c r="Q361" s="89"/>
      <c r="R361" s="43"/>
    </row>
    <row r="362" spans="15:18">
      <c r="O362" s="89"/>
      <c r="P362" s="89"/>
      <c r="Q362" s="89"/>
      <c r="R362" s="43"/>
    </row>
    <row r="363" spans="15:18">
      <c r="O363" s="89"/>
      <c r="P363" s="89"/>
      <c r="Q363" s="89"/>
      <c r="R363" s="43"/>
    </row>
    <row r="364" spans="15:18">
      <c r="O364" s="89"/>
      <c r="P364" s="89"/>
      <c r="Q364" s="89"/>
      <c r="R364" s="43"/>
    </row>
    <row r="365" spans="15:18">
      <c r="O365" s="89"/>
      <c r="P365" s="89"/>
      <c r="Q365" s="89"/>
      <c r="R365" s="43"/>
    </row>
    <row r="366" spans="15:18">
      <c r="O366" s="89"/>
      <c r="P366" s="89"/>
      <c r="Q366" s="89"/>
      <c r="R366" s="43"/>
    </row>
    <row r="367" spans="15:17">
      <c r="O367" s="89"/>
      <c r="P367" s="89"/>
      <c r="Q367" s="89"/>
    </row>
    <row r="368" spans="15:17">
      <c r="O368" s="89"/>
      <c r="P368" s="89"/>
      <c r="Q368" s="89"/>
    </row>
    <row r="369" spans="15:17">
      <c r="O369" s="89"/>
      <c r="P369" s="89"/>
      <c r="Q369" s="89"/>
    </row>
    <row r="370" spans="15:17">
      <c r="O370" s="89"/>
      <c r="P370" s="89"/>
      <c r="Q370" s="89"/>
    </row>
    <row r="371" spans="15:17">
      <c r="O371" s="89"/>
      <c r="P371" s="89"/>
      <c r="Q371" s="89"/>
    </row>
    <row r="372" spans="15:17">
      <c r="O372" s="89"/>
      <c r="P372" s="89"/>
      <c r="Q372" s="89"/>
    </row>
    <row r="373" spans="15:17">
      <c r="O373" s="89"/>
      <c r="P373" s="89"/>
      <c r="Q373" s="89"/>
    </row>
    <row r="374" spans="15:17">
      <c r="O374" s="89"/>
      <c r="P374" s="89"/>
      <c r="Q374" s="89"/>
    </row>
    <row r="375" spans="15:17">
      <c r="O375" s="89"/>
      <c r="P375" s="89"/>
      <c r="Q375" s="89"/>
    </row>
    <row r="376" spans="15:17">
      <c r="O376" s="89"/>
      <c r="P376" s="89"/>
      <c r="Q376" s="89"/>
    </row>
    <row r="377" spans="15:17">
      <c r="O377" s="89"/>
      <c r="P377" s="89"/>
      <c r="Q377" s="89"/>
    </row>
    <row r="378" spans="15:17">
      <c r="O378" s="89"/>
      <c r="P378" s="89"/>
      <c r="Q378" s="89"/>
    </row>
    <row r="379" spans="15:17">
      <c r="O379" s="89"/>
      <c r="P379" s="89"/>
      <c r="Q379" s="89"/>
    </row>
    <row r="380" spans="15:17">
      <c r="O380" s="89"/>
      <c r="P380" s="89"/>
      <c r="Q380" s="89"/>
    </row>
    <row r="381" spans="15:17">
      <c r="O381" s="89"/>
      <c r="P381" s="89"/>
      <c r="Q381" s="89"/>
    </row>
    <row r="382" spans="15:17">
      <c r="O382" s="89"/>
      <c r="P382" s="89"/>
      <c r="Q382" s="89"/>
    </row>
    <row r="383" spans="15:17">
      <c r="O383" s="89"/>
      <c r="P383" s="89"/>
      <c r="Q383" s="89"/>
    </row>
    <row r="384" spans="15:17">
      <c r="O384" s="95"/>
      <c r="P384" s="89"/>
      <c r="Q384" s="89"/>
    </row>
    <row r="385" spans="15:17">
      <c r="O385" s="89"/>
      <c r="P385" s="89"/>
      <c r="Q385" s="89"/>
    </row>
    <row r="386" spans="15:17">
      <c r="O386" s="89"/>
      <c r="P386" s="89"/>
      <c r="Q386" s="89"/>
    </row>
    <row r="387" spans="15:17">
      <c r="O387" s="89"/>
      <c r="P387" s="89"/>
      <c r="Q387" s="89"/>
    </row>
    <row r="388" spans="15:17">
      <c r="O388" s="89"/>
      <c r="P388" s="89"/>
      <c r="Q388" s="89"/>
    </row>
    <row r="389" spans="15:17">
      <c r="O389" s="89"/>
      <c r="P389" s="89"/>
      <c r="Q389" s="89"/>
    </row>
    <row r="390" spans="15:17">
      <c r="O390" s="89"/>
      <c r="P390" s="89"/>
      <c r="Q390" s="89"/>
    </row>
    <row r="391" spans="15:17">
      <c r="O391" s="89"/>
      <c r="P391" s="89"/>
      <c r="Q391" s="89"/>
    </row>
    <row r="392" spans="15:17">
      <c r="O392" s="89"/>
      <c r="P392" s="89"/>
      <c r="Q392" s="89"/>
    </row>
    <row r="393" spans="15:17">
      <c r="O393" s="89"/>
      <c r="P393" s="89"/>
      <c r="Q393" s="89"/>
    </row>
    <row r="394" spans="15:17">
      <c r="O394" s="89"/>
      <c r="P394" s="89"/>
      <c r="Q394" s="89"/>
    </row>
    <row r="395" spans="15:17">
      <c r="O395" s="89"/>
      <c r="P395" s="89"/>
      <c r="Q395" s="89"/>
    </row>
    <row r="396" spans="15:17">
      <c r="O396" s="89"/>
      <c r="P396" s="89"/>
      <c r="Q396" s="89"/>
    </row>
    <row r="397" spans="15:17">
      <c r="O397" s="89"/>
      <c r="P397" s="89"/>
      <c r="Q397" s="89"/>
    </row>
    <row r="398" spans="15:17">
      <c r="O398" s="89"/>
      <c r="P398" s="89"/>
      <c r="Q398" s="89"/>
    </row>
    <row r="399" spans="15:17">
      <c r="O399" s="89"/>
      <c r="P399" s="89"/>
      <c r="Q399" s="89"/>
    </row>
    <row r="400" spans="15:17">
      <c r="O400" s="89"/>
      <c r="P400" s="89"/>
      <c r="Q400" s="89"/>
    </row>
    <row r="401" spans="15:17">
      <c r="O401" s="89"/>
      <c r="P401" s="89"/>
      <c r="Q401" s="89"/>
    </row>
    <row r="402" spans="15:17">
      <c r="O402" s="89"/>
      <c r="P402" s="89"/>
      <c r="Q402" s="89"/>
    </row>
    <row r="403" spans="15:17">
      <c r="O403" s="89"/>
      <c r="P403" s="89"/>
      <c r="Q403" s="89"/>
    </row>
    <row r="404" spans="15:17">
      <c r="O404" s="89"/>
      <c r="P404" s="89"/>
      <c r="Q404" s="89"/>
    </row>
    <row r="405" spans="15:17">
      <c r="O405" s="95"/>
      <c r="P405" s="89"/>
      <c r="Q405" s="89"/>
    </row>
    <row r="406" spans="15:17">
      <c r="O406" s="95"/>
      <c r="P406" s="89"/>
      <c r="Q406" s="89"/>
    </row>
    <row r="407" spans="15:17">
      <c r="O407" s="89"/>
      <c r="P407" s="89"/>
      <c r="Q407" s="89"/>
    </row>
    <row r="408" spans="15:17">
      <c r="O408" s="89"/>
      <c r="P408" s="89"/>
      <c r="Q408" s="89"/>
    </row>
    <row r="409" spans="15:17">
      <c r="O409" s="95"/>
      <c r="P409" s="89"/>
      <c r="Q409" s="89"/>
    </row>
    <row r="410" spans="15:17">
      <c r="O410" s="95"/>
      <c r="P410" s="89"/>
      <c r="Q410" s="89"/>
    </row>
    <row r="411" spans="15:17">
      <c r="O411" s="89"/>
      <c r="P411" s="89"/>
      <c r="Q411" s="89"/>
    </row>
    <row r="412" spans="15:17">
      <c r="O412" s="89"/>
      <c r="P412" s="89"/>
      <c r="Q412" s="89"/>
    </row>
    <row r="413" spans="15:17">
      <c r="O413" s="95"/>
      <c r="P413" s="89"/>
      <c r="Q413" s="89"/>
    </row>
    <row r="414" spans="15:17">
      <c r="O414" s="89"/>
      <c r="P414" s="89"/>
      <c r="Q414" s="89"/>
    </row>
    <row r="415" spans="15:17">
      <c r="O415" s="95"/>
      <c r="P415" s="89"/>
      <c r="Q415" s="89"/>
    </row>
    <row r="416" spans="15:17">
      <c r="O416" s="89"/>
      <c r="P416" s="89"/>
      <c r="Q416" s="89"/>
    </row>
    <row r="417" spans="15:17">
      <c r="O417" s="89"/>
      <c r="P417" s="89"/>
      <c r="Q417" s="89"/>
    </row>
    <row r="418" spans="15:17">
      <c r="O418" s="89"/>
      <c r="P418" s="89"/>
      <c r="Q418" s="89"/>
    </row>
    <row r="419" spans="15:17">
      <c r="O419" s="95"/>
      <c r="P419" s="89"/>
      <c r="Q419" s="89"/>
    </row>
    <row r="420" spans="15:17">
      <c r="O420" s="89"/>
      <c r="P420" s="89"/>
      <c r="Q420" s="89"/>
    </row>
    <row r="421" spans="15:17">
      <c r="O421" s="95"/>
      <c r="P421" s="89"/>
      <c r="Q421" s="89"/>
    </row>
    <row r="422" spans="15:17">
      <c r="O422" s="89"/>
      <c r="P422" s="89"/>
      <c r="Q422" s="89"/>
    </row>
    <row r="423" spans="15:17">
      <c r="O423" s="89"/>
      <c r="P423" s="89"/>
      <c r="Q423" s="89"/>
    </row>
    <row r="424" spans="15:17">
      <c r="O424" s="89"/>
      <c r="P424" s="89"/>
      <c r="Q424" s="89"/>
    </row>
    <row r="425" spans="15:17">
      <c r="O425" s="89"/>
      <c r="P425" s="89"/>
      <c r="Q425" s="89"/>
    </row>
    <row r="426" spans="15:17">
      <c r="O426" s="89"/>
      <c r="P426" s="89"/>
      <c r="Q426" s="89"/>
    </row>
    <row r="427" spans="15:17">
      <c r="O427" s="89"/>
      <c r="P427" s="89"/>
      <c r="Q427" s="89"/>
    </row>
    <row r="428" spans="15:17">
      <c r="O428" s="89"/>
      <c r="P428" s="89"/>
      <c r="Q428" s="89"/>
    </row>
    <row r="429" spans="15:17">
      <c r="O429" s="89"/>
      <c r="P429" s="89"/>
      <c r="Q429" s="89"/>
    </row>
    <row r="430" spans="15:17">
      <c r="O430" s="89"/>
      <c r="P430" s="89"/>
      <c r="Q430" s="89"/>
    </row>
    <row r="431" spans="15:17">
      <c r="O431" s="89"/>
      <c r="P431" s="89"/>
      <c r="Q431" s="89"/>
    </row>
    <row r="432" spans="15:17">
      <c r="O432" s="89"/>
      <c r="P432" s="89"/>
      <c r="Q432" s="89"/>
    </row>
    <row r="433" spans="15:17">
      <c r="O433" s="89"/>
      <c r="P433" s="89"/>
      <c r="Q433" s="89"/>
    </row>
    <row r="434" spans="15:17">
      <c r="O434" s="95"/>
      <c r="P434" s="89"/>
      <c r="Q434" s="89"/>
    </row>
    <row r="435" spans="15:17">
      <c r="O435" s="89"/>
      <c r="P435" s="89"/>
      <c r="Q435" s="89"/>
    </row>
    <row r="436" spans="15:17">
      <c r="O436" s="89"/>
      <c r="P436" s="89"/>
      <c r="Q436" s="89"/>
    </row>
    <row r="437" spans="15:17">
      <c r="O437" s="89"/>
      <c r="P437" s="89"/>
      <c r="Q437" s="89"/>
    </row>
    <row r="438" spans="15:17">
      <c r="O438" s="89"/>
      <c r="P438" s="89"/>
      <c r="Q438" s="89"/>
    </row>
    <row r="439" spans="15:17">
      <c r="O439" s="89"/>
      <c r="P439" s="89"/>
      <c r="Q439" s="89"/>
    </row>
    <row r="440" spans="15:17">
      <c r="O440" s="95"/>
      <c r="P440" s="89"/>
      <c r="Q440" s="89"/>
    </row>
    <row r="441" spans="15:17">
      <c r="O441" s="89"/>
      <c r="P441" s="89"/>
      <c r="Q441" s="89"/>
    </row>
    <row r="442" spans="15:17">
      <c r="O442" s="95"/>
      <c r="P442" s="89"/>
      <c r="Q442" s="89"/>
    </row>
    <row r="443" spans="15:17">
      <c r="O443" s="89"/>
      <c r="P443" s="89"/>
      <c r="Q443" s="89"/>
    </row>
    <row r="444" spans="15:17">
      <c r="O444" s="89"/>
      <c r="P444" s="89"/>
      <c r="Q444" s="89"/>
    </row>
    <row r="445" spans="15:17">
      <c r="O445" s="89"/>
      <c r="P445" s="89"/>
      <c r="Q445" s="89"/>
    </row>
    <row r="446" spans="15:17">
      <c r="O446" s="89"/>
      <c r="P446" s="89"/>
      <c r="Q446" s="89"/>
    </row>
  </sheetData>
  <mergeCells count="4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1:H361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2019-02-03T11:06:32Z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