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Hong Kong Con (15)" sheetId="1" r:id="rId1"/>
  </sheets>
  <externalReferences>
    <externalReference r:id="rId2"/>
  </externalReferences>
  <definedNames>
    <definedName name="_xlnm._FilterDatabase" localSheetId="0" hidden="1">'Hong Kong Con (15)'!$A$9:$N$43</definedName>
    <definedName name="_xlnm.Print_Area" localSheetId="0">'Hong Kong Con (15)'!$A$1:$N$43</definedName>
    <definedName name="_xlnm.Print_Titles" localSheetId="0">'Hong Kong Con (15)'!$1:$9</definedName>
  </definedNames>
  <calcPr calcId="144525"/>
</workbook>
</file>

<file path=xl/sharedStrings.xml><?xml version="1.0" encoding="utf-8"?>
<sst xmlns="http://schemas.openxmlformats.org/spreadsheetml/2006/main" count="89">
  <si>
    <t>GRAND MERCURE PHUKET PATONG</t>
  </si>
  <si>
    <t>S. TRIUMPH  LAND CO., LTD.</t>
  </si>
  <si>
    <t>1, Soi Rat-Uthit 200 Pee 2, Rat-Uthit 200 Pee Rd., Patong, Kathu,  Phuket  81350</t>
  </si>
  <si>
    <t>TEL. 66 (0)76 231 953  FAX. 66 (0)76 231 960</t>
  </si>
  <si>
    <t>E-mail : h8109-gl4@accor.com</t>
  </si>
  <si>
    <t>Summary Floating Deposit Deduct (HCIT 15) From 01  Nov  18</t>
  </si>
  <si>
    <t>Attn  :  Hong Kong Convergent International Travel Development Co.,Ltd.</t>
  </si>
  <si>
    <t>( roy.chow@huizhi-intl.com )</t>
  </si>
  <si>
    <t>Detail</t>
  </si>
  <si>
    <t>Deposit</t>
  </si>
  <si>
    <t>Paid</t>
  </si>
  <si>
    <t>Balance</t>
  </si>
  <si>
    <t>Remark</t>
  </si>
  <si>
    <t>Inv.</t>
  </si>
  <si>
    <t>Arival</t>
  </si>
  <si>
    <t>Departur</t>
  </si>
  <si>
    <t>Guest Name</t>
  </si>
  <si>
    <t>Rms</t>
  </si>
  <si>
    <t>Nht</t>
  </si>
  <si>
    <t>Price / Rm</t>
  </si>
  <si>
    <t xml:space="preserve">Amount </t>
  </si>
  <si>
    <t>Your Ref.</t>
  </si>
  <si>
    <t>Date</t>
  </si>
  <si>
    <t>Amount</t>
  </si>
  <si>
    <t>Balance Forward</t>
  </si>
  <si>
    <t>HCIT 14</t>
  </si>
  <si>
    <t>MC-8687  on 08/02/19  Amt. 2M.</t>
  </si>
  <si>
    <t>Xu, Changxiang</t>
  </si>
  <si>
    <t>1394399</t>
  </si>
  <si>
    <t>Wang, Hui</t>
  </si>
  <si>
    <t>1433144</t>
  </si>
  <si>
    <t>Leng, Xuesong</t>
  </si>
  <si>
    <t>1430262</t>
  </si>
  <si>
    <t>Ye, Wei</t>
  </si>
  <si>
    <t>1431413</t>
  </si>
  <si>
    <t>Zhang, Guojia</t>
  </si>
  <si>
    <t>1436838</t>
  </si>
  <si>
    <t>Wu, Jinze</t>
  </si>
  <si>
    <t>1430319</t>
  </si>
  <si>
    <t>Gao, Fuxian</t>
  </si>
  <si>
    <t>1404547</t>
  </si>
  <si>
    <t>Ma, Luguo</t>
  </si>
  <si>
    <t>1436840</t>
  </si>
  <si>
    <t>Jiang, Zuojun</t>
  </si>
  <si>
    <t>1430315</t>
  </si>
  <si>
    <t>Liu, Jing</t>
  </si>
  <si>
    <t>1440518</t>
  </si>
  <si>
    <t>Lin, Xiaojun</t>
  </si>
  <si>
    <t>1409934</t>
  </si>
  <si>
    <t>Piao, Longjie</t>
  </si>
  <si>
    <t>1417259</t>
  </si>
  <si>
    <t>Deng, Fang Yuan</t>
  </si>
  <si>
    <t>1416623</t>
  </si>
  <si>
    <t>Dong, Yunkai</t>
  </si>
  <si>
    <t>1416085</t>
  </si>
  <si>
    <t>Zhang, Shiliang</t>
  </si>
  <si>
    <t>1421279</t>
  </si>
  <si>
    <t>Zhang, Jianjun</t>
  </si>
  <si>
    <t>1402612</t>
  </si>
  <si>
    <t>Liu, Xiaoyi</t>
  </si>
  <si>
    <t>1441145</t>
  </si>
  <si>
    <t>Extra Bed1446345</t>
  </si>
  <si>
    <t>Fan, Min</t>
  </si>
  <si>
    <t>1417051</t>
  </si>
  <si>
    <t>Zhou, Xiaojing</t>
  </si>
  <si>
    <t>1417049</t>
  </si>
  <si>
    <t>Tao, Jianjun</t>
  </si>
  <si>
    <t>1420594</t>
  </si>
  <si>
    <t>Zhang, Lingbei</t>
  </si>
  <si>
    <t>1427504</t>
  </si>
  <si>
    <t>Qin, Guanzhaeng</t>
  </si>
  <si>
    <t>1394094</t>
  </si>
  <si>
    <t>Yin, Chenli</t>
  </si>
  <si>
    <t>1414524</t>
  </si>
  <si>
    <t>Zhang, Shujun</t>
  </si>
  <si>
    <t>1433623</t>
  </si>
  <si>
    <t>Lu, Xiaowang</t>
  </si>
  <si>
    <t>1433204</t>
  </si>
  <si>
    <t>Zhou, Huaqin</t>
  </si>
  <si>
    <t>1433964</t>
  </si>
  <si>
    <t>Qin, Xuesong</t>
  </si>
  <si>
    <t>1414413</t>
  </si>
  <si>
    <t>Liu, Jianxun</t>
  </si>
  <si>
    <t>1433202</t>
  </si>
  <si>
    <t>Qin, Guanzheng</t>
  </si>
  <si>
    <t>1394231</t>
  </si>
  <si>
    <t>Outstanding floating on 11/02/19</t>
  </si>
  <si>
    <t>P190214145716206</t>
  </si>
  <si>
    <t>P190214155355206</t>
  </si>
</sst>
</file>

<file path=xl/styles.xml><?xml version="1.0" encoding="utf-8"?>
<styleSheet xmlns="http://schemas.openxmlformats.org/spreadsheetml/2006/main">
  <numFmts count="5">
    <numFmt numFmtId="176" formatCode="[$-409]d/mmm/yy;@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Arabic Typesetting"/>
      <charset val="134"/>
    </font>
    <font>
      <b/>
      <sz val="12"/>
      <color theme="1"/>
      <name val="Arabic Typesetting"/>
      <charset val="134"/>
    </font>
    <font>
      <b/>
      <sz val="18"/>
      <color theme="1"/>
      <name val="Arabic Typesetting"/>
      <charset val="134"/>
    </font>
    <font>
      <b/>
      <sz val="14"/>
      <color theme="1"/>
      <name val="Arabic Typesetting"/>
      <charset val="134"/>
    </font>
    <font>
      <sz val="12"/>
      <name val="Arabic Typesetting"/>
      <charset val="134"/>
    </font>
    <font>
      <b/>
      <u val="doubleAccounting"/>
      <sz val="14"/>
      <color theme="1"/>
      <name val="Arabic Typesetting"/>
      <charset val="134"/>
    </font>
    <font>
      <u/>
      <sz val="11"/>
      <color theme="10"/>
      <name val="宋体"/>
      <charset val="134"/>
      <scheme val="minor"/>
    </font>
    <font>
      <sz val="8"/>
      <color rgb="FF000000"/>
      <name val="Arial"/>
      <charset val="134"/>
    </font>
    <font>
      <sz val="14"/>
      <color theme="1"/>
      <name val="Arabic Typesetting"/>
      <charset val="134"/>
    </font>
    <font>
      <b/>
      <sz val="14"/>
      <color rgb="FFFF0000"/>
      <name val="Arabic Typesetting"/>
      <charset val="134"/>
    </font>
    <font>
      <b/>
      <u val="doubleAccounting"/>
      <sz val="12"/>
      <color theme="1"/>
      <name val="Arabic Typesetting"/>
      <charset val="134"/>
    </font>
    <font>
      <b/>
      <sz val="16"/>
      <color rgb="FFFF0000"/>
      <name val="Arabic Typesetting"/>
      <charset val="134"/>
    </font>
    <font>
      <sz val="10.5"/>
      <color rgb="FF333333"/>
      <name val="Helvetica"/>
      <charset val="134"/>
    </font>
    <font>
      <b/>
      <sz val="12"/>
      <color rgb="FFFF0000"/>
      <name val="Arabic Typesetting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0" borderId="2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8" fillId="25" borderId="24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63">
    <xf numFmtId="0" fontId="0" fillId="0" borderId="0" xfId="0"/>
    <xf numFmtId="177" fontId="1" fillId="0" borderId="0" xfId="8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77" fontId="2" fillId="0" borderId="0" xfId="8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177" fontId="4" fillId="0" borderId="0" xfId="8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7" fontId="2" fillId="0" borderId="4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177" fontId="1" fillId="0" borderId="8" xfId="8" applyFont="1" applyFill="1" applyBorder="1"/>
    <xf numFmtId="0" fontId="1" fillId="0" borderId="8" xfId="0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176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177" fontId="1" fillId="0" borderId="4" xfId="8" applyFont="1" applyFill="1" applyBorder="1"/>
    <xf numFmtId="177" fontId="6" fillId="0" borderId="4" xfId="8" applyFont="1" applyFill="1" applyBorder="1"/>
    <xf numFmtId="14" fontId="1" fillId="0" borderId="0" xfId="0" applyNumberFormat="1" applyFont="1" applyFill="1"/>
    <xf numFmtId="0" fontId="7" fillId="0" borderId="0" xfId="10" applyFill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2" xfId="8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177" fontId="2" fillId="2" borderId="14" xfId="8" applyFont="1" applyFill="1" applyBorder="1"/>
    <xf numFmtId="176" fontId="4" fillId="2" borderId="5" xfId="0" applyNumberFormat="1" applyFont="1" applyFill="1" applyBorder="1" applyAlignment="1">
      <alignment horizontal="center"/>
    </xf>
    <xf numFmtId="177" fontId="4" fillId="2" borderId="7" xfId="8" applyFont="1" applyFill="1" applyBorder="1"/>
    <xf numFmtId="177" fontId="4" fillId="2" borderId="13" xfId="8" applyFont="1" applyFill="1" applyBorder="1"/>
    <xf numFmtId="4" fontId="8" fillId="0" borderId="0" xfId="0" applyNumberFormat="1" applyFont="1"/>
    <xf numFmtId="4" fontId="1" fillId="0" borderId="0" xfId="0" applyNumberFormat="1" applyFont="1" applyFill="1"/>
    <xf numFmtId="0" fontId="1" fillId="0" borderId="15" xfId="0" applyFont="1" applyFill="1" applyBorder="1"/>
    <xf numFmtId="176" fontId="1" fillId="0" borderId="16" xfId="0" applyNumberFormat="1" applyFont="1" applyFill="1" applyBorder="1" applyAlignment="1">
      <alignment horizontal="center"/>
    </xf>
    <xf numFmtId="177" fontId="2" fillId="0" borderId="7" xfId="8" applyFont="1" applyFill="1" applyBorder="1"/>
    <xf numFmtId="0" fontId="9" fillId="0" borderId="13" xfId="0" applyFont="1" applyFill="1" applyBorder="1"/>
    <xf numFmtId="0" fontId="10" fillId="0" borderId="17" xfId="0" applyFont="1" applyFill="1" applyBorder="1"/>
    <xf numFmtId="177" fontId="10" fillId="0" borderId="13" xfId="8" applyFont="1" applyFill="1" applyBorder="1"/>
    <xf numFmtId="0" fontId="9" fillId="0" borderId="17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/>
    <xf numFmtId="177" fontId="11" fillId="0" borderId="4" xfId="8" applyFont="1" applyFill="1" applyBorder="1"/>
    <xf numFmtId="177" fontId="4" fillId="3" borderId="11" xfId="0" applyNumberFormat="1" applyFont="1" applyFill="1" applyBorder="1"/>
    <xf numFmtId="0" fontId="12" fillId="3" borderId="11" xfId="0" applyFont="1" applyFill="1" applyBorder="1"/>
    <xf numFmtId="0" fontId="13" fillId="0" borderId="0" xfId="0" applyFont="1"/>
    <xf numFmtId="0" fontId="14" fillId="0" borderId="0" xfId="0" applyFont="1" applyFill="1"/>
    <xf numFmtId="177" fontId="1" fillId="0" borderId="0" xfId="8" applyFont="1" applyFill="1" applyAlignment="1">
      <alignment horizontal="center"/>
    </xf>
    <xf numFmtId="177" fontId="1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2</xdr:col>
      <xdr:colOff>161925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47625"/>
          <a:ext cx="1219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PT-GL\GL4-AR\Grand%20Mercure\Deposit%20Control%20Agent\HongKong%20Converge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P 541800"/>
      <sheetName val="HCIT-01"/>
      <sheetName val="HCIT-02"/>
      <sheetName val="HCIT-02 (2)"/>
      <sheetName val="HCIT-03"/>
      <sheetName val="HCIT-04"/>
      <sheetName val="HCIT-05"/>
      <sheetName val="HCIT-06"/>
      <sheetName val="ROOM BLOCK01JUL-31AUG 2017 - 1 "/>
      <sheetName val="ROOM BLOCK01JUL-31AUG 2017 - 2"/>
      <sheetName val="ROOM BLOCK01JUL-31AUG 2017 - 3"/>
      <sheetName val="ROOM BLOCK01JUL-31AUG 2017 - 4"/>
      <sheetName val="HCIT 07"/>
      <sheetName val="HCIT 08"/>
      <sheetName val="HCIT 09"/>
      <sheetName val="HCIT 10"/>
      <sheetName val="HCIT 11"/>
      <sheetName val="HCIT 12 "/>
      <sheetName val="Hong Kong Con (1)"/>
      <sheetName val="Hong Kong Con (2)"/>
      <sheetName val="Hong Kong Con (3)"/>
      <sheetName val="Hong Kong Con (4)"/>
      <sheetName val="Hong Kong Con (5)"/>
      <sheetName val="Hong Kong Con (6)"/>
      <sheetName val="Hong Kong Con (7)"/>
      <sheetName val="Hong Kong Con (8)"/>
      <sheetName val="Hong Kong Con (9)"/>
      <sheetName val="Hong Kong Con (10)"/>
      <sheetName val="Hong Kong Con (11)"/>
      <sheetName val="Hong Kong Con (12)"/>
      <sheetName val="Hong Kong Con (13)"/>
      <sheetName val="Hong Kong Con (14)"/>
      <sheetName val="Hong Kong Con (15)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7">
          <cell r="M97">
            <v>-1837042</v>
          </cell>
        </row>
      </sheetData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oy%20Chow%20%3croy.chow@huizhi-intl.com%3e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U64"/>
  <sheetViews>
    <sheetView tabSelected="1" zoomScale="106" zoomScaleNormal="106" topLeftCell="E1" workbookViewId="0">
      <selection activeCell="P16" sqref="P16"/>
    </sheetView>
  </sheetViews>
  <sheetFormatPr defaultColWidth="5.625" defaultRowHeight="18"/>
  <cols>
    <col min="1" max="1" width="6.875" style="2" customWidth="1"/>
    <col min="2" max="3" width="8.625" style="3" customWidth="1"/>
    <col min="4" max="4" width="21.125" style="3" customWidth="1"/>
    <col min="5" max="5" width="4.5" style="4" customWidth="1"/>
    <col min="6" max="6" width="4.5" style="5" customWidth="1"/>
    <col min="7" max="7" width="9.625" style="3" customWidth="1"/>
    <col min="8" max="8" width="12.625" style="1" customWidth="1"/>
    <col min="9" max="9" width="9.875" style="4" customWidth="1"/>
    <col min="10" max="10" width="13.25" style="3" customWidth="1"/>
    <col min="11" max="11" width="10" style="4" customWidth="1"/>
    <col min="12" max="12" width="13.375" style="1" customWidth="1"/>
    <col min="13" max="13" width="14.5" style="6" customWidth="1"/>
    <col min="14" max="14" width="34.75" style="7" customWidth="1"/>
    <col min="15" max="15" width="9.5" style="3" customWidth="1"/>
    <col min="16" max="16" width="10.75" style="3" customWidth="1"/>
    <col min="17" max="16384" width="5.625" style="3"/>
  </cols>
  <sheetData>
    <row r="1" spans="4:5">
      <c r="D1" s="8" t="s">
        <v>0</v>
      </c>
      <c r="E1" s="9"/>
    </row>
    <row r="2" spans="4:4">
      <c r="D2" s="10" t="s">
        <v>1</v>
      </c>
    </row>
    <row r="3" spans="4:4">
      <c r="D3" s="10" t="s">
        <v>2</v>
      </c>
    </row>
    <row r="4" spans="4:4">
      <c r="D4" s="10" t="s">
        <v>3</v>
      </c>
    </row>
    <row r="5" spans="4:4">
      <c r="D5" s="10" t="s">
        <v>4</v>
      </c>
    </row>
    <row r="6" ht="26.25" spans="2:14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ht="21.75" spans="2:9">
      <c r="B7" s="12" t="s">
        <v>6</v>
      </c>
      <c r="I7" s="34" t="s">
        <v>7</v>
      </c>
    </row>
    <row r="8" spans="2:14">
      <c r="B8" s="13" t="s">
        <v>8</v>
      </c>
      <c r="C8" s="14"/>
      <c r="D8" s="14"/>
      <c r="E8" s="14"/>
      <c r="F8" s="14"/>
      <c r="G8" s="14"/>
      <c r="H8" s="14"/>
      <c r="I8" s="35"/>
      <c r="J8" s="36" t="s">
        <v>9</v>
      </c>
      <c r="K8" s="13" t="s">
        <v>10</v>
      </c>
      <c r="L8" s="14"/>
      <c r="M8" s="37" t="s">
        <v>11</v>
      </c>
      <c r="N8" s="35" t="s">
        <v>12</v>
      </c>
    </row>
    <row r="9" ht="18.75" spans="1:14">
      <c r="A9" s="15" t="s">
        <v>13</v>
      </c>
      <c r="B9" s="16" t="s">
        <v>14</v>
      </c>
      <c r="C9" s="17" t="s">
        <v>15</v>
      </c>
      <c r="D9" s="17" t="s">
        <v>16</v>
      </c>
      <c r="E9" s="17" t="s">
        <v>17</v>
      </c>
      <c r="F9" s="18" t="s">
        <v>18</v>
      </c>
      <c r="G9" s="17" t="s">
        <v>19</v>
      </c>
      <c r="H9" s="19" t="s">
        <v>20</v>
      </c>
      <c r="I9" s="38" t="s">
        <v>21</v>
      </c>
      <c r="J9" s="39"/>
      <c r="K9" s="16" t="s">
        <v>22</v>
      </c>
      <c r="L9" s="19" t="s">
        <v>23</v>
      </c>
      <c r="M9" s="19"/>
      <c r="N9" s="38"/>
    </row>
    <row r="10" ht="21" customHeight="1" spans="1:21">
      <c r="A10" s="20"/>
      <c r="B10" s="21"/>
      <c r="C10" s="22"/>
      <c r="D10" s="23"/>
      <c r="E10" s="24"/>
      <c r="F10" s="24"/>
      <c r="G10" s="25"/>
      <c r="H10" s="25"/>
      <c r="I10" s="40"/>
      <c r="J10" s="41" t="s">
        <v>24</v>
      </c>
      <c r="K10" s="42" t="s">
        <v>25</v>
      </c>
      <c r="L10" s="43">
        <f>+'[1]Hong Kong Con (14)'!M97</f>
        <v>-1837042</v>
      </c>
      <c r="M10" s="43">
        <f>+L10</f>
        <v>-1837042</v>
      </c>
      <c r="N10" s="44" t="s">
        <v>26</v>
      </c>
      <c r="O10" s="45"/>
      <c r="P10" s="46"/>
      <c r="U10" s="3" t="str">
        <f ca="1">PHONETIC(T10:T39)</f>
        <v/>
      </c>
    </row>
    <row r="11" ht="21" customHeight="1" spans="1:16">
      <c r="A11" s="20">
        <v>67490</v>
      </c>
      <c r="B11" s="21">
        <v>43497</v>
      </c>
      <c r="C11" s="22">
        <v>43500</v>
      </c>
      <c r="D11" s="23" t="s">
        <v>27</v>
      </c>
      <c r="E11" s="23">
        <v>3</v>
      </c>
      <c r="F11" s="24">
        <f>+C11-B11</f>
        <v>3</v>
      </c>
      <c r="G11" s="25">
        <v>8650</v>
      </c>
      <c r="H11" s="25">
        <f>+G11*F11*E11</f>
        <v>77850</v>
      </c>
      <c r="I11" s="40" t="s">
        <v>28</v>
      </c>
      <c r="J11" s="47"/>
      <c r="K11" s="48"/>
      <c r="L11" s="25">
        <f>+H11</f>
        <v>77850</v>
      </c>
      <c r="M11" s="49">
        <f>+M10+L11</f>
        <v>-1759192</v>
      </c>
      <c r="N11" s="50"/>
      <c r="O11" s="45"/>
      <c r="P11" s="46"/>
    </row>
    <row r="12" ht="21" customHeight="1" spans="1:16">
      <c r="A12" s="20">
        <v>67521</v>
      </c>
      <c r="B12" s="21">
        <v>43499</v>
      </c>
      <c r="C12" s="22">
        <v>43501</v>
      </c>
      <c r="D12" s="23" t="s">
        <v>29</v>
      </c>
      <c r="E12" s="23">
        <v>1</v>
      </c>
      <c r="F12" s="24">
        <f t="shared" ref="F12:F42" si="0">+C12-B12</f>
        <v>2</v>
      </c>
      <c r="G12" s="25">
        <v>6700</v>
      </c>
      <c r="H12" s="25">
        <f t="shared" ref="H12:H42" si="1">+G12*F12*E12</f>
        <v>13400</v>
      </c>
      <c r="I12" s="40" t="s">
        <v>30</v>
      </c>
      <c r="J12" s="47"/>
      <c r="K12" s="48"/>
      <c r="L12" s="25">
        <f t="shared" ref="L12:L42" si="2">+H12</f>
        <v>13400</v>
      </c>
      <c r="M12" s="49">
        <f>+M11+L12</f>
        <v>-1745792</v>
      </c>
      <c r="N12" s="50"/>
      <c r="O12" s="45"/>
      <c r="P12" s="46"/>
    </row>
    <row r="13" ht="21" customHeight="1" spans="1:16">
      <c r="A13" s="20">
        <v>67524</v>
      </c>
      <c r="B13" s="21">
        <v>43500</v>
      </c>
      <c r="C13" s="22">
        <v>43501</v>
      </c>
      <c r="D13" s="23" t="s">
        <v>31</v>
      </c>
      <c r="E13" s="23">
        <v>1</v>
      </c>
      <c r="F13" s="24">
        <f t="shared" si="0"/>
        <v>1</v>
      </c>
      <c r="G13" s="25">
        <v>7300</v>
      </c>
      <c r="H13" s="25">
        <f t="shared" si="1"/>
        <v>7300</v>
      </c>
      <c r="I13" s="40" t="s">
        <v>32</v>
      </c>
      <c r="J13" s="47"/>
      <c r="K13" s="48"/>
      <c r="L13" s="25">
        <f t="shared" si="2"/>
        <v>7300</v>
      </c>
      <c r="M13" s="49">
        <f>+M12+L13</f>
        <v>-1738492</v>
      </c>
      <c r="N13" s="50"/>
      <c r="O13" s="45"/>
      <c r="P13" s="46"/>
    </row>
    <row r="14" ht="21" customHeight="1" spans="1:16">
      <c r="A14" s="20">
        <v>67526</v>
      </c>
      <c r="B14" s="21">
        <v>43500</v>
      </c>
      <c r="C14" s="22">
        <v>43501</v>
      </c>
      <c r="D14" s="26" t="s">
        <v>33</v>
      </c>
      <c r="E14" s="26">
        <v>1</v>
      </c>
      <c r="F14" s="24">
        <f t="shared" si="0"/>
        <v>1</v>
      </c>
      <c r="G14" s="25">
        <v>8900</v>
      </c>
      <c r="H14" s="25">
        <f t="shared" si="1"/>
        <v>8900</v>
      </c>
      <c r="I14" s="40" t="s">
        <v>34</v>
      </c>
      <c r="J14" s="47"/>
      <c r="K14" s="48"/>
      <c r="L14" s="25">
        <f t="shared" si="2"/>
        <v>8900</v>
      </c>
      <c r="M14" s="49">
        <f t="shared" ref="M14:M42" si="3">+M13+L14</f>
        <v>-1729592</v>
      </c>
      <c r="N14" s="50"/>
      <c r="O14" s="45"/>
      <c r="P14" s="46"/>
    </row>
    <row r="15" ht="21" customHeight="1" spans="1:16">
      <c r="A15" s="20">
        <v>67530</v>
      </c>
      <c r="B15" s="21">
        <v>43500</v>
      </c>
      <c r="C15" s="22">
        <v>43501</v>
      </c>
      <c r="D15" s="23" t="s">
        <v>35</v>
      </c>
      <c r="E15" s="23">
        <v>1</v>
      </c>
      <c r="F15" s="24">
        <f t="shared" si="0"/>
        <v>1</v>
      </c>
      <c r="G15" s="25">
        <v>6700</v>
      </c>
      <c r="H15" s="25">
        <f t="shared" si="1"/>
        <v>6700</v>
      </c>
      <c r="I15" s="40" t="s">
        <v>36</v>
      </c>
      <c r="J15" s="47"/>
      <c r="K15" s="48"/>
      <c r="L15" s="25">
        <f t="shared" si="2"/>
        <v>6700</v>
      </c>
      <c r="M15" s="49">
        <f t="shared" si="3"/>
        <v>-1722892</v>
      </c>
      <c r="N15" s="50"/>
      <c r="O15" s="45"/>
      <c r="P15" s="46"/>
    </row>
    <row r="16" ht="21" customHeight="1" spans="1:16">
      <c r="A16" s="20">
        <v>67532</v>
      </c>
      <c r="B16" s="21">
        <v>43500</v>
      </c>
      <c r="C16" s="22">
        <v>43501</v>
      </c>
      <c r="D16" s="23" t="s">
        <v>37</v>
      </c>
      <c r="E16" s="23">
        <v>1</v>
      </c>
      <c r="F16" s="24">
        <f t="shared" si="0"/>
        <v>1</v>
      </c>
      <c r="G16" s="25">
        <v>7300</v>
      </c>
      <c r="H16" s="25">
        <f t="shared" si="1"/>
        <v>7300</v>
      </c>
      <c r="I16" s="40" t="s">
        <v>38</v>
      </c>
      <c r="J16" s="47"/>
      <c r="K16" s="48"/>
      <c r="L16" s="25">
        <f t="shared" si="2"/>
        <v>7300</v>
      </c>
      <c r="M16" s="49">
        <f t="shared" si="3"/>
        <v>-1715592</v>
      </c>
      <c r="N16" s="50"/>
      <c r="O16" s="45"/>
      <c r="P16" s="46"/>
    </row>
    <row r="17" ht="21" customHeight="1" spans="1:16">
      <c r="A17" s="20">
        <v>67533</v>
      </c>
      <c r="B17" s="21">
        <v>43500</v>
      </c>
      <c r="C17" s="22">
        <v>43501</v>
      </c>
      <c r="D17" s="26" t="s">
        <v>39</v>
      </c>
      <c r="E17" s="26">
        <v>2</v>
      </c>
      <c r="F17" s="24">
        <f t="shared" si="0"/>
        <v>1</v>
      </c>
      <c r="G17" s="25">
        <v>6700</v>
      </c>
      <c r="H17" s="25">
        <f t="shared" si="1"/>
        <v>13400</v>
      </c>
      <c r="I17" s="40" t="s">
        <v>40</v>
      </c>
      <c r="J17" s="47"/>
      <c r="K17" s="48"/>
      <c r="L17" s="25">
        <f t="shared" si="2"/>
        <v>13400</v>
      </c>
      <c r="M17" s="49">
        <f t="shared" si="3"/>
        <v>-1702192</v>
      </c>
      <c r="N17" s="50"/>
      <c r="O17" s="45"/>
      <c r="P17" s="46"/>
    </row>
    <row r="18" ht="22.5" customHeight="1" spans="1:16">
      <c r="A18" s="20">
        <v>67540</v>
      </c>
      <c r="B18" s="21">
        <v>43500</v>
      </c>
      <c r="C18" s="22">
        <v>43501</v>
      </c>
      <c r="D18" s="26" t="s">
        <v>41</v>
      </c>
      <c r="E18" s="26">
        <v>1</v>
      </c>
      <c r="F18" s="24">
        <f t="shared" si="0"/>
        <v>1</v>
      </c>
      <c r="G18" s="25">
        <v>6700</v>
      </c>
      <c r="H18" s="25">
        <f t="shared" si="1"/>
        <v>6700</v>
      </c>
      <c r="I18" s="40" t="s">
        <v>42</v>
      </c>
      <c r="J18" s="47"/>
      <c r="K18" s="48"/>
      <c r="L18" s="25">
        <f t="shared" si="2"/>
        <v>6700</v>
      </c>
      <c r="M18" s="49">
        <f t="shared" si="3"/>
        <v>-1695492</v>
      </c>
      <c r="N18" s="50"/>
      <c r="O18" s="45"/>
      <c r="P18" s="46"/>
    </row>
    <row r="19" ht="21" customHeight="1" spans="1:16">
      <c r="A19" s="20">
        <v>67541</v>
      </c>
      <c r="B19" s="21">
        <v>43500</v>
      </c>
      <c r="C19" s="22">
        <v>43501</v>
      </c>
      <c r="D19" s="23" t="s">
        <v>43</v>
      </c>
      <c r="E19" s="23">
        <v>1</v>
      </c>
      <c r="F19" s="24">
        <f t="shared" si="0"/>
        <v>1</v>
      </c>
      <c r="G19" s="25">
        <v>7300</v>
      </c>
      <c r="H19" s="25">
        <f t="shared" si="1"/>
        <v>7300</v>
      </c>
      <c r="I19" s="40" t="s">
        <v>44</v>
      </c>
      <c r="J19" s="47"/>
      <c r="K19" s="48"/>
      <c r="L19" s="25">
        <f t="shared" si="2"/>
        <v>7300</v>
      </c>
      <c r="M19" s="49">
        <f t="shared" si="3"/>
        <v>-1688192</v>
      </c>
      <c r="N19" s="50"/>
      <c r="O19" s="45"/>
      <c r="P19" s="46"/>
    </row>
    <row r="20" ht="21" customHeight="1" spans="1:16">
      <c r="A20" s="20">
        <v>67544</v>
      </c>
      <c r="B20" s="21">
        <v>43500</v>
      </c>
      <c r="C20" s="22">
        <v>43501</v>
      </c>
      <c r="D20" s="26" t="s">
        <v>45</v>
      </c>
      <c r="E20" s="26">
        <v>1</v>
      </c>
      <c r="F20" s="24">
        <f t="shared" si="0"/>
        <v>1</v>
      </c>
      <c r="G20" s="25">
        <v>6300</v>
      </c>
      <c r="H20" s="25">
        <f t="shared" si="1"/>
        <v>6300</v>
      </c>
      <c r="I20" s="40" t="s">
        <v>46</v>
      </c>
      <c r="J20" s="47"/>
      <c r="K20" s="48"/>
      <c r="L20" s="25">
        <f t="shared" si="2"/>
        <v>6300</v>
      </c>
      <c r="M20" s="49">
        <f t="shared" si="3"/>
        <v>-1681892</v>
      </c>
      <c r="N20" s="50"/>
      <c r="O20" s="45"/>
      <c r="P20" s="46"/>
    </row>
    <row r="21" ht="21" customHeight="1" spans="1:16">
      <c r="A21" s="20">
        <v>67589</v>
      </c>
      <c r="B21" s="21">
        <v>43498</v>
      </c>
      <c r="C21" s="22">
        <v>43502</v>
      </c>
      <c r="D21" s="23" t="s">
        <v>47</v>
      </c>
      <c r="E21" s="23">
        <v>1</v>
      </c>
      <c r="F21" s="24">
        <f t="shared" si="0"/>
        <v>4</v>
      </c>
      <c r="G21" s="25">
        <v>7300</v>
      </c>
      <c r="H21" s="25">
        <f t="shared" si="1"/>
        <v>29200</v>
      </c>
      <c r="I21" s="40" t="s">
        <v>48</v>
      </c>
      <c r="J21" s="47"/>
      <c r="K21" s="48"/>
      <c r="L21" s="25">
        <f t="shared" si="2"/>
        <v>29200</v>
      </c>
      <c r="M21" s="49">
        <f t="shared" si="3"/>
        <v>-1652692</v>
      </c>
      <c r="N21" s="50"/>
      <c r="O21" s="45"/>
      <c r="P21" s="46"/>
    </row>
    <row r="22" ht="21" customHeight="1" spans="1:16">
      <c r="A22" s="20">
        <v>67590</v>
      </c>
      <c r="B22" s="21">
        <v>43499</v>
      </c>
      <c r="C22" s="22">
        <v>43502</v>
      </c>
      <c r="D22" s="26" t="s">
        <v>49</v>
      </c>
      <c r="E22" s="26">
        <v>5</v>
      </c>
      <c r="F22" s="24">
        <f t="shared" si="0"/>
        <v>3</v>
      </c>
      <c r="G22" s="25">
        <v>7300</v>
      </c>
      <c r="H22" s="25">
        <f t="shared" si="1"/>
        <v>109500</v>
      </c>
      <c r="I22" s="40" t="s">
        <v>50</v>
      </c>
      <c r="J22" s="47"/>
      <c r="K22" s="48"/>
      <c r="L22" s="25">
        <f t="shared" si="2"/>
        <v>109500</v>
      </c>
      <c r="M22" s="49">
        <f t="shared" si="3"/>
        <v>-1543192</v>
      </c>
      <c r="N22" s="50"/>
      <c r="O22" s="45"/>
      <c r="P22" s="46"/>
    </row>
    <row r="23" ht="21" customHeight="1" spans="1:16">
      <c r="A23" s="20">
        <v>67616</v>
      </c>
      <c r="B23" s="21">
        <v>43501</v>
      </c>
      <c r="C23" s="22">
        <v>43503</v>
      </c>
      <c r="D23" s="23" t="s">
        <v>51</v>
      </c>
      <c r="E23" s="23">
        <v>1</v>
      </c>
      <c r="F23" s="24">
        <f t="shared" si="0"/>
        <v>2</v>
      </c>
      <c r="G23" s="25">
        <v>7300</v>
      </c>
      <c r="H23" s="25">
        <f t="shared" si="1"/>
        <v>14600</v>
      </c>
      <c r="I23" s="40" t="s">
        <v>52</v>
      </c>
      <c r="J23" s="47"/>
      <c r="K23" s="48"/>
      <c r="L23" s="25">
        <f t="shared" si="2"/>
        <v>14600</v>
      </c>
      <c r="M23" s="49">
        <f t="shared" si="3"/>
        <v>-1528592</v>
      </c>
      <c r="N23" s="51"/>
      <c r="O23" s="45"/>
      <c r="P23" s="46"/>
    </row>
    <row r="24" ht="21" customHeight="1" spans="1:16">
      <c r="A24" s="20">
        <v>67619</v>
      </c>
      <c r="B24" s="21">
        <v>43501</v>
      </c>
      <c r="C24" s="22">
        <v>43503</v>
      </c>
      <c r="D24" s="26" t="s">
        <v>53</v>
      </c>
      <c r="E24" s="26">
        <v>1</v>
      </c>
      <c r="F24" s="24">
        <f t="shared" si="0"/>
        <v>2</v>
      </c>
      <c r="G24" s="25">
        <v>7300</v>
      </c>
      <c r="H24" s="25">
        <f t="shared" si="1"/>
        <v>14600</v>
      </c>
      <c r="I24" s="40" t="s">
        <v>54</v>
      </c>
      <c r="J24" s="47"/>
      <c r="K24" s="48"/>
      <c r="L24" s="25">
        <f t="shared" si="2"/>
        <v>14600</v>
      </c>
      <c r="M24" s="49">
        <f t="shared" si="3"/>
        <v>-1513992</v>
      </c>
      <c r="N24" s="50"/>
      <c r="O24" s="45"/>
      <c r="P24" s="46"/>
    </row>
    <row r="25" ht="21" customHeight="1" spans="1:16">
      <c r="A25" s="20">
        <v>67629</v>
      </c>
      <c r="B25" s="21">
        <v>43501</v>
      </c>
      <c r="C25" s="22">
        <v>43503</v>
      </c>
      <c r="D25" s="23" t="s">
        <v>55</v>
      </c>
      <c r="E25" s="23">
        <v>1</v>
      </c>
      <c r="F25" s="24">
        <f t="shared" si="0"/>
        <v>2</v>
      </c>
      <c r="G25" s="25">
        <v>10600</v>
      </c>
      <c r="H25" s="25">
        <f t="shared" si="1"/>
        <v>21200</v>
      </c>
      <c r="I25" s="40" t="s">
        <v>56</v>
      </c>
      <c r="J25" s="47"/>
      <c r="K25" s="48"/>
      <c r="L25" s="25">
        <f t="shared" si="2"/>
        <v>21200</v>
      </c>
      <c r="M25" s="49">
        <f t="shared" si="3"/>
        <v>-1492792</v>
      </c>
      <c r="N25" s="50"/>
      <c r="O25" s="45"/>
      <c r="P25" s="46"/>
    </row>
    <row r="26" ht="21" customHeight="1" spans="1:16">
      <c r="A26" s="20">
        <v>67630</v>
      </c>
      <c r="B26" s="21">
        <v>43499</v>
      </c>
      <c r="C26" s="22">
        <v>43503</v>
      </c>
      <c r="D26" s="26" t="s">
        <v>57</v>
      </c>
      <c r="E26" s="26">
        <v>2</v>
      </c>
      <c r="F26" s="24">
        <f t="shared" si="0"/>
        <v>4</v>
      </c>
      <c r="G26" s="25">
        <v>17500</v>
      </c>
      <c r="H26" s="25">
        <f t="shared" si="1"/>
        <v>140000</v>
      </c>
      <c r="I26" s="40" t="s">
        <v>58</v>
      </c>
      <c r="J26" s="47"/>
      <c r="K26" s="48"/>
      <c r="L26" s="25">
        <f t="shared" si="2"/>
        <v>140000</v>
      </c>
      <c r="M26" s="49">
        <f t="shared" si="3"/>
        <v>-1352792</v>
      </c>
      <c r="N26" s="50"/>
      <c r="O26" s="45"/>
      <c r="P26" s="46"/>
    </row>
    <row r="27" ht="21" customHeight="1" spans="1:16">
      <c r="A27" s="20">
        <v>67647</v>
      </c>
      <c r="B27" s="21">
        <v>43502</v>
      </c>
      <c r="C27" s="22">
        <v>43504</v>
      </c>
      <c r="D27" s="23" t="s">
        <v>59</v>
      </c>
      <c r="E27" s="23">
        <v>1</v>
      </c>
      <c r="F27" s="24">
        <f t="shared" si="0"/>
        <v>2</v>
      </c>
      <c r="G27" s="25">
        <v>1600</v>
      </c>
      <c r="H27" s="25">
        <f t="shared" si="1"/>
        <v>3200</v>
      </c>
      <c r="I27" s="40" t="s">
        <v>60</v>
      </c>
      <c r="J27" s="47"/>
      <c r="K27" s="48"/>
      <c r="L27" s="25">
        <f t="shared" si="2"/>
        <v>3200</v>
      </c>
      <c r="M27" s="49">
        <f t="shared" si="3"/>
        <v>-1349592</v>
      </c>
      <c r="N27" s="52" t="s">
        <v>61</v>
      </c>
      <c r="O27" s="45"/>
      <c r="P27" s="46"/>
    </row>
    <row r="28" ht="21" customHeight="1" spans="1:16">
      <c r="A28" s="20">
        <v>67651</v>
      </c>
      <c r="B28" s="21">
        <v>43500</v>
      </c>
      <c r="C28" s="22">
        <v>43504</v>
      </c>
      <c r="D28" s="26" t="s">
        <v>62</v>
      </c>
      <c r="E28" s="26">
        <v>1</v>
      </c>
      <c r="F28" s="24">
        <f t="shared" si="0"/>
        <v>4</v>
      </c>
      <c r="G28" s="25">
        <v>7300</v>
      </c>
      <c r="H28" s="25">
        <f t="shared" si="1"/>
        <v>29200</v>
      </c>
      <c r="I28" s="40" t="s">
        <v>63</v>
      </c>
      <c r="J28" s="47"/>
      <c r="K28" s="48"/>
      <c r="L28" s="25">
        <f t="shared" si="2"/>
        <v>29200</v>
      </c>
      <c r="M28" s="49">
        <f t="shared" si="3"/>
        <v>-1320392</v>
      </c>
      <c r="N28" s="50"/>
      <c r="O28" s="45"/>
      <c r="P28" s="46"/>
    </row>
    <row r="29" ht="21" customHeight="1" spans="1:16">
      <c r="A29" s="20">
        <v>67652</v>
      </c>
      <c r="B29" s="21">
        <v>43500</v>
      </c>
      <c r="C29" s="22">
        <v>43504</v>
      </c>
      <c r="D29" s="23" t="s">
        <v>64</v>
      </c>
      <c r="E29" s="23">
        <v>1</v>
      </c>
      <c r="F29" s="24">
        <f t="shared" si="0"/>
        <v>4</v>
      </c>
      <c r="G29" s="25">
        <v>7300</v>
      </c>
      <c r="H29" s="25">
        <f t="shared" si="1"/>
        <v>29200</v>
      </c>
      <c r="I29" s="40" t="s">
        <v>65</v>
      </c>
      <c r="J29" s="47"/>
      <c r="K29" s="48"/>
      <c r="L29" s="25">
        <f t="shared" si="2"/>
        <v>29200</v>
      </c>
      <c r="M29" s="49">
        <f t="shared" si="3"/>
        <v>-1291192</v>
      </c>
      <c r="N29" s="50"/>
      <c r="O29" s="45"/>
      <c r="P29" s="46"/>
    </row>
    <row r="30" ht="21" customHeight="1" spans="1:16">
      <c r="A30" s="20">
        <v>67659</v>
      </c>
      <c r="B30" s="21">
        <v>43501</v>
      </c>
      <c r="C30" s="22">
        <v>43504</v>
      </c>
      <c r="D30" s="26" t="s">
        <v>66</v>
      </c>
      <c r="E30" s="26">
        <v>1</v>
      </c>
      <c r="F30" s="24">
        <f t="shared" si="0"/>
        <v>3</v>
      </c>
      <c r="G30" s="25">
        <v>13400</v>
      </c>
      <c r="H30" s="25">
        <f t="shared" si="1"/>
        <v>40200</v>
      </c>
      <c r="I30" s="40" t="s">
        <v>67</v>
      </c>
      <c r="J30" s="47"/>
      <c r="K30" s="48"/>
      <c r="L30" s="25">
        <f t="shared" si="2"/>
        <v>40200</v>
      </c>
      <c r="M30" s="49">
        <f t="shared" si="3"/>
        <v>-1250992</v>
      </c>
      <c r="N30" s="50"/>
      <c r="O30" s="45"/>
      <c r="P30" s="46"/>
    </row>
    <row r="31" ht="21" customHeight="1" spans="1:16">
      <c r="A31" s="20">
        <v>67660</v>
      </c>
      <c r="B31" s="21">
        <v>43501</v>
      </c>
      <c r="C31" s="22">
        <v>43504</v>
      </c>
      <c r="D31" s="23" t="s">
        <v>68</v>
      </c>
      <c r="E31" s="23">
        <v>1</v>
      </c>
      <c r="F31" s="24">
        <f t="shared" si="0"/>
        <v>3</v>
      </c>
      <c r="G31" s="25">
        <v>15900</v>
      </c>
      <c r="H31" s="25">
        <f t="shared" si="1"/>
        <v>47700</v>
      </c>
      <c r="I31" s="40" t="s">
        <v>69</v>
      </c>
      <c r="J31" s="47"/>
      <c r="K31" s="48"/>
      <c r="L31" s="25">
        <f t="shared" si="2"/>
        <v>47700</v>
      </c>
      <c r="M31" s="49">
        <f t="shared" si="3"/>
        <v>-1203292</v>
      </c>
      <c r="N31" s="53"/>
      <c r="O31" s="45"/>
      <c r="P31" s="46"/>
    </row>
    <row r="32" ht="21" customHeight="1" spans="1:16">
      <c r="A32" s="20">
        <v>67663</v>
      </c>
      <c r="B32" s="21">
        <v>43503</v>
      </c>
      <c r="C32" s="22">
        <v>43504</v>
      </c>
      <c r="D32" s="26" t="s">
        <v>70</v>
      </c>
      <c r="E32" s="26">
        <v>1</v>
      </c>
      <c r="F32" s="24">
        <f t="shared" si="0"/>
        <v>1</v>
      </c>
      <c r="G32" s="25">
        <v>19175</v>
      </c>
      <c r="H32" s="25">
        <f t="shared" si="1"/>
        <v>19175</v>
      </c>
      <c r="I32" s="40" t="s">
        <v>71</v>
      </c>
      <c r="J32" s="47"/>
      <c r="K32" s="48"/>
      <c r="L32" s="25">
        <f t="shared" si="2"/>
        <v>19175</v>
      </c>
      <c r="M32" s="49">
        <f t="shared" si="3"/>
        <v>-1184117</v>
      </c>
      <c r="N32" s="53"/>
      <c r="O32" s="45"/>
      <c r="P32" s="46"/>
    </row>
    <row r="33" ht="21" customHeight="1" spans="1:16">
      <c r="A33" s="20">
        <v>67675</v>
      </c>
      <c r="B33" s="21">
        <v>43501</v>
      </c>
      <c r="C33" s="22">
        <v>43505</v>
      </c>
      <c r="D33" s="23" t="s">
        <v>72</v>
      </c>
      <c r="E33" s="23">
        <v>2</v>
      </c>
      <c r="F33" s="24">
        <f t="shared" si="0"/>
        <v>4</v>
      </c>
      <c r="G33" s="25">
        <v>7300</v>
      </c>
      <c r="H33" s="25">
        <f t="shared" si="1"/>
        <v>58400</v>
      </c>
      <c r="I33" s="40" t="s">
        <v>73</v>
      </c>
      <c r="J33" s="47"/>
      <c r="K33" s="48"/>
      <c r="L33" s="25">
        <f t="shared" si="2"/>
        <v>58400</v>
      </c>
      <c r="M33" s="49">
        <f t="shared" si="3"/>
        <v>-1125717</v>
      </c>
      <c r="N33" s="53"/>
      <c r="O33" s="45"/>
      <c r="P33" s="46"/>
    </row>
    <row r="34" ht="21" customHeight="1" spans="1:16">
      <c r="A34" s="20">
        <v>67696</v>
      </c>
      <c r="B34" s="21">
        <v>43501</v>
      </c>
      <c r="C34" s="22">
        <v>43506</v>
      </c>
      <c r="D34" s="26" t="s">
        <v>74</v>
      </c>
      <c r="E34" s="26">
        <v>3</v>
      </c>
      <c r="F34" s="24">
        <f t="shared" si="0"/>
        <v>5</v>
      </c>
      <c r="G34" s="25">
        <v>10600</v>
      </c>
      <c r="H34" s="25">
        <f t="shared" si="1"/>
        <v>159000</v>
      </c>
      <c r="I34" s="40" t="s">
        <v>75</v>
      </c>
      <c r="J34" s="47"/>
      <c r="K34" s="48"/>
      <c r="L34" s="25">
        <f t="shared" si="2"/>
        <v>159000</v>
      </c>
      <c r="M34" s="49">
        <f t="shared" si="3"/>
        <v>-966717</v>
      </c>
      <c r="N34" s="53"/>
      <c r="O34" s="45"/>
      <c r="P34" s="46"/>
    </row>
    <row r="35" ht="21" customHeight="1" spans="1:16">
      <c r="A35" s="20">
        <v>67697</v>
      </c>
      <c r="B35" s="21">
        <v>43501</v>
      </c>
      <c r="C35" s="22">
        <v>43506</v>
      </c>
      <c r="D35" s="23" t="s">
        <v>76</v>
      </c>
      <c r="E35" s="23">
        <v>1</v>
      </c>
      <c r="F35" s="24">
        <f t="shared" si="0"/>
        <v>5</v>
      </c>
      <c r="G35" s="25">
        <v>10600</v>
      </c>
      <c r="H35" s="25">
        <f t="shared" si="1"/>
        <v>53000</v>
      </c>
      <c r="I35" s="40" t="s">
        <v>77</v>
      </c>
      <c r="J35" s="47"/>
      <c r="K35" s="48"/>
      <c r="L35" s="25">
        <f t="shared" si="2"/>
        <v>53000</v>
      </c>
      <c r="M35" s="49">
        <f t="shared" si="3"/>
        <v>-913717</v>
      </c>
      <c r="N35" s="53"/>
      <c r="O35" s="45"/>
      <c r="P35" s="46"/>
    </row>
    <row r="36" ht="21" customHeight="1" spans="1:16">
      <c r="A36" s="20">
        <v>67701</v>
      </c>
      <c r="B36" s="21">
        <v>43501</v>
      </c>
      <c r="C36" s="22">
        <v>43506</v>
      </c>
      <c r="D36" s="26" t="s">
        <v>78</v>
      </c>
      <c r="E36" s="26">
        <v>1</v>
      </c>
      <c r="F36" s="24">
        <f t="shared" si="0"/>
        <v>5</v>
      </c>
      <c r="G36" s="25">
        <v>7300</v>
      </c>
      <c r="H36" s="25">
        <f t="shared" si="1"/>
        <v>36500</v>
      </c>
      <c r="I36" s="40" t="s">
        <v>79</v>
      </c>
      <c r="J36" s="47"/>
      <c r="K36" s="48"/>
      <c r="L36" s="25">
        <f t="shared" si="2"/>
        <v>36500</v>
      </c>
      <c r="M36" s="49">
        <f t="shared" si="3"/>
        <v>-877217</v>
      </c>
      <c r="N36" s="53"/>
      <c r="O36" s="45"/>
      <c r="P36" s="46"/>
    </row>
    <row r="37" ht="21" customHeight="1" spans="1:16">
      <c r="A37" s="20">
        <v>67705</v>
      </c>
      <c r="B37" s="21">
        <v>43503</v>
      </c>
      <c r="C37" s="22">
        <v>43506</v>
      </c>
      <c r="D37" s="23" t="s">
        <v>80</v>
      </c>
      <c r="E37" s="23">
        <v>1</v>
      </c>
      <c r="F37" s="24">
        <f t="shared" si="0"/>
        <v>3</v>
      </c>
      <c r="G37" s="25">
        <v>7300</v>
      </c>
      <c r="H37" s="25">
        <f t="shared" si="1"/>
        <v>21900</v>
      </c>
      <c r="I37" s="40" t="s">
        <v>81</v>
      </c>
      <c r="J37" s="47"/>
      <c r="K37" s="48"/>
      <c r="L37" s="25">
        <f t="shared" si="2"/>
        <v>21900</v>
      </c>
      <c r="M37" s="49">
        <f t="shared" si="3"/>
        <v>-855317</v>
      </c>
      <c r="N37" s="53"/>
      <c r="O37" s="45"/>
      <c r="P37" s="46"/>
    </row>
    <row r="38" ht="21" customHeight="1" spans="1:16">
      <c r="A38" s="20">
        <v>67709</v>
      </c>
      <c r="B38" s="21">
        <v>43501</v>
      </c>
      <c r="C38" s="22">
        <v>43506</v>
      </c>
      <c r="D38" s="26" t="s">
        <v>82</v>
      </c>
      <c r="E38" s="26">
        <v>3</v>
      </c>
      <c r="F38" s="24">
        <f t="shared" si="0"/>
        <v>5</v>
      </c>
      <c r="G38" s="25">
        <v>7300</v>
      </c>
      <c r="H38" s="25">
        <f t="shared" si="1"/>
        <v>109500</v>
      </c>
      <c r="I38" s="40" t="s">
        <v>83</v>
      </c>
      <c r="J38" s="47"/>
      <c r="K38" s="48"/>
      <c r="L38" s="25">
        <f t="shared" si="2"/>
        <v>109500</v>
      </c>
      <c r="M38" s="49">
        <f t="shared" si="3"/>
        <v>-745817</v>
      </c>
      <c r="N38" s="53"/>
      <c r="O38" s="45"/>
      <c r="P38" s="46"/>
    </row>
    <row r="39" ht="21" customHeight="1" spans="1:16">
      <c r="A39" s="20">
        <v>67713</v>
      </c>
      <c r="B39" s="21">
        <v>43504</v>
      </c>
      <c r="C39" s="22">
        <v>43506</v>
      </c>
      <c r="D39" s="23" t="s">
        <v>84</v>
      </c>
      <c r="E39" s="23">
        <v>1</v>
      </c>
      <c r="F39" s="24">
        <f t="shared" si="0"/>
        <v>2</v>
      </c>
      <c r="G39" s="25">
        <v>19175</v>
      </c>
      <c r="H39" s="25">
        <f t="shared" si="1"/>
        <v>38350</v>
      </c>
      <c r="I39" s="40" t="s">
        <v>85</v>
      </c>
      <c r="J39" s="47"/>
      <c r="K39" s="48"/>
      <c r="L39" s="25">
        <f t="shared" si="2"/>
        <v>38350</v>
      </c>
      <c r="M39" s="49">
        <f t="shared" si="3"/>
        <v>-707467</v>
      </c>
      <c r="N39" s="53"/>
      <c r="O39" s="45"/>
      <c r="P39" s="46"/>
    </row>
    <row r="40" ht="21" customHeight="1" spans="1:16">
      <c r="A40" s="20"/>
      <c r="B40" s="21"/>
      <c r="C40" s="22"/>
      <c r="D40" s="26"/>
      <c r="E40" s="26"/>
      <c r="F40" s="24">
        <f t="shared" si="0"/>
        <v>0</v>
      </c>
      <c r="G40" s="25"/>
      <c r="H40" s="25">
        <f t="shared" si="1"/>
        <v>0</v>
      </c>
      <c r="I40" s="40"/>
      <c r="J40" s="47"/>
      <c r="K40" s="48"/>
      <c r="L40" s="25">
        <f t="shared" si="2"/>
        <v>0</v>
      </c>
      <c r="M40" s="49">
        <f t="shared" si="3"/>
        <v>-707467</v>
      </c>
      <c r="N40" s="53"/>
      <c r="O40" s="45"/>
      <c r="P40" s="46"/>
    </row>
    <row r="41" ht="21" customHeight="1" spans="1:16">
      <c r="A41" s="20"/>
      <c r="B41" s="21"/>
      <c r="C41" s="22"/>
      <c r="D41" s="23"/>
      <c r="E41" s="23"/>
      <c r="F41" s="24">
        <f t="shared" si="0"/>
        <v>0</v>
      </c>
      <c r="G41" s="25"/>
      <c r="H41" s="25">
        <f t="shared" si="1"/>
        <v>0</v>
      </c>
      <c r="I41" s="40"/>
      <c r="J41" s="47"/>
      <c r="K41" s="48"/>
      <c r="L41" s="25">
        <f t="shared" si="2"/>
        <v>0</v>
      </c>
      <c r="M41" s="49">
        <f t="shared" si="3"/>
        <v>-707467</v>
      </c>
      <c r="N41" s="53"/>
      <c r="O41" s="45"/>
      <c r="P41" s="46"/>
    </row>
    <row r="42" s="1" customFormat="1" ht="21" customHeight="1" spans="1:16">
      <c r="A42" s="20"/>
      <c r="B42" s="21"/>
      <c r="C42" s="22"/>
      <c r="D42" s="26"/>
      <c r="E42" s="26"/>
      <c r="F42" s="24">
        <f t="shared" si="0"/>
        <v>0</v>
      </c>
      <c r="G42" s="25"/>
      <c r="H42" s="25">
        <f t="shared" si="1"/>
        <v>0</v>
      </c>
      <c r="I42" s="40"/>
      <c r="J42" s="47"/>
      <c r="K42" s="48"/>
      <c r="L42" s="25">
        <f t="shared" si="2"/>
        <v>0</v>
      </c>
      <c r="M42" s="49">
        <f t="shared" si="3"/>
        <v>-707467</v>
      </c>
      <c r="N42" s="53"/>
      <c r="P42" s="46"/>
    </row>
    <row r="43" s="1" customFormat="1" ht="27" customHeight="1" spans="1:15">
      <c r="A43" s="20"/>
      <c r="B43" s="27"/>
      <c r="C43" s="28"/>
      <c r="D43" s="28"/>
      <c r="E43" s="29"/>
      <c r="F43" s="30"/>
      <c r="G43" s="31"/>
      <c r="H43" s="32">
        <f>SUM(H10:H42)</f>
        <v>1129575</v>
      </c>
      <c r="I43" s="54"/>
      <c r="J43" s="55"/>
      <c r="K43" s="27"/>
      <c r="L43" s="56"/>
      <c r="M43" s="57">
        <f>+M42</f>
        <v>-707467</v>
      </c>
      <c r="N43" s="58" t="s">
        <v>86</v>
      </c>
      <c r="O43" s="59" t="s">
        <v>87</v>
      </c>
    </row>
    <row r="44" s="1" customFormat="1" spans="1:15">
      <c r="A44" s="20"/>
      <c r="B44" s="3"/>
      <c r="C44" s="33"/>
      <c r="D44" s="3"/>
      <c r="E44" s="4"/>
      <c r="F44" s="5"/>
      <c r="G44" s="3"/>
      <c r="I44" s="4"/>
      <c r="J44" s="3"/>
      <c r="K44" s="4"/>
      <c r="M44" s="6"/>
      <c r="N44" s="60"/>
      <c r="O44" s="59" t="s">
        <v>88</v>
      </c>
    </row>
    <row r="45" s="1" customFormat="1" spans="1:14">
      <c r="A45" s="20"/>
      <c r="B45" s="3"/>
      <c r="C45" s="33"/>
      <c r="D45" s="3"/>
      <c r="E45" s="4"/>
      <c r="F45" s="5"/>
      <c r="G45" s="3"/>
      <c r="I45" s="4"/>
      <c r="J45" s="3"/>
      <c r="K45" s="4"/>
      <c r="M45" s="6">
        <f>1396792-3200</f>
        <v>1393592</v>
      </c>
      <c r="N45" s="7"/>
    </row>
    <row r="46" s="1" customFormat="1" spans="1:14">
      <c r="A46" s="20"/>
      <c r="B46" s="3"/>
      <c r="C46" s="33"/>
      <c r="D46" s="3"/>
      <c r="E46" s="4"/>
      <c r="F46" s="5"/>
      <c r="G46" s="3"/>
      <c r="I46" s="4"/>
      <c r="J46" s="3"/>
      <c r="K46" s="61"/>
      <c r="M46" s="6">
        <f>M45+M43</f>
        <v>686125</v>
      </c>
      <c r="N46" s="7"/>
    </row>
    <row r="47" s="1" customFormat="1" spans="1:14">
      <c r="A47" s="2"/>
      <c r="B47" s="3"/>
      <c r="C47" s="33"/>
      <c r="D47" s="3"/>
      <c r="E47" s="4"/>
      <c r="F47" s="5"/>
      <c r="G47" s="3"/>
      <c r="I47" s="4"/>
      <c r="J47" s="62"/>
      <c r="K47" s="61"/>
      <c r="M47" s="6"/>
      <c r="N47" s="7"/>
    </row>
    <row r="48" s="1" customFormat="1" spans="1:14">
      <c r="A48" s="2"/>
      <c r="B48" s="3"/>
      <c r="C48" s="33"/>
      <c r="D48" s="3"/>
      <c r="E48" s="4"/>
      <c r="F48" s="5"/>
      <c r="G48" s="3"/>
      <c r="I48" s="4"/>
      <c r="J48" s="3"/>
      <c r="K48" s="61"/>
      <c r="M48" s="6"/>
      <c r="N48" s="7"/>
    </row>
    <row r="49" s="1" customFormat="1" spans="1:14">
      <c r="A49" s="2"/>
      <c r="B49" s="3"/>
      <c r="C49" s="33"/>
      <c r="D49" s="3"/>
      <c r="E49" s="4"/>
      <c r="F49" s="5"/>
      <c r="G49" s="3"/>
      <c r="I49" s="4"/>
      <c r="J49" s="3"/>
      <c r="K49" s="61"/>
      <c r="M49" s="6"/>
      <c r="N49" s="7"/>
    </row>
    <row r="50" s="1" customFormat="1" spans="1:14">
      <c r="A50" s="2"/>
      <c r="B50" s="3"/>
      <c r="C50" s="33"/>
      <c r="D50" s="3"/>
      <c r="E50" s="4"/>
      <c r="F50" s="5"/>
      <c r="G50" s="3"/>
      <c r="I50" s="4"/>
      <c r="J50" s="3"/>
      <c r="K50" s="61"/>
      <c r="M50" s="6"/>
      <c r="N50" s="7"/>
    </row>
    <row r="51" s="1" customFormat="1" spans="1:14">
      <c r="A51" s="2"/>
      <c r="B51" s="3"/>
      <c r="C51" s="33"/>
      <c r="D51" s="3"/>
      <c r="E51" s="4"/>
      <c r="F51" s="5"/>
      <c r="G51" s="3"/>
      <c r="I51" s="4"/>
      <c r="J51" s="3"/>
      <c r="K51" s="61"/>
      <c r="M51" s="6"/>
      <c r="N51" s="7"/>
    </row>
    <row r="52" s="1" customFormat="1" spans="1:14">
      <c r="A52" s="2"/>
      <c r="B52" s="3"/>
      <c r="C52" s="33"/>
      <c r="D52" s="3"/>
      <c r="E52" s="4"/>
      <c r="F52" s="5"/>
      <c r="G52" s="3"/>
      <c r="I52" s="4"/>
      <c r="J52" s="3"/>
      <c r="K52" s="61"/>
      <c r="M52" s="6"/>
      <c r="N52" s="7"/>
    </row>
    <row r="53" s="1" customFormat="1" spans="1:14">
      <c r="A53" s="2"/>
      <c r="B53" s="3"/>
      <c r="C53" s="33"/>
      <c r="D53" s="3"/>
      <c r="E53" s="4"/>
      <c r="F53" s="5"/>
      <c r="G53" s="3"/>
      <c r="I53" s="4"/>
      <c r="J53" s="3"/>
      <c r="K53" s="61"/>
      <c r="M53" s="6"/>
      <c r="N53" s="7"/>
    </row>
    <row r="54" s="1" customFormat="1" spans="1:14">
      <c r="A54" s="2"/>
      <c r="B54" s="3"/>
      <c r="C54" s="33"/>
      <c r="D54" s="3"/>
      <c r="E54" s="4"/>
      <c r="F54" s="5"/>
      <c r="G54" s="3"/>
      <c r="I54" s="4"/>
      <c r="J54" s="3"/>
      <c r="K54" s="61"/>
      <c r="M54" s="6"/>
      <c r="N54" s="7"/>
    </row>
    <row r="55" s="1" customFormat="1" spans="1:14">
      <c r="A55" s="2"/>
      <c r="B55" s="3"/>
      <c r="C55" s="33"/>
      <c r="D55" s="3"/>
      <c r="E55" s="4"/>
      <c r="F55" s="5"/>
      <c r="G55" s="3"/>
      <c r="I55" s="4"/>
      <c r="J55" s="3"/>
      <c r="K55" s="61"/>
      <c r="M55" s="6"/>
      <c r="N55" s="7"/>
    </row>
    <row r="56" s="1" customFormat="1" spans="1:14">
      <c r="A56" s="2"/>
      <c r="B56" s="3"/>
      <c r="C56" s="33"/>
      <c r="D56" s="3"/>
      <c r="E56" s="4"/>
      <c r="F56" s="5"/>
      <c r="G56" s="3"/>
      <c r="I56" s="4"/>
      <c r="J56" s="3"/>
      <c r="K56" s="61"/>
      <c r="M56" s="6"/>
      <c r="N56" s="7"/>
    </row>
    <row r="57" s="1" customFormat="1" spans="1:14">
      <c r="A57" s="2"/>
      <c r="B57" s="3"/>
      <c r="C57" s="33"/>
      <c r="D57" s="3"/>
      <c r="E57" s="4"/>
      <c r="F57" s="5"/>
      <c r="G57" s="3"/>
      <c r="I57" s="4"/>
      <c r="J57" s="3"/>
      <c r="K57" s="4"/>
      <c r="M57" s="6"/>
      <c r="N57" s="7"/>
    </row>
    <row r="58" s="1" customFormat="1" spans="1:14">
      <c r="A58" s="2"/>
      <c r="B58" s="3"/>
      <c r="C58" s="33"/>
      <c r="D58" s="3"/>
      <c r="E58" s="4"/>
      <c r="F58" s="5"/>
      <c r="G58" s="3"/>
      <c r="I58" s="4"/>
      <c r="J58" s="3"/>
      <c r="K58" s="4"/>
      <c r="M58" s="6"/>
      <c r="N58" s="7"/>
    </row>
    <row r="59" s="1" customFormat="1" spans="1:14">
      <c r="A59" s="2"/>
      <c r="B59" s="3"/>
      <c r="C59" s="33"/>
      <c r="D59" s="3"/>
      <c r="E59" s="4"/>
      <c r="F59" s="5"/>
      <c r="G59" s="3"/>
      <c r="I59" s="4"/>
      <c r="J59" s="3"/>
      <c r="K59" s="4"/>
      <c r="M59" s="6"/>
      <c r="N59" s="7"/>
    </row>
    <row r="60" spans="15:15">
      <c r="O60" s="1"/>
    </row>
    <row r="61" spans="15:15">
      <c r="O61" s="1"/>
    </row>
    <row r="62" spans="15:15">
      <c r="O62" s="1"/>
    </row>
    <row r="63" spans="15:15">
      <c r="O63" s="1"/>
    </row>
    <row r="64" spans="15:15">
      <c r="O64" s="1"/>
    </row>
  </sheetData>
  <autoFilter ref="A9:N43">
    <extLst/>
  </autoFilter>
  <mergeCells count="6">
    <mergeCell ref="B6:N6"/>
    <mergeCell ref="B8:I8"/>
    <mergeCell ref="K8:L8"/>
    <mergeCell ref="J8:J9"/>
    <mergeCell ref="M8:M9"/>
    <mergeCell ref="N8:N9"/>
  </mergeCells>
  <hyperlinks>
    <hyperlink ref="I7" r:id="rId2" display="( roy.chow@huizhi-intl.com )"/>
  </hyperlinks>
  <pageMargins left="0.45" right="0.25" top="0.31875" bottom="0.25" header="0.3" footer="0.3"/>
  <pageSetup paperSize="9" scale="4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 (15)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MERCURE Phuket Patong GL4</dc:creator>
  <cp:lastModifiedBy>小米 </cp:lastModifiedBy>
  <dcterms:created xsi:type="dcterms:W3CDTF">2019-02-11T06:52:00Z</dcterms:created>
  <dcterms:modified xsi:type="dcterms:W3CDTF">2019-02-14T07:56:33Z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