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firstSheet="49" activeTab="59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Ori" sheetId="11" state="hidden" r:id="rId61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60" hidden="1">Ori!$A$24:$H$40</definedName>
    <definedName name="_xlnm.Print_Titles" localSheetId="2">'3-13（3.27核对）'!$1:$23</definedName>
    <definedName name="_xlnm.Print_Titles" localSheetId="60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62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sharedStrings.xml><?xml version="1.0" encoding="utf-8"?>
<sst xmlns="http://schemas.openxmlformats.org/spreadsheetml/2006/main" count="5148">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</sst>
</file>

<file path=xl/styles.xml><?xml version="1.0" encoding="utf-8"?>
<styleSheet xmlns="http://schemas.openxmlformats.org/spreadsheetml/2006/main">
  <numFmts count="6">
    <numFmt numFmtId="176" formatCode="[$-409]d/mmm/yy;@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</numFmts>
  <fonts count="84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9"/>
      <color rgb="FFFF000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sz val="10"/>
      <name val="宋体"/>
      <charset val="134"/>
    </font>
    <font>
      <sz val="10.6"/>
      <color rgb="FF333333"/>
      <name val="Helvetica"/>
      <charset val="134"/>
    </font>
    <font>
      <b/>
      <sz val="10.6"/>
      <color rgb="FF333333"/>
      <name val="Helvetica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i/>
      <sz val="11"/>
      <color indexed="23"/>
      <name val="Calibri"/>
      <charset val="134"/>
    </font>
    <font>
      <sz val="11"/>
      <color indexed="8"/>
      <name val="Calibri"/>
      <charset val="134"/>
    </font>
    <font>
      <sz val="11"/>
      <color indexed="20"/>
      <name val="Calibri"/>
      <charset val="134"/>
    </font>
    <font>
      <b/>
      <sz val="11"/>
      <color indexed="56"/>
      <name val="Calibri"/>
      <charset val="134"/>
    </font>
    <font>
      <sz val="11"/>
      <color indexed="60"/>
      <name val="Calibri"/>
      <charset val="134"/>
    </font>
    <font>
      <b/>
      <sz val="15"/>
      <color indexed="56"/>
      <name val="Calibri"/>
      <charset val="134"/>
    </font>
    <font>
      <sz val="11"/>
      <color indexed="9"/>
      <name val="Calibri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u/>
      <sz val="11"/>
      <color rgb="FF800080"/>
      <name val="宋体"/>
      <charset val="0"/>
      <scheme val="minor"/>
    </font>
    <font>
      <b/>
      <sz val="13"/>
      <color indexed="56"/>
      <name val="Calibri"/>
      <charset val="134"/>
    </font>
    <font>
      <b/>
      <sz val="11"/>
      <color indexed="8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42" fontId="54" fillId="0" borderId="0" applyFont="0" applyFill="0" applyBorder="0" applyAlignment="0" applyProtection="0">
      <alignment vertical="center"/>
    </xf>
    <xf numFmtId="0" fontId="61" fillId="41" borderId="0" applyNumberFormat="0" applyBorder="0" applyAlignment="0" applyProtection="0"/>
    <xf numFmtId="0" fontId="68" fillId="39" borderId="43" applyNumberFormat="0" applyAlignment="0" applyProtection="0"/>
    <xf numFmtId="44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0" fontId="61" fillId="30" borderId="0" applyNumberFormat="0" applyBorder="0" applyAlignment="0" applyProtection="0"/>
    <xf numFmtId="0" fontId="62" fillId="31" borderId="0" applyNumberFormat="0" applyBorder="0" applyAlignment="0" applyProtection="0"/>
    <xf numFmtId="177" fontId="0" fillId="0" borderId="0" applyFont="0" applyFill="0" applyBorder="0" applyAlignment="0" applyProtection="0"/>
    <xf numFmtId="0" fontId="66" fillId="30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54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38" borderId="42" applyNumberFormat="0" applyFont="0" applyAlignment="0" applyProtection="0"/>
    <xf numFmtId="0" fontId="66" fillId="37" borderId="0" applyNumberFormat="0" applyBorder="0" applyAlignment="0" applyProtection="0"/>
    <xf numFmtId="0" fontId="6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5" fillId="0" borderId="40" applyNumberFormat="0" applyFill="0" applyAlignment="0" applyProtection="0"/>
    <xf numFmtId="0" fontId="74" fillId="0" borderId="45" applyNumberFormat="0" applyFill="0" applyAlignment="0" applyProtection="0"/>
    <xf numFmtId="0" fontId="66" fillId="36" borderId="0" applyNumberFormat="0" applyBorder="0" applyAlignment="0" applyProtection="0"/>
    <xf numFmtId="0" fontId="63" fillId="0" borderId="39" applyNumberFormat="0" applyFill="0" applyAlignment="0" applyProtection="0"/>
    <xf numFmtId="0" fontId="66" fillId="35" borderId="0" applyNumberFormat="0" applyBorder="0" applyAlignment="0" applyProtection="0"/>
    <xf numFmtId="0" fontId="76" fillId="42" borderId="47" applyNumberFormat="0" applyAlignment="0" applyProtection="0"/>
    <xf numFmtId="0" fontId="70" fillId="42" borderId="43" applyNumberFormat="0" applyAlignment="0" applyProtection="0"/>
    <xf numFmtId="0" fontId="72" fillId="44" borderId="44" applyNumberFormat="0" applyAlignment="0" applyProtection="0"/>
    <xf numFmtId="0" fontId="61" fillId="39" borderId="0" applyNumberFormat="0" applyBorder="0" applyAlignment="0" applyProtection="0"/>
    <xf numFmtId="0" fontId="66" fillId="48" borderId="0" applyNumberFormat="0" applyBorder="0" applyAlignment="0" applyProtection="0"/>
    <xf numFmtId="0" fontId="67" fillId="0" borderId="41" applyNumberFormat="0" applyFill="0" applyAlignment="0" applyProtection="0"/>
    <xf numFmtId="0" fontId="75" fillId="0" borderId="46" applyNumberFormat="0" applyFill="0" applyAlignment="0" applyProtection="0"/>
    <xf numFmtId="0" fontId="69" fillId="41" borderId="0" applyNumberFormat="0" applyBorder="0" applyAlignment="0" applyProtection="0"/>
    <xf numFmtId="0" fontId="64" fillId="34" borderId="0" applyNumberFormat="0" applyBorder="0" applyAlignment="0" applyProtection="0"/>
    <xf numFmtId="0" fontId="61" fillId="40" borderId="0" applyNumberFormat="0" applyBorder="0" applyAlignment="0" applyProtection="0"/>
    <xf numFmtId="0" fontId="66" fillId="45" borderId="0" applyNumberFormat="0" applyBorder="0" applyAlignment="0" applyProtection="0"/>
    <xf numFmtId="0" fontId="61" fillId="33" borderId="0" applyNumberFormat="0" applyBorder="0" applyAlignment="0" applyProtection="0"/>
    <xf numFmtId="0" fontId="61" fillId="43" borderId="0" applyNumberFormat="0" applyBorder="0" applyAlignment="0" applyProtection="0"/>
    <xf numFmtId="0" fontId="61" fillId="31" borderId="0" applyNumberFormat="0" applyBorder="0" applyAlignment="0" applyProtection="0"/>
    <xf numFmtId="0" fontId="61" fillId="37" borderId="0" applyNumberFormat="0" applyBorder="0" applyAlignment="0" applyProtection="0"/>
    <xf numFmtId="0" fontId="66" fillId="47" borderId="0" applyNumberFormat="0" applyBorder="0" applyAlignment="0" applyProtection="0"/>
    <xf numFmtId="0" fontId="66" fillId="35" borderId="0" applyNumberFormat="0" applyBorder="0" applyAlignment="0" applyProtection="0"/>
    <xf numFmtId="0" fontId="61" fillId="32" borderId="0" applyNumberFormat="0" applyBorder="0" applyAlignment="0" applyProtection="0"/>
    <xf numFmtId="0" fontId="61" fillId="32" borderId="0" applyNumberFormat="0" applyBorder="0" applyAlignment="0" applyProtection="0"/>
    <xf numFmtId="0" fontId="66" fillId="46" borderId="0" applyNumberFormat="0" applyBorder="0" applyAlignment="0" applyProtection="0"/>
    <xf numFmtId="0" fontId="61" fillId="43" borderId="0" applyNumberFormat="0" applyBorder="0" applyAlignment="0" applyProtection="0"/>
    <xf numFmtId="0" fontId="66" fillId="46" borderId="0" applyNumberFormat="0" applyBorder="0" applyAlignment="0" applyProtection="0"/>
    <xf numFmtId="0" fontId="66" fillId="49" borderId="0" applyNumberFormat="0" applyBorder="0" applyAlignment="0" applyProtection="0"/>
    <xf numFmtId="0" fontId="61" fillId="50" borderId="0" applyNumberFormat="0" applyBorder="0" applyAlignment="0" applyProtection="0"/>
    <xf numFmtId="0" fontId="66" fillId="51" borderId="0" applyNumberFormat="0" applyBorder="0" applyAlignment="0" applyProtection="0"/>
  </cellStyleXfs>
  <cellXfs count="558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6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7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7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7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7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7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7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7" fontId="2" fillId="0" borderId="5" xfId="8" applyFont="1" applyFill="1" applyBorder="1" applyProtection="1"/>
    <xf numFmtId="177" fontId="9" fillId="0" borderId="0" xfId="8" applyFont="1"/>
    <xf numFmtId="177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7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7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7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10" fillId="12" borderId="2" xfId="0" applyFont="1" applyFill="1" applyBorder="1" applyAlignment="1" applyProtection="1">
      <alignment horizontal="center"/>
      <protection locked="0"/>
    </xf>
    <xf numFmtId="1" fontId="10" fillId="12" borderId="3" xfId="0" applyNumberFormat="1" applyFont="1" applyFill="1" applyBorder="1" applyAlignment="1" applyProtection="1">
      <alignment horizontal="center"/>
      <protection locked="0"/>
    </xf>
    <xf numFmtId="15" fontId="10" fillId="12" borderId="2" xfId="0" applyNumberFormat="1" applyFont="1" applyFill="1" applyBorder="1" applyAlignment="1" applyProtection="1">
      <protection locked="0"/>
    </xf>
    <xf numFmtId="15" fontId="10" fillId="12" borderId="4" xfId="0" applyNumberFormat="1" applyFont="1" applyFill="1" applyBorder="1" applyAlignment="1" applyProtection="1">
      <protection locked="0"/>
    </xf>
    <xf numFmtId="0" fontId="10" fillId="12" borderId="3" xfId="0" applyFont="1" applyFill="1" applyBorder="1" applyAlignment="1">
      <alignment horizontal="center" vertical="center"/>
    </xf>
    <xf numFmtId="177" fontId="10" fillId="12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7" fontId="10" fillId="11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5" fillId="11" borderId="0" xfId="0" applyFont="1" applyFill="1" applyBorder="1" applyAlignment="1" applyProtection="1">
      <alignment horizontal="left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7" fontId="0" fillId="11" borderId="5" xfId="8" applyFont="1" applyFill="1" applyBorder="1" applyProtection="1"/>
    <xf numFmtId="0" fontId="16" fillId="11" borderId="5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 vertical="center"/>
    </xf>
    <xf numFmtId="15" fontId="0" fillId="0" borderId="0" xfId="0" applyNumberFormat="1" applyFont="1" applyFill="1" applyBorder="1" applyAlignment="1" applyProtection="1">
      <alignment horizontal="center"/>
    </xf>
    <xf numFmtId="0" fontId="16" fillId="0" borderId="8" xfId="0" applyFont="1" applyFill="1" applyBorder="1" applyAlignment="1" applyProtection="1">
      <alignment horizontal="right"/>
    </xf>
    <xf numFmtId="177" fontId="0" fillId="0" borderId="8" xfId="8" applyFont="1" applyFill="1" applyBorder="1" applyProtection="1"/>
    <xf numFmtId="0" fontId="10" fillId="0" borderId="0" xfId="0" applyFont="1"/>
    <xf numFmtId="0" fontId="0" fillId="0" borderId="0" xfId="0" applyFont="1"/>
    <xf numFmtId="0" fontId="0" fillId="0" borderId="0" xfId="0" applyFont="1" applyFill="1"/>
    <xf numFmtId="177" fontId="0" fillId="0" borderId="0" xfId="0" applyNumberFormat="1" applyFont="1" applyFill="1"/>
    <xf numFmtId="0" fontId="17" fillId="11" borderId="6" xfId="0" applyFont="1" applyFill="1" applyBorder="1" applyAlignment="1" applyProtection="1">
      <alignment horizontal="center" vertical="top" shrinkToFit="1"/>
    </xf>
    <xf numFmtId="0" fontId="18" fillId="11" borderId="6" xfId="0" applyFont="1" applyFill="1" applyBorder="1" applyAlignment="1" applyProtection="1">
      <alignment horizontal="center" vertical="center"/>
    </xf>
    <xf numFmtId="0" fontId="17" fillId="11" borderId="6" xfId="0" applyFont="1" applyFill="1" applyBorder="1" applyAlignment="1" applyProtection="1">
      <alignment horizontal="center" vertical="top"/>
    </xf>
    <xf numFmtId="0" fontId="14" fillId="11" borderId="9" xfId="0" applyFont="1" applyFill="1" applyBorder="1" applyAlignment="1" applyProtection="1">
      <alignment horizontal="center" vertical="top" shrinkToFit="1"/>
    </xf>
    <xf numFmtId="0" fontId="14" fillId="11" borderId="9" xfId="0" applyFont="1" applyFill="1" applyBorder="1" applyAlignment="1" applyProtection="1">
      <alignment horizontal="center" vertical="center" wrapText="1"/>
    </xf>
    <xf numFmtId="0" fontId="14" fillId="11" borderId="9" xfId="0" applyFont="1" applyFill="1" applyBorder="1" applyAlignment="1" applyProtection="1">
      <alignment horizontal="center" vertical="top" wrapText="1"/>
    </xf>
    <xf numFmtId="0" fontId="17" fillId="11" borderId="9" xfId="0" applyFont="1" applyFill="1" applyBorder="1" applyAlignment="1" applyProtection="1">
      <alignment horizontal="center" vertical="top"/>
    </xf>
    <xf numFmtId="4" fontId="19" fillId="0" borderId="7" xfId="0" applyNumberFormat="1" applyFont="1" applyFill="1" applyBorder="1" applyAlignment="1" applyProtection="1">
      <alignment horizontal="center"/>
    </xf>
    <xf numFmtId="4" fontId="10" fillId="0" borderId="7" xfId="0" applyNumberFormat="1" applyFont="1" applyFill="1" applyBorder="1" applyAlignment="1" applyProtection="1">
      <alignment horizontal="center"/>
    </xf>
    <xf numFmtId="4" fontId="19" fillId="0" borderId="7" xfId="8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right"/>
    </xf>
    <xf numFmtId="0" fontId="0" fillId="0" borderId="0" xfId="0" applyBorder="1"/>
    <xf numFmtId="0" fontId="21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22" fillId="0" borderId="0" xfId="10" applyFont="1" applyAlignment="1" applyProtection="1">
      <alignment vertical="center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23" fillId="0" borderId="10" xfId="0" applyFont="1" applyFill="1" applyBorder="1" applyAlignment="1" applyProtection="1">
      <alignment horizontal="center"/>
      <protection locked="0"/>
    </xf>
    <xf numFmtId="1" fontId="23" fillId="0" borderId="11" xfId="0" applyNumberFormat="1" applyFont="1" applyFill="1" applyBorder="1" applyAlignment="1" applyProtection="1">
      <alignment horizontal="center"/>
      <protection locked="0"/>
    </xf>
    <xf numFmtId="15" fontId="23" fillId="0" borderId="10" xfId="0" applyNumberFormat="1" applyFont="1" applyFill="1" applyBorder="1" applyAlignment="1" applyProtection="1">
      <protection locked="0"/>
    </xf>
    <xf numFmtId="15" fontId="23" fillId="0" borderId="12" xfId="0" applyNumberFormat="1" applyFont="1" applyFill="1" applyBorder="1" applyAlignment="1" applyProtection="1">
      <protection locked="0"/>
    </xf>
    <xf numFmtId="0" fontId="23" fillId="0" borderId="11" xfId="0" applyFont="1" applyFill="1" applyBorder="1" applyAlignment="1">
      <alignment horizontal="center" vertical="center"/>
    </xf>
    <xf numFmtId="177" fontId="23" fillId="0" borderId="11" xfId="8" applyFont="1" applyFill="1" applyBorder="1" applyAlignment="1">
      <alignment horizontal="center" vertical="center"/>
    </xf>
    <xf numFmtId="0" fontId="23" fillId="11" borderId="10" xfId="0" applyFont="1" applyFill="1" applyBorder="1" applyAlignment="1" applyProtection="1">
      <alignment horizontal="center"/>
      <protection locked="0"/>
    </xf>
    <xf numFmtId="1" fontId="23" fillId="11" borderId="11" xfId="0" applyNumberFormat="1" applyFont="1" applyFill="1" applyBorder="1" applyAlignment="1" applyProtection="1">
      <alignment horizontal="center"/>
      <protection locked="0"/>
    </xf>
    <xf numFmtId="15" fontId="23" fillId="11" borderId="10" xfId="0" applyNumberFormat="1" applyFont="1" applyFill="1" applyBorder="1" applyAlignment="1" applyProtection="1">
      <protection locked="0"/>
    </xf>
    <xf numFmtId="15" fontId="23" fillId="11" borderId="12" xfId="0" applyNumberFormat="1" applyFont="1" applyFill="1" applyBorder="1" applyAlignment="1" applyProtection="1">
      <protection locked="0"/>
    </xf>
    <xf numFmtId="0" fontId="23" fillId="11" borderId="11" xfId="0" applyFont="1" applyFill="1" applyBorder="1" applyAlignment="1">
      <alignment horizontal="center" vertical="center"/>
    </xf>
    <xf numFmtId="177" fontId="23" fillId="11" borderId="11" xfId="8" applyFont="1" applyFill="1" applyBorder="1" applyAlignment="1">
      <alignment horizontal="center" vertical="center"/>
    </xf>
    <xf numFmtId="0" fontId="23" fillId="9" borderId="10" xfId="0" applyFont="1" applyFill="1" applyBorder="1" applyAlignment="1" applyProtection="1">
      <alignment horizontal="center"/>
      <protection locked="0"/>
    </xf>
    <xf numFmtId="1" fontId="23" fillId="9" borderId="11" xfId="0" applyNumberFormat="1" applyFont="1" applyFill="1" applyBorder="1" applyAlignment="1" applyProtection="1">
      <alignment horizontal="center"/>
      <protection locked="0"/>
    </xf>
    <xf numFmtId="15" fontId="23" fillId="9" borderId="10" xfId="0" applyNumberFormat="1" applyFont="1" applyFill="1" applyBorder="1" applyAlignment="1" applyProtection="1">
      <protection locked="0"/>
    </xf>
    <xf numFmtId="15" fontId="23" fillId="9" borderId="12" xfId="0" applyNumberFormat="1" applyFont="1" applyFill="1" applyBorder="1" applyAlignment="1" applyProtection="1">
      <protection locked="0"/>
    </xf>
    <xf numFmtId="0" fontId="23" fillId="9" borderId="11" xfId="0" applyFont="1" applyFill="1" applyBorder="1" applyAlignment="1">
      <alignment horizontal="center" vertical="center"/>
    </xf>
    <xf numFmtId="177" fontId="23" fillId="9" borderId="11" xfId="8" applyFont="1" applyFill="1" applyBorder="1" applyAlignment="1">
      <alignment horizontal="center" vertical="center"/>
    </xf>
    <xf numFmtId="15" fontId="23" fillId="11" borderId="13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14" xfId="0" applyFont="1" applyFill="1" applyBorder="1" applyAlignment="1" applyProtection="1">
      <alignment horizontal="center"/>
      <protection locked="0"/>
    </xf>
    <xf numFmtId="0" fontId="10" fillId="0" borderId="14" xfId="0" applyNumberFormat="1" applyFont="1" applyFill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center"/>
      <protection locked="0"/>
    </xf>
    <xf numFmtId="1" fontId="10" fillId="0" borderId="15" xfId="0" applyNumberFormat="1" applyFont="1" applyFill="1" applyBorder="1" applyAlignment="1" applyProtection="1">
      <alignment horizontal="center"/>
      <protection locked="0"/>
    </xf>
    <xf numFmtId="15" fontId="10" fillId="0" borderId="14" xfId="0" applyNumberFormat="1" applyFont="1" applyFill="1" applyBorder="1" applyAlignment="1" applyProtection="1">
      <protection locked="0"/>
    </xf>
    <xf numFmtId="15" fontId="10" fillId="0" borderId="16" xfId="0" applyNumberFormat="1" applyFont="1" applyFill="1" applyBorder="1" applyAlignment="1" applyProtection="1">
      <protection locked="0"/>
    </xf>
    <xf numFmtId="0" fontId="10" fillId="0" borderId="15" xfId="0" applyFont="1" applyFill="1" applyBorder="1"/>
    <xf numFmtId="177" fontId="10" fillId="0" borderId="15" xfId="8" applyFont="1" applyFill="1" applyBorder="1"/>
    <xf numFmtId="0" fontId="23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center"/>
    </xf>
    <xf numFmtId="15" fontId="24" fillId="0" borderId="0" xfId="0" applyNumberFormat="1" applyFont="1" applyFill="1" applyBorder="1" applyAlignment="1" applyProtection="1">
      <alignment horizontal="center"/>
    </xf>
    <xf numFmtId="177" fontId="24" fillId="0" borderId="0" xfId="8" applyFont="1" applyFill="1" applyBorder="1" applyAlignment="1" applyProtection="1"/>
    <xf numFmtId="1" fontId="24" fillId="0" borderId="0" xfId="0" applyNumberFormat="1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right"/>
    </xf>
    <xf numFmtId="177" fontId="23" fillId="0" borderId="0" xfId="0" applyNumberFormat="1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right"/>
    </xf>
    <xf numFmtId="177" fontId="15" fillId="0" borderId="0" xfId="8" applyFont="1" applyFill="1" applyBorder="1" applyProtection="1"/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right"/>
      <protection locked="0"/>
    </xf>
    <xf numFmtId="177" fontId="19" fillId="0" borderId="0" xfId="0" applyNumberFormat="1" applyFont="1" applyFill="1" applyBorder="1" applyAlignment="1" applyProtection="1">
      <alignment horizontal="right"/>
    </xf>
    <xf numFmtId="0" fontId="18" fillId="11" borderId="17" xfId="0" applyFont="1" applyFill="1" applyBorder="1" applyAlignment="1" applyProtection="1">
      <alignment horizontal="center" vertical="center"/>
    </xf>
    <xf numFmtId="0" fontId="18" fillId="11" borderId="18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27" fillId="0" borderId="0" xfId="0" applyFont="1" applyFill="1"/>
    <xf numFmtId="0" fontId="28" fillId="0" borderId="0" xfId="0" applyFont="1" applyFill="1"/>
    <xf numFmtId="0" fontId="14" fillId="11" borderId="19" xfId="0" applyFont="1" applyFill="1" applyBorder="1" applyAlignment="1" applyProtection="1">
      <alignment horizontal="center" vertical="top" wrapText="1"/>
    </xf>
    <xf numFmtId="0" fontId="14" fillId="11" borderId="20" xfId="0" applyFont="1" applyFill="1" applyBorder="1" applyAlignment="1" applyProtection="1">
      <alignment horizontal="center" vertical="top" wrapText="1"/>
    </xf>
    <xf numFmtId="4" fontId="19" fillId="0" borderId="21" xfId="0" applyNumberFormat="1" applyFont="1" applyFill="1" applyBorder="1" applyAlignment="1" applyProtection="1">
      <alignment horizontal="center"/>
    </xf>
    <xf numFmtId="4" fontId="19" fillId="0" borderId="22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19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29" fillId="13" borderId="23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7" fontId="2" fillId="11" borderId="5" xfId="8" applyFont="1" applyFill="1" applyBorder="1" applyProtection="1"/>
    <xf numFmtId="0" fontId="14" fillId="11" borderId="9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30" fillId="14" borderId="23" xfId="0" applyFont="1" applyFill="1" applyBorder="1" applyAlignment="1">
      <alignment horizontal="right" vertical="top" wrapText="1"/>
    </xf>
    <xf numFmtId="0" fontId="29" fillId="15" borderId="23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31" fillId="0" borderId="0" xfId="0" applyNumberFormat="1" applyFont="1" applyFill="1" applyBorder="1" applyAlignment="1"/>
    <xf numFmtId="0" fontId="10" fillId="16" borderId="2" xfId="0" applyFont="1" applyFill="1" applyBorder="1" applyAlignment="1" applyProtection="1">
      <alignment horizontal="center"/>
      <protection locked="0"/>
    </xf>
    <xf numFmtId="1" fontId="10" fillId="16" borderId="3" xfId="0" applyNumberFormat="1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7" fontId="10" fillId="16" borderId="3" xfId="8" applyFon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6" fillId="0" borderId="0" xfId="0" applyFont="1" applyFill="1" applyBorder="1" applyAlignment="1" applyProtection="1">
      <alignment horizontal="right"/>
    </xf>
    <xf numFmtId="177" fontId="10" fillId="0" borderId="0" xfId="8" applyFont="1" applyFill="1" applyBorder="1" applyProtection="1"/>
    <xf numFmtId="0" fontId="32" fillId="0" borderId="0" xfId="0" applyFont="1"/>
    <xf numFmtId="1" fontId="10" fillId="17" borderId="3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7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7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7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7" fontId="2" fillId="17" borderId="0" xfId="8" applyFont="1" applyFill="1" applyProtection="1"/>
    <xf numFmtId="177" fontId="2" fillId="0" borderId="0" xfId="8" applyFont="1" applyFill="1" applyProtection="1"/>
    <xf numFmtId="0" fontId="35" fillId="0" borderId="2" xfId="0" applyFont="1" applyFill="1" applyBorder="1" applyAlignment="1" applyProtection="1">
      <alignment horizontal="center"/>
      <protection locked="0"/>
    </xf>
    <xf numFmtId="1" fontId="35" fillId="0" borderId="3" xfId="0" applyNumberFormat="1" applyFont="1" applyFill="1" applyBorder="1" applyAlignment="1" applyProtection="1">
      <alignment horizontal="center"/>
      <protection locked="0"/>
    </xf>
    <xf numFmtId="15" fontId="35" fillId="0" borderId="2" xfId="0" applyNumberFormat="1" applyFont="1" applyFill="1" applyBorder="1" applyAlignment="1" applyProtection="1">
      <protection locked="0"/>
    </xf>
    <xf numFmtId="15" fontId="35" fillId="0" borderId="4" xfId="0" applyNumberFormat="1" applyFont="1" applyFill="1" applyBorder="1" applyAlignment="1" applyProtection="1">
      <protection locked="0"/>
    </xf>
    <xf numFmtId="0" fontId="35" fillId="0" borderId="3" xfId="0" applyFont="1" applyFill="1" applyBorder="1" applyAlignment="1">
      <alignment horizontal="center" vertical="center"/>
    </xf>
    <xf numFmtId="177" fontId="35" fillId="0" borderId="3" xfId="8" applyFont="1" applyFill="1" applyBorder="1" applyProtection="1">
      <protection locked="0"/>
    </xf>
    <xf numFmtId="0" fontId="35" fillId="10" borderId="2" xfId="0" applyFont="1" applyFill="1" applyBorder="1" applyAlignment="1" applyProtection="1">
      <alignment horizontal="center"/>
      <protection locked="0"/>
    </xf>
    <xf numFmtId="1" fontId="35" fillId="10" borderId="3" xfId="0" applyNumberFormat="1" applyFont="1" applyFill="1" applyBorder="1" applyAlignment="1" applyProtection="1">
      <alignment horizontal="center"/>
      <protection locked="0"/>
    </xf>
    <xf numFmtId="15" fontId="35" fillId="10" borderId="2" xfId="0" applyNumberFormat="1" applyFont="1" applyFill="1" applyBorder="1" applyAlignment="1" applyProtection="1">
      <protection locked="0"/>
    </xf>
    <xf numFmtId="15" fontId="35" fillId="10" borderId="4" xfId="0" applyNumberFormat="1" applyFont="1" applyFill="1" applyBorder="1" applyAlignment="1" applyProtection="1">
      <protection locked="0"/>
    </xf>
    <xf numFmtId="0" fontId="35" fillId="10" borderId="3" xfId="0" applyFont="1" applyFill="1" applyBorder="1" applyAlignment="1">
      <alignment horizontal="center" vertical="center"/>
    </xf>
    <xf numFmtId="177" fontId="35" fillId="10" borderId="3" xfId="8" applyFont="1" applyFill="1" applyBorder="1" applyProtection="1">
      <protection locked="0"/>
    </xf>
    <xf numFmtId="1" fontId="35" fillId="17" borderId="3" xfId="0" applyNumberFormat="1" applyFont="1" applyFill="1" applyBorder="1" applyAlignment="1" applyProtection="1">
      <alignment horizontal="center"/>
      <protection locked="0"/>
    </xf>
    <xf numFmtId="0" fontId="35" fillId="7" borderId="2" xfId="0" applyFont="1" applyFill="1" applyBorder="1" applyAlignment="1" applyProtection="1">
      <alignment horizontal="center"/>
      <protection locked="0"/>
    </xf>
    <xf numFmtId="1" fontId="35" fillId="7" borderId="3" xfId="0" applyNumberFormat="1" applyFont="1" applyFill="1" applyBorder="1" applyAlignment="1" applyProtection="1">
      <alignment horizontal="center"/>
      <protection locked="0"/>
    </xf>
    <xf numFmtId="15" fontId="35" fillId="7" borderId="2" xfId="0" applyNumberFormat="1" applyFont="1" applyFill="1" applyBorder="1" applyAlignment="1" applyProtection="1">
      <protection locked="0"/>
    </xf>
    <xf numFmtId="15" fontId="35" fillId="7" borderId="4" xfId="0" applyNumberFormat="1" applyFont="1" applyFill="1" applyBorder="1" applyAlignment="1" applyProtection="1">
      <protection locked="0"/>
    </xf>
    <xf numFmtId="0" fontId="35" fillId="7" borderId="3" xfId="0" applyFont="1" applyFill="1" applyBorder="1" applyAlignment="1">
      <alignment horizontal="center" vertical="center"/>
    </xf>
    <xf numFmtId="177" fontId="35" fillId="7" borderId="3" xfId="8" applyFont="1" applyFill="1" applyBorder="1" applyProtection="1">
      <protection locked="0"/>
    </xf>
    <xf numFmtId="0" fontId="35" fillId="16" borderId="2" xfId="0" applyFont="1" applyFill="1" applyBorder="1" applyAlignment="1" applyProtection="1">
      <alignment horizontal="center"/>
      <protection locked="0"/>
    </xf>
    <xf numFmtId="1" fontId="35" fillId="16" borderId="3" xfId="0" applyNumberFormat="1" applyFont="1" applyFill="1" applyBorder="1" applyAlignment="1" applyProtection="1">
      <alignment horizontal="center"/>
      <protection locked="0"/>
    </xf>
    <xf numFmtId="15" fontId="35" fillId="16" borderId="2" xfId="0" applyNumberFormat="1" applyFont="1" applyFill="1" applyBorder="1" applyAlignment="1" applyProtection="1">
      <protection locked="0"/>
    </xf>
    <xf numFmtId="15" fontId="35" fillId="16" borderId="4" xfId="0" applyNumberFormat="1" applyFont="1" applyFill="1" applyBorder="1" applyAlignment="1" applyProtection="1">
      <protection locked="0"/>
    </xf>
    <xf numFmtId="0" fontId="35" fillId="16" borderId="3" xfId="0" applyFont="1" applyFill="1" applyBorder="1" applyAlignment="1">
      <alignment horizontal="center" vertical="center"/>
    </xf>
    <xf numFmtId="177" fontId="35" fillId="16" borderId="3" xfId="8" applyFont="1" applyFill="1" applyBorder="1" applyProtection="1">
      <protection locked="0"/>
    </xf>
    <xf numFmtId="0" fontId="35" fillId="11" borderId="2" xfId="0" applyFont="1" applyFill="1" applyBorder="1" applyAlignment="1" applyProtection="1">
      <alignment horizontal="center"/>
      <protection locked="0"/>
    </xf>
    <xf numFmtId="1" fontId="35" fillId="11" borderId="3" xfId="0" applyNumberFormat="1" applyFont="1" applyFill="1" applyBorder="1" applyAlignment="1" applyProtection="1">
      <alignment horizontal="center"/>
      <protection locked="0"/>
    </xf>
    <xf numFmtId="15" fontId="35" fillId="11" borderId="2" xfId="0" applyNumberFormat="1" applyFont="1" applyFill="1" applyBorder="1" applyAlignment="1" applyProtection="1">
      <protection locked="0"/>
    </xf>
    <xf numFmtId="15" fontId="35" fillId="11" borderId="4" xfId="0" applyNumberFormat="1" applyFont="1" applyFill="1" applyBorder="1" applyAlignment="1" applyProtection="1">
      <protection locked="0"/>
    </xf>
    <xf numFmtId="0" fontId="35" fillId="11" borderId="3" xfId="0" applyFont="1" applyFill="1" applyBorder="1" applyAlignment="1">
      <alignment horizontal="center" vertical="center"/>
    </xf>
    <xf numFmtId="177" fontId="35" fillId="11" borderId="3" xfId="8" applyFont="1" applyFill="1" applyBorder="1" applyProtection="1">
      <protection locked="0"/>
    </xf>
    <xf numFmtId="0" fontId="35" fillId="5" borderId="2" xfId="0" applyFont="1" applyFill="1" applyBorder="1" applyAlignment="1" applyProtection="1">
      <alignment horizontal="center"/>
      <protection locked="0"/>
    </xf>
    <xf numFmtId="1" fontId="35" fillId="5" borderId="3" xfId="0" applyNumberFormat="1" applyFont="1" applyFill="1" applyBorder="1" applyAlignment="1" applyProtection="1">
      <alignment horizontal="center"/>
      <protection locked="0"/>
    </xf>
    <xf numFmtId="15" fontId="35" fillId="5" borderId="2" xfId="0" applyNumberFormat="1" applyFont="1" applyFill="1" applyBorder="1" applyAlignment="1" applyProtection="1">
      <protection locked="0"/>
    </xf>
    <xf numFmtId="15" fontId="35" fillId="5" borderId="4" xfId="0" applyNumberFormat="1" applyFont="1" applyFill="1" applyBorder="1" applyAlignment="1" applyProtection="1">
      <protection locked="0"/>
    </xf>
    <xf numFmtId="0" fontId="35" fillId="5" borderId="3" xfId="0" applyFont="1" applyFill="1" applyBorder="1" applyAlignment="1">
      <alignment horizontal="center" vertical="center"/>
    </xf>
    <xf numFmtId="177" fontId="35" fillId="5" borderId="3" xfId="8" applyFont="1" applyFill="1" applyBorder="1" applyProtection="1">
      <protection locked="0"/>
    </xf>
    <xf numFmtId="0" fontId="36" fillId="0" borderId="0" xfId="0" applyFont="1"/>
    <xf numFmtId="4" fontId="15" fillId="0" borderId="7" xfId="0" applyNumberFormat="1" applyFont="1" applyFill="1" applyBorder="1" applyAlignment="1" applyProtection="1">
      <alignment horizontal="center"/>
    </xf>
    <xf numFmtId="0" fontId="0" fillId="17" borderId="0" xfId="0" applyFill="1"/>
    <xf numFmtId="0" fontId="31" fillId="0" borderId="0" xfId="0" applyFont="1" applyFill="1" applyBorder="1" applyAlignment="1"/>
    <xf numFmtId="0" fontId="37" fillId="13" borderId="23" xfId="0" applyFont="1" applyFill="1" applyBorder="1" applyAlignment="1">
      <alignment vertical="top" wrapText="1"/>
    </xf>
    <xf numFmtId="0" fontId="10" fillId="17" borderId="2" xfId="0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7" fontId="10" fillId="17" borderId="3" xfId="8" applyFont="1" applyFill="1" applyBorder="1" applyProtection="1">
      <protection locked="0"/>
    </xf>
    <xf numFmtId="0" fontId="10" fillId="18" borderId="2" xfId="0" applyFont="1" applyFill="1" applyBorder="1" applyAlignment="1" applyProtection="1">
      <alignment horizontal="center"/>
      <protection locked="0"/>
    </xf>
    <xf numFmtId="1" fontId="10" fillId="18" borderId="3" xfId="0" applyNumberFormat="1" applyFont="1" applyFill="1" applyBorder="1" applyAlignment="1" applyProtection="1">
      <alignment horizontal="center"/>
      <protection locked="0"/>
    </xf>
    <xf numFmtId="15" fontId="10" fillId="18" borderId="2" xfId="0" applyNumberFormat="1" applyFont="1" applyFill="1" applyBorder="1" applyAlignment="1" applyProtection="1">
      <protection locked="0"/>
    </xf>
    <xf numFmtId="15" fontId="10" fillId="18" borderId="4" xfId="0" applyNumberFormat="1" applyFont="1" applyFill="1" applyBorder="1" applyAlignment="1" applyProtection="1">
      <protection locked="0"/>
    </xf>
    <xf numFmtId="0" fontId="10" fillId="18" borderId="3" xfId="0" applyFont="1" applyFill="1" applyBorder="1" applyAlignment="1">
      <alignment horizontal="center" vertical="center"/>
    </xf>
    <xf numFmtId="177" fontId="10" fillId="18" borderId="3" xfId="8" applyFont="1" applyFill="1" applyBorder="1" applyProtection="1">
      <protection locked="0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7" fontId="10" fillId="19" borderId="3" xfId="8" applyFont="1" applyFill="1" applyBorder="1" applyProtection="1">
      <protection locked="0"/>
    </xf>
    <xf numFmtId="0" fontId="37" fillId="0" borderId="0" xfId="0" applyFont="1"/>
    <xf numFmtId="0" fontId="38" fillId="0" borderId="0" xfId="0" applyFont="1"/>
    <xf numFmtId="177" fontId="15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37" fillId="15" borderId="23" xfId="0" applyFont="1" applyFill="1" applyBorder="1" applyAlignment="1">
      <alignment vertical="center"/>
    </xf>
    <xf numFmtId="0" fontId="39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7" fontId="10" fillId="3" borderId="3" xfId="8" applyFont="1" applyFill="1" applyBorder="1" applyProtection="1">
      <protection locked="0"/>
    </xf>
    <xf numFmtId="4" fontId="15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7" fontId="10" fillId="0" borderId="3" xfId="8" applyNumberFormat="1" applyFont="1" applyFill="1" applyBorder="1" applyAlignment="1" applyProtection="1">
      <protection locked="0"/>
    </xf>
    <xf numFmtId="177" fontId="10" fillId="11" borderId="3" xfId="8" applyNumberFormat="1" applyFont="1" applyFill="1" applyBorder="1" applyAlignment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7" fontId="10" fillId="20" borderId="3" xfId="8" applyNumberFormat="1" applyFont="1" applyFill="1" applyBorder="1" applyAlignment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7" fontId="10" fillId="2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7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7" fontId="10" fillId="23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40" fillId="22" borderId="2" xfId="0" applyFont="1" applyFill="1" applyBorder="1" applyAlignment="1" applyProtection="1">
      <alignment horizontal="center"/>
      <protection locked="0"/>
    </xf>
    <xf numFmtId="1" fontId="40" fillId="22" borderId="3" xfId="0" applyNumberFormat="1" applyFont="1" applyFill="1" applyBorder="1" applyAlignment="1" applyProtection="1">
      <alignment horizontal="center"/>
      <protection locked="0"/>
    </xf>
    <xf numFmtId="15" fontId="40" fillId="22" borderId="2" xfId="0" applyNumberFormat="1" applyFont="1" applyFill="1" applyBorder="1" applyAlignment="1" applyProtection="1">
      <protection locked="0"/>
    </xf>
    <xf numFmtId="15" fontId="40" fillId="22" borderId="4" xfId="0" applyNumberFormat="1" applyFont="1" applyFill="1" applyBorder="1" applyAlignment="1" applyProtection="1">
      <protection locked="0"/>
    </xf>
    <xf numFmtId="0" fontId="40" fillId="22" borderId="3" xfId="0" applyFont="1" applyFill="1" applyBorder="1" applyAlignment="1">
      <alignment horizontal="center" vertical="center"/>
    </xf>
    <xf numFmtId="177" fontId="40" fillId="22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7" fontId="0" fillId="0" borderId="5" xfId="8" applyNumberFormat="1" applyFont="1" applyFill="1" applyBorder="1" applyAlignment="1" applyProtection="1"/>
    <xf numFmtId="177" fontId="2" fillId="0" borderId="5" xfId="8" applyNumberFormat="1" applyFont="1" applyFill="1" applyBorder="1" applyAlignment="1" applyProtection="1"/>
    <xf numFmtId="177" fontId="0" fillId="0" borderId="0" xfId="8" applyNumberFormat="1" applyFont="1" applyFill="1" applyBorder="1" applyAlignment="1" applyProtection="1"/>
    <xf numFmtId="177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7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20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2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41" fillId="0" borderId="33" xfId="0" applyFont="1" applyFill="1" applyBorder="1" applyAlignment="1">
      <alignment horizontal="left" vertical="center"/>
    </xf>
    <xf numFmtId="0" fontId="41" fillId="0" borderId="33" xfId="0" applyFont="1" applyFill="1" applyBorder="1" applyAlignment="1">
      <alignment horizontal="left" vertical="center" indent="1"/>
    </xf>
    <xf numFmtId="0" fontId="41" fillId="0" borderId="33" xfId="0" applyFont="1" applyFill="1" applyBorder="1" applyAlignment="1">
      <alignment horizontal="center" vertical="center"/>
    </xf>
    <xf numFmtId="0" fontId="41" fillId="0" borderId="33" xfId="0" applyFont="1" applyFill="1" applyBorder="1" applyAlignment="1">
      <alignment horizontal="left" wrapText="1"/>
    </xf>
    <xf numFmtId="0" fontId="42" fillId="0" borderId="33" xfId="0" applyFont="1" applyFill="1" applyBorder="1" applyAlignment="1">
      <alignment horizontal="left" vertical="center"/>
    </xf>
    <xf numFmtId="0" fontId="43" fillId="0" borderId="33" xfId="0" applyNumberFormat="1" applyFont="1" applyFill="1" applyBorder="1" applyAlignment="1">
      <alignment horizontal="left" vertical="center" indent="1"/>
    </xf>
    <xf numFmtId="0" fontId="43" fillId="0" borderId="33" xfId="0" applyFont="1" applyFill="1" applyBorder="1" applyAlignment="1">
      <alignment horizontal="left" vertical="center"/>
    </xf>
    <xf numFmtId="0" fontId="43" fillId="0" borderId="33" xfId="0" applyFont="1" applyFill="1" applyBorder="1" applyAlignment="1">
      <alignment horizontal="left" vertical="center" indent="1"/>
    </xf>
    <xf numFmtId="0" fontId="43" fillId="0" borderId="33" xfId="0" applyFont="1" applyFill="1" applyBorder="1" applyAlignment="1">
      <alignment horizontal="center" vertical="center"/>
    </xf>
    <xf numFmtId="4" fontId="43" fillId="0" borderId="33" xfId="0" applyNumberFormat="1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/>
    </xf>
    <xf numFmtId="0" fontId="43" fillId="0" borderId="34" xfId="0" applyNumberFormat="1" applyFont="1" applyFill="1" applyBorder="1" applyAlignment="1">
      <alignment horizontal="left" vertical="center" indent="1"/>
    </xf>
    <xf numFmtId="0" fontId="43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left" vertical="center" indent="1"/>
    </xf>
    <xf numFmtId="4" fontId="43" fillId="0" borderId="33" xfId="0" applyNumberFormat="1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 indent="1"/>
    </xf>
    <xf numFmtId="4" fontId="41" fillId="17" borderId="33" xfId="0" applyNumberFormat="1" applyFont="1" applyFill="1" applyBorder="1" applyAlignment="1">
      <alignment horizontal="left" vertical="center"/>
    </xf>
    <xf numFmtId="0" fontId="44" fillId="0" borderId="0" xfId="0" applyFont="1" applyFill="1" applyAlignment="1">
      <alignment vertical="top"/>
    </xf>
    <xf numFmtId="0" fontId="44" fillId="0" borderId="33" xfId="0" applyFont="1" applyFill="1" applyBorder="1" applyAlignment="1">
      <alignment horizontal="center"/>
    </xf>
    <xf numFmtId="4" fontId="43" fillId="0" borderId="33" xfId="0" applyNumberFormat="1" applyFont="1" applyFill="1" applyBorder="1" applyAlignment="1">
      <alignment horizontal="right" vertical="center"/>
    </xf>
    <xf numFmtId="0" fontId="43" fillId="0" borderId="34" xfId="0" applyFont="1" applyFill="1" applyBorder="1" applyAlignment="1">
      <alignment horizontal="left" vertical="center"/>
    </xf>
    <xf numFmtId="0" fontId="43" fillId="0" borderId="3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43" fillId="0" borderId="34" xfId="0" applyNumberFormat="1" applyFont="1" applyFill="1" applyBorder="1" applyAlignment="1">
      <alignment vertical="center"/>
    </xf>
    <xf numFmtId="0" fontId="43" fillId="0" borderId="35" xfId="0" applyNumberFormat="1" applyFont="1" applyFill="1" applyBorder="1" applyAlignment="1">
      <alignment vertical="center"/>
    </xf>
    <xf numFmtId="0" fontId="43" fillId="0" borderId="33" xfId="0" applyNumberFormat="1" applyFont="1" applyFill="1" applyBorder="1" applyAlignment="1">
      <alignment horizontal="left" indent="1"/>
    </xf>
    <xf numFmtId="0" fontId="43" fillId="0" borderId="33" xfId="0" applyFont="1" applyFill="1" applyBorder="1" applyAlignment="1">
      <alignment horizontal="right" vertical="center"/>
    </xf>
    <xf numFmtId="0" fontId="43" fillId="0" borderId="33" xfId="0" applyFont="1" applyFill="1" applyBorder="1" applyAlignment="1">
      <alignment horizontal="left" indent="1"/>
    </xf>
    <xf numFmtId="0" fontId="44" fillId="0" borderId="33" xfId="0" applyFont="1" applyFill="1" applyBorder="1" applyAlignment="1">
      <alignment horizontal="center" vertical="center"/>
    </xf>
    <xf numFmtId="4" fontId="43" fillId="17" borderId="33" xfId="0" applyNumberFormat="1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vertical="top"/>
    </xf>
    <xf numFmtId="0" fontId="0" fillId="17" borderId="0" xfId="0" applyFont="1" applyFill="1" applyAlignment="1">
      <alignment vertical="center"/>
    </xf>
    <xf numFmtId="0" fontId="28" fillId="17" borderId="0" xfId="0" applyFont="1" applyFill="1" applyAlignment="1">
      <alignment vertical="center"/>
    </xf>
    <xf numFmtId="0" fontId="44" fillId="0" borderId="33" xfId="0" applyFont="1" applyFill="1" applyBorder="1" applyAlignment="1">
      <alignment horizontal="right" vertical="center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7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45" fillId="0" borderId="0" xfId="0" applyFont="1" applyAlignment="1">
      <alignment horizontal="center"/>
    </xf>
    <xf numFmtId="0" fontId="46" fillId="0" borderId="0" xfId="0" applyFont="1" applyFill="1"/>
    <xf numFmtId="0" fontId="47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7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7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2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48" fillId="0" borderId="0" xfId="10" applyFont="1" applyAlignment="1" applyProtection="1">
      <alignment vertical="center"/>
    </xf>
    <xf numFmtId="0" fontId="49" fillId="0" borderId="0" xfId="0" applyFont="1"/>
    <xf numFmtId="0" fontId="49" fillId="0" borderId="33" xfId="0" applyFont="1" applyFill="1" applyBorder="1" applyAlignment="1">
      <alignment horizontal="center"/>
    </xf>
    <xf numFmtId="0" fontId="49" fillId="0" borderId="37" xfId="0" applyFont="1" applyFill="1" applyBorder="1" applyAlignment="1"/>
    <xf numFmtId="0" fontId="49" fillId="0" borderId="38" xfId="0" applyFont="1" applyFill="1" applyBorder="1" applyAlignment="1"/>
    <xf numFmtId="0" fontId="49" fillId="0" borderId="33" xfId="0" applyFont="1" applyFill="1" applyBorder="1" applyAlignment="1">
      <alignment horizontal="left"/>
    </xf>
    <xf numFmtId="0" fontId="49" fillId="0" borderId="33" xfId="0" applyNumberFormat="1" applyFont="1" applyFill="1" applyBorder="1" applyAlignment="1">
      <alignment horizontal="center"/>
    </xf>
    <xf numFmtId="0" fontId="49" fillId="0" borderId="37" xfId="0" applyFont="1" applyFill="1" applyBorder="1" applyAlignment="1">
      <alignment horizontal="right"/>
    </xf>
    <xf numFmtId="0" fontId="49" fillId="0" borderId="38" xfId="0" applyFont="1" applyFill="1" applyBorder="1" applyAlignment="1">
      <alignment horizontal="right"/>
    </xf>
    <xf numFmtId="4" fontId="49" fillId="0" borderId="33" xfId="0" applyNumberFormat="1" applyFont="1" applyFill="1" applyBorder="1" applyAlignment="1">
      <alignment horizontal="right"/>
    </xf>
    <xf numFmtId="0" fontId="49" fillId="0" borderId="33" xfId="0" applyNumberFormat="1" applyFont="1" applyFill="1" applyBorder="1" applyAlignment="1">
      <alignment horizontal="right"/>
    </xf>
    <xf numFmtId="0" fontId="50" fillId="0" borderId="33" xfId="0" applyFont="1" applyFill="1" applyBorder="1" applyAlignment="1">
      <alignment horizontal="center"/>
    </xf>
    <xf numFmtId="0" fontId="49" fillId="0" borderId="33" xfId="0" applyFont="1" applyFill="1" applyBorder="1" applyAlignment="1">
      <alignment horizontal="center" vertical="top"/>
    </xf>
    <xf numFmtId="0" fontId="49" fillId="0" borderId="33" xfId="0" applyNumberFormat="1" applyFont="1" applyFill="1" applyBorder="1" applyAlignment="1">
      <alignment horizontal="center" vertical="top"/>
    </xf>
    <xf numFmtId="0" fontId="49" fillId="0" borderId="37" xfId="0" applyFont="1" applyFill="1" applyBorder="1" applyAlignment="1">
      <alignment horizontal="right" vertical="top"/>
    </xf>
    <xf numFmtId="0" fontId="49" fillId="0" borderId="38" xfId="0" applyFont="1" applyFill="1" applyBorder="1" applyAlignment="1">
      <alignment horizontal="right" vertical="top"/>
    </xf>
    <xf numFmtId="4" fontId="49" fillId="0" borderId="33" xfId="0" applyNumberFormat="1" applyFont="1" applyFill="1" applyBorder="1" applyAlignment="1">
      <alignment horizontal="right" vertical="top"/>
    </xf>
    <xf numFmtId="0" fontId="49" fillId="17" borderId="33" xfId="0" applyFont="1" applyFill="1" applyBorder="1" applyAlignment="1">
      <alignment horizontal="center"/>
    </xf>
    <xf numFmtId="0" fontId="49" fillId="17" borderId="33" xfId="0" applyNumberFormat="1" applyFont="1" applyFill="1" applyBorder="1" applyAlignment="1">
      <alignment horizontal="center"/>
    </xf>
    <xf numFmtId="0" fontId="49" fillId="17" borderId="37" xfId="0" applyFont="1" applyFill="1" applyBorder="1" applyAlignment="1">
      <alignment horizontal="right"/>
    </xf>
    <xf numFmtId="0" fontId="49" fillId="17" borderId="38" xfId="0" applyFont="1" applyFill="1" applyBorder="1" applyAlignment="1">
      <alignment horizontal="right"/>
    </xf>
    <xf numFmtId="4" fontId="49" fillId="17" borderId="33" xfId="0" applyNumberFormat="1" applyFont="1" applyFill="1" applyBorder="1" applyAlignment="1">
      <alignment horizontal="right"/>
    </xf>
    <xf numFmtId="4" fontId="49" fillId="0" borderId="34" xfId="0" applyNumberFormat="1" applyFont="1" applyFill="1" applyBorder="1" applyAlignment="1">
      <alignment horizontal="right"/>
    </xf>
    <xf numFmtId="0" fontId="49" fillId="0" borderId="33" xfId="0" applyFont="1" applyFill="1" applyBorder="1" applyAlignment="1">
      <alignment horizontal="left" vertical="top"/>
    </xf>
    <xf numFmtId="0" fontId="49" fillId="0" borderId="33" xfId="0" applyFont="1" applyFill="1" applyBorder="1" applyAlignment="1">
      <alignment horizontal="left" vertical="top" indent="2"/>
    </xf>
    <xf numFmtId="0" fontId="49" fillId="0" borderId="37" xfId="0" applyFont="1" applyFill="1" applyBorder="1" applyAlignment="1">
      <alignment horizontal="left" vertical="top"/>
    </xf>
    <xf numFmtId="0" fontId="49" fillId="0" borderId="38" xfId="0" applyFont="1" applyFill="1" applyBorder="1" applyAlignment="1">
      <alignment horizontal="left" vertical="top"/>
    </xf>
    <xf numFmtId="0" fontId="49" fillId="0" borderId="37" xfId="0" applyFont="1" applyFill="1" applyBorder="1" applyAlignment="1">
      <alignment horizontal="left" vertical="top" indent="1"/>
    </xf>
    <xf numFmtId="0" fontId="51" fillId="0" borderId="33" xfId="0" applyFont="1" applyBorder="1"/>
    <xf numFmtId="0" fontId="51" fillId="0" borderId="0" xfId="0" applyFont="1"/>
    <xf numFmtId="0" fontId="49" fillId="0" borderId="33" xfId="0" applyFont="1" applyFill="1" applyBorder="1" applyAlignment="1">
      <alignment horizontal="left" vertical="top" indent="1"/>
    </xf>
    <xf numFmtId="0" fontId="49" fillId="0" borderId="0" xfId="0" applyFont="1" applyFill="1" applyAlignment="1">
      <alignment vertical="center"/>
    </xf>
    <xf numFmtId="0" fontId="52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177" fontId="10" fillId="27" borderId="3" xfId="8" applyFont="1" applyFill="1" applyBorder="1" applyProtection="1">
      <protection locked="0"/>
    </xf>
    <xf numFmtId="0" fontId="53" fillId="0" borderId="0" xfId="0" applyFont="1"/>
    <xf numFmtId="0" fontId="10" fillId="12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28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54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18" fillId="11" borderId="6" xfId="0" applyNumberFormat="1" applyFont="1" applyFill="1" applyBorder="1" applyAlignment="1" applyProtection="1">
      <alignment horizontal="center" vertical="center"/>
    </xf>
    <xf numFmtId="178" fontId="14" fillId="11" borderId="9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55" fillId="0" borderId="0" xfId="0" applyFont="1" applyFill="1"/>
    <xf numFmtId="0" fontId="55" fillId="0" borderId="0" xfId="0" applyFont="1" applyAlignment="1">
      <alignment horizontal="justify"/>
    </xf>
    <xf numFmtId="0" fontId="56" fillId="0" borderId="0" xfId="0" applyFont="1" applyAlignment="1">
      <alignment horizontal="justify"/>
    </xf>
    <xf numFmtId="1" fontId="0" fillId="0" borderId="9" xfId="0" applyNumberFormat="1" applyBorder="1"/>
    <xf numFmtId="0" fontId="57" fillId="0" borderId="0" xfId="0" applyFont="1"/>
    <xf numFmtId="0" fontId="32" fillId="0" borderId="0" xfId="0" applyFont="1" applyAlignment="1">
      <alignment wrapText="1"/>
    </xf>
    <xf numFmtId="4" fontId="15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15" fillId="8" borderId="3" xfId="0" applyNumberFormat="1" applyFont="1" applyFill="1" applyBorder="1" applyAlignment="1" applyProtection="1">
      <alignment horizontal="center"/>
      <protection locked="0"/>
    </xf>
    <xf numFmtId="177" fontId="58" fillId="0" borderId="0" xfId="8" applyFont="1" applyFill="1"/>
    <xf numFmtId="0" fontId="59" fillId="0" borderId="0" xfId="0" applyFont="1" applyFill="1" applyBorder="1" applyAlignment="1">
      <alignment vertical="center"/>
    </xf>
    <xf numFmtId="0" fontId="10" fillId="28" borderId="2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2" borderId="3" xfId="0" applyNumberFormat="1" applyFont="1" applyFill="1" applyBorder="1" applyAlignment="1" applyProtection="1" quotePrefix="1">
      <alignment horizontal="center"/>
      <protection locked="0"/>
    </xf>
    <xf numFmtId="1" fontId="10" fillId="16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5" Type="http://schemas.openxmlformats.org/officeDocument/2006/relationships/sharedStrings" Target="sharedStrings.xml"/><Relationship Id="rId64" Type="http://schemas.openxmlformats.org/officeDocument/2006/relationships/styles" Target="styles.xml"/><Relationship Id="rId63" Type="http://schemas.openxmlformats.org/officeDocument/2006/relationships/theme" Target="theme/theme1.xml"/><Relationship Id="rId62" Type="http://schemas.openxmlformats.org/officeDocument/2006/relationships/pivotCacheDefinition" Target="pivotCache/pivotCacheDefinition1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525"/>
  </cols>
  <sheetData>
    <row r="1" customFormat="1" spans="1:17">
      <c r="A1" s="2"/>
      <c r="B1" s="2"/>
      <c r="C1" s="2"/>
      <c r="D1" s="2"/>
      <c r="E1" s="2"/>
      <c r="F1" s="2"/>
      <c r="P1" s="525"/>
      <c r="Q1" s="525"/>
    </row>
    <row r="2" customFormat="1" spans="1:17">
      <c r="A2" s="2"/>
      <c r="B2" s="2"/>
      <c r="C2" s="2"/>
      <c r="D2" s="2"/>
      <c r="E2" s="2"/>
      <c r="F2" s="2"/>
      <c r="P2" s="525"/>
      <c r="Q2" s="525"/>
    </row>
    <row r="3" customFormat="1" spans="1:17">
      <c r="A3" s="2"/>
      <c r="B3" s="2"/>
      <c r="C3" s="2"/>
      <c r="D3" s="2"/>
      <c r="E3" s="2"/>
      <c r="F3" s="2"/>
      <c r="P3" s="525"/>
      <c r="Q3" s="525"/>
    </row>
    <row r="4" customFormat="1" spans="1:17">
      <c r="A4" s="2"/>
      <c r="B4" s="2"/>
      <c r="C4" s="2"/>
      <c r="D4" s="2"/>
      <c r="E4" s="2"/>
      <c r="F4" s="2"/>
      <c r="P4" s="525"/>
      <c r="Q4" s="525"/>
    </row>
    <row r="5" customFormat="1" spans="1:17">
      <c r="A5" s="2"/>
      <c r="B5" s="2"/>
      <c r="C5" s="2"/>
      <c r="D5" s="2"/>
      <c r="E5" s="2"/>
      <c r="F5" s="2"/>
      <c r="P5" s="525"/>
      <c r="Q5" s="525"/>
    </row>
    <row r="6" customFormat="1" spans="1:17">
      <c r="A6" s="2"/>
      <c r="B6" s="2"/>
      <c r="C6" s="2"/>
      <c r="D6" s="2"/>
      <c r="E6" s="2"/>
      <c r="F6" s="2"/>
      <c r="P6" s="525"/>
      <c r="Q6" s="525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525"/>
      <c r="Q7" s="525"/>
    </row>
    <row r="8" customFormat="1" spans="1:17">
      <c r="A8" s="2"/>
      <c r="B8" s="2"/>
      <c r="C8" s="2"/>
      <c r="D8" s="2"/>
      <c r="E8" s="2"/>
      <c r="F8" s="2"/>
      <c r="P8" s="525"/>
      <c r="Q8" s="525"/>
    </row>
    <row r="9" customFormat="1" spans="1:17">
      <c r="A9" s="2"/>
      <c r="B9" s="2"/>
      <c r="C9" s="2"/>
      <c r="D9" s="2"/>
      <c r="E9" s="2"/>
      <c r="F9" s="2"/>
      <c r="P9" s="525"/>
      <c r="Q9" s="525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525"/>
      <c r="Q10" s="525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525"/>
      <c r="Q11" s="525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525"/>
      <c r="Q12" s="525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525"/>
      <c r="Q13" s="525"/>
    </row>
    <row r="14" customFormat="1" spans="1:17">
      <c r="A14" s="4" t="s">
        <v>8</v>
      </c>
      <c r="B14" s="4"/>
      <c r="C14" s="558" t="s">
        <v>9</v>
      </c>
      <c r="D14" s="12"/>
      <c r="E14" s="10"/>
      <c r="F14" s="2"/>
      <c r="P14" s="525"/>
      <c r="Q14" s="525"/>
    </row>
    <row r="15" customFormat="1" spans="1:17">
      <c r="A15" s="4" t="s">
        <v>10</v>
      </c>
      <c r="B15" s="4"/>
      <c r="C15" s="558" t="s">
        <v>11</v>
      </c>
      <c r="D15" s="12"/>
      <c r="E15" s="10"/>
      <c r="F15" s="2"/>
      <c r="P15" s="525"/>
      <c r="Q15" s="525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525"/>
      <c r="Q16" s="525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525"/>
      <c r="Q17" s="525"/>
    </row>
    <row r="18" customFormat="1" spans="1:17">
      <c r="A18" s="4"/>
      <c r="B18" s="4"/>
      <c r="C18" s="16"/>
      <c r="D18" s="17"/>
      <c r="E18" s="17"/>
      <c r="F18" s="2"/>
      <c r="P18" s="525"/>
      <c r="Q18" s="525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525"/>
      <c r="Q19" s="525"/>
    </row>
    <row r="20" customFormat="1" spans="3:14">
      <c r="C20" s="20" t="s">
        <v>18</v>
      </c>
      <c r="D20" s="21"/>
      <c r="E20" s="21"/>
      <c r="F20" s="2"/>
      <c r="M20" s="525"/>
      <c r="N20" s="525"/>
    </row>
    <row r="21" customFormat="1" spans="3:14">
      <c r="C21" s="22" t="s">
        <v>19</v>
      </c>
      <c r="D21" s="21"/>
      <c r="E21" s="21"/>
      <c r="F21" s="2"/>
      <c r="M21" s="525"/>
      <c r="N21" s="525"/>
    </row>
    <row r="22" customFormat="1" ht="8.4" customHeight="1" spans="1:14">
      <c r="A22" s="2"/>
      <c r="B22" s="2"/>
      <c r="C22" s="2"/>
      <c r="D22" s="2"/>
      <c r="E22" s="23"/>
      <c r="F22" s="24"/>
      <c r="M22" s="525"/>
      <c r="N22" s="525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145" t="s">
        <v>23</v>
      </c>
      <c r="F23" s="146">
        <v>1</v>
      </c>
      <c r="G23" s="26" t="s">
        <v>24</v>
      </c>
      <c r="H23" s="26" t="s">
        <v>25</v>
      </c>
      <c r="M23" s="525"/>
      <c r="N23" s="525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525"/>
      <c r="N24" s="525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525"/>
      <c r="N25" s="525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525"/>
      <c r="N26" s="525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525"/>
      <c r="N27" s="525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525"/>
      <c r="N28" s="525"/>
    </row>
    <row r="29" s="1" customFormat="1" spans="1:14">
      <c r="A29" s="29" t="s">
        <v>26</v>
      </c>
      <c r="B29" s="556">
        <v>440640</v>
      </c>
      <c r="C29" s="58" t="s">
        <v>33</v>
      </c>
      <c r="D29" s="328">
        <v>170124103417</v>
      </c>
      <c r="E29" s="329">
        <v>42783</v>
      </c>
      <c r="F29" s="330">
        <v>42788</v>
      </c>
      <c r="G29" s="331" t="s">
        <v>28</v>
      </c>
      <c r="H29" s="332">
        <v>26040</v>
      </c>
      <c r="I29"/>
      <c r="J29"/>
      <c r="K29"/>
      <c r="L29"/>
      <c r="M29" s="525"/>
      <c r="N29" s="525"/>
    </row>
    <row r="30" s="1" customFormat="1" spans="1:14">
      <c r="A30" s="29" t="s">
        <v>26</v>
      </c>
      <c r="B30" s="556">
        <v>440641</v>
      </c>
      <c r="C30" s="58" t="s">
        <v>34</v>
      </c>
      <c r="D30" s="328">
        <v>170124103417</v>
      </c>
      <c r="E30" s="329">
        <v>42783</v>
      </c>
      <c r="F30" s="330">
        <v>42788</v>
      </c>
      <c r="G30" s="331" t="s">
        <v>28</v>
      </c>
      <c r="H30" s="332">
        <v>26040</v>
      </c>
      <c r="I30"/>
      <c r="J30"/>
      <c r="K30"/>
      <c r="L30"/>
      <c r="M30" s="525"/>
      <c r="N30" s="525"/>
    </row>
    <row r="31" s="1" customFormat="1" spans="1:14">
      <c r="A31" s="29" t="s">
        <v>26</v>
      </c>
      <c r="B31" s="556">
        <v>440642</v>
      </c>
      <c r="C31" s="58" t="s">
        <v>35</v>
      </c>
      <c r="D31" s="328">
        <v>170124103417</v>
      </c>
      <c r="E31" s="329">
        <v>42783</v>
      </c>
      <c r="F31" s="330">
        <v>42788</v>
      </c>
      <c r="G31" s="331" t="s">
        <v>28</v>
      </c>
      <c r="H31" s="332">
        <v>26040</v>
      </c>
      <c r="I31"/>
      <c r="J31"/>
      <c r="K31"/>
      <c r="L31"/>
      <c r="M31" s="525"/>
      <c r="N31" s="525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525"/>
      <c r="N32" s="525"/>
    </row>
    <row r="33" s="1" customFormat="1" spans="1:14">
      <c r="A33" s="29" t="s">
        <v>26</v>
      </c>
      <c r="B33" s="557">
        <v>440647</v>
      </c>
      <c r="C33" s="50" t="s">
        <v>37</v>
      </c>
      <c r="D33" s="444">
        <v>170125110417</v>
      </c>
      <c r="E33" s="445">
        <v>42783</v>
      </c>
      <c r="F33" s="446">
        <v>42788</v>
      </c>
      <c r="G33" s="447" t="s">
        <v>28</v>
      </c>
      <c r="H33" s="448">
        <v>26040</v>
      </c>
      <c r="I33"/>
      <c r="J33"/>
      <c r="K33"/>
      <c r="L33"/>
      <c r="M33" s="525"/>
      <c r="N33" s="525"/>
    </row>
    <row r="34" s="1" customFormat="1" spans="1:14">
      <c r="A34" s="29" t="s">
        <v>26</v>
      </c>
      <c r="B34" s="557">
        <v>440648</v>
      </c>
      <c r="C34" s="50" t="s">
        <v>38</v>
      </c>
      <c r="D34" s="444">
        <v>170125110417</v>
      </c>
      <c r="E34" s="445">
        <v>42783</v>
      </c>
      <c r="F34" s="446">
        <v>42788</v>
      </c>
      <c r="G34" s="447" t="s">
        <v>28</v>
      </c>
      <c r="H34" s="448">
        <v>26040</v>
      </c>
      <c r="I34"/>
      <c r="J34"/>
      <c r="K34"/>
      <c r="L34"/>
      <c r="M34" s="525"/>
      <c r="N34" s="525"/>
    </row>
    <row r="35" s="1" customFormat="1" spans="1:14">
      <c r="A35" s="29" t="s">
        <v>26</v>
      </c>
      <c r="B35" s="30">
        <v>440762</v>
      </c>
      <c r="C35" s="30" t="s">
        <v>38</v>
      </c>
      <c r="D35" s="559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525"/>
      <c r="N35" s="525"/>
    </row>
    <row r="36" s="1" customFormat="1" spans="1:14">
      <c r="A36" s="29" t="s">
        <v>26</v>
      </c>
      <c r="B36" s="30">
        <v>440780</v>
      </c>
      <c r="C36" s="30" t="s">
        <v>40</v>
      </c>
      <c r="D36" s="559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525"/>
      <c r="N36" s="525"/>
    </row>
    <row r="37" s="1" customFormat="1" spans="1:14">
      <c r="A37" s="29" t="s">
        <v>26</v>
      </c>
      <c r="B37" s="30">
        <v>440783</v>
      </c>
      <c r="C37" s="66" t="s">
        <v>42</v>
      </c>
      <c r="D37" s="559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525"/>
      <c r="N37" s="525"/>
    </row>
    <row r="38" s="1" customFormat="1" spans="1:14">
      <c r="A38" s="29" t="s">
        <v>26</v>
      </c>
      <c r="B38" s="30">
        <v>440784</v>
      </c>
      <c r="C38" s="30" t="s">
        <v>44</v>
      </c>
      <c r="D38" s="559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525"/>
      <c r="N38" s="525"/>
    </row>
    <row r="39" s="1" customFormat="1" spans="1:14">
      <c r="A39" s="29" t="s">
        <v>26</v>
      </c>
      <c r="B39" s="30">
        <v>440881</v>
      </c>
      <c r="C39" s="30" t="s">
        <v>45</v>
      </c>
      <c r="D39" s="559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525"/>
      <c r="N39" s="525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525"/>
      <c r="N40" s="525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525"/>
      <c r="N41" s="525"/>
    </row>
    <row r="42" s="1" customFormat="1" spans="1:14">
      <c r="A42" s="29" t="s">
        <v>26</v>
      </c>
      <c r="B42" s="36">
        <v>441047</v>
      </c>
      <c r="C42" s="502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525"/>
      <c r="N42" s="525"/>
    </row>
    <row r="43" s="1" customFormat="1" spans="1:14">
      <c r="A43" s="29" t="s">
        <v>26</v>
      </c>
      <c r="B43" s="36">
        <v>441048</v>
      </c>
      <c r="C43" s="502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525"/>
      <c r="N43" s="525"/>
    </row>
    <row r="44" s="1" customFormat="1" spans="1:14">
      <c r="A44" s="29" t="s">
        <v>26</v>
      </c>
      <c r="B44" s="36">
        <v>441049</v>
      </c>
      <c r="C44" s="502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525"/>
      <c r="N44" s="525"/>
    </row>
    <row r="45" s="1" customFormat="1" spans="1:14">
      <c r="A45" s="29" t="s">
        <v>26</v>
      </c>
      <c r="B45" s="43">
        <v>441052</v>
      </c>
      <c r="C45" s="67" t="s">
        <v>52</v>
      </c>
      <c r="D45" s="560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525"/>
      <c r="N45" s="525"/>
    </row>
    <row r="46" s="1" customFormat="1" spans="1:14">
      <c r="A46" s="29" t="s">
        <v>26</v>
      </c>
      <c r="B46" s="43">
        <v>441053</v>
      </c>
      <c r="C46" s="67" t="s">
        <v>54</v>
      </c>
      <c r="D46" s="560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525"/>
      <c r="N46" s="525"/>
    </row>
    <row r="47" s="1" customFormat="1" spans="1:14">
      <c r="A47" s="29" t="s">
        <v>26</v>
      </c>
      <c r="B47" s="43">
        <v>441054</v>
      </c>
      <c r="C47" s="67" t="s">
        <v>55</v>
      </c>
      <c r="D47" s="560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525"/>
      <c r="N47" s="525"/>
    </row>
    <row r="48" s="1" customFormat="1" spans="1:14">
      <c r="A48" s="29" t="s">
        <v>26</v>
      </c>
      <c r="B48" s="58">
        <v>441069</v>
      </c>
      <c r="C48" s="65" t="s">
        <v>56</v>
      </c>
      <c r="D48" s="561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525"/>
      <c r="N48" s="525"/>
    </row>
    <row r="49" s="1" customFormat="1" spans="1:14">
      <c r="A49" s="29" t="s">
        <v>26</v>
      </c>
      <c r="B49" s="58">
        <v>441070</v>
      </c>
      <c r="C49" s="65" t="s">
        <v>58</v>
      </c>
      <c r="D49" s="561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525"/>
      <c r="N49" s="525"/>
    </row>
    <row r="50" s="1" customFormat="1" spans="1:14">
      <c r="A50" s="29" t="s">
        <v>26</v>
      </c>
      <c r="B50" s="30">
        <v>441071</v>
      </c>
      <c r="C50" s="66" t="s">
        <v>59</v>
      </c>
      <c r="D50" s="559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525"/>
      <c r="N50" s="525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525"/>
      <c r="N51" s="525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525"/>
      <c r="N52" s="525"/>
    </row>
    <row r="53" s="1" customFormat="1" spans="1:14">
      <c r="A53" s="29" t="s">
        <v>26</v>
      </c>
      <c r="B53" s="30">
        <v>441076</v>
      </c>
      <c r="C53" s="66" t="s">
        <v>63</v>
      </c>
      <c r="D53" s="559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525"/>
      <c r="N53" s="525"/>
    </row>
    <row r="54" s="1" customFormat="1" spans="1:14">
      <c r="A54" s="29" t="s">
        <v>26</v>
      </c>
      <c r="B54" s="30">
        <v>441092</v>
      </c>
      <c r="C54" s="66" t="s">
        <v>65</v>
      </c>
      <c r="D54" s="559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525"/>
      <c r="N54" s="525"/>
    </row>
    <row r="55" s="1" customFormat="1" spans="1:14">
      <c r="A55" s="29" t="s">
        <v>26</v>
      </c>
      <c r="B55" s="36">
        <v>441217</v>
      </c>
      <c r="C55" s="502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525"/>
      <c r="N55" s="525"/>
    </row>
    <row r="56" s="1" customFormat="1" spans="1:14">
      <c r="A56" s="29" t="s">
        <v>26</v>
      </c>
      <c r="B56" s="36">
        <v>441218</v>
      </c>
      <c r="C56" s="502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525"/>
      <c r="N56" s="525"/>
    </row>
    <row r="57" s="1" customFormat="1" spans="1:14">
      <c r="A57" s="29" t="s">
        <v>26</v>
      </c>
      <c r="B57" s="30">
        <v>441245</v>
      </c>
      <c r="C57" s="66" t="s">
        <v>69</v>
      </c>
      <c r="D57" s="559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525"/>
      <c r="N57" s="525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525"/>
      <c r="N58" s="525"/>
    </row>
    <row r="59" s="1" customFormat="1" spans="1:17">
      <c r="A59" s="29" t="s">
        <v>26</v>
      </c>
      <c r="B59" s="30">
        <v>441351</v>
      </c>
      <c r="C59" s="66" t="s">
        <v>72</v>
      </c>
      <c r="D59" s="559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525"/>
      <c r="Q59" s="525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525"/>
      <c r="Q60" s="525"/>
    </row>
    <row r="61" s="1" customFormat="1" spans="1:17">
      <c r="A61" s="29" t="s">
        <v>26</v>
      </c>
      <c r="B61" s="30">
        <v>441364</v>
      </c>
      <c r="C61" s="66" t="s">
        <v>40</v>
      </c>
      <c r="D61" s="559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525"/>
      <c r="Q61" s="525"/>
    </row>
    <row r="62" s="1" customFormat="1" spans="1:17">
      <c r="A62" s="29" t="s">
        <v>26</v>
      </c>
      <c r="B62" s="30">
        <v>441371</v>
      </c>
      <c r="C62" s="66" t="s">
        <v>76</v>
      </c>
      <c r="D62" s="559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525"/>
      <c r="Q62" s="525"/>
    </row>
    <row r="63" s="1" customFormat="1" spans="1:17">
      <c r="A63" s="29" t="s">
        <v>26</v>
      </c>
      <c r="B63" s="30">
        <v>441426</v>
      </c>
      <c r="C63" s="66" t="s">
        <v>78</v>
      </c>
      <c r="D63" s="559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525"/>
      <c r="Q63" s="525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525"/>
      <c r="Q64" s="525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525"/>
      <c r="Q65" s="525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525"/>
      <c r="Q66" s="525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525"/>
      <c r="Q67" s="525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509" t="s">
        <v>81</v>
      </c>
      <c r="P68" s="525"/>
      <c r="Q68" s="525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525"/>
      <c r="Q69" s="525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525"/>
      <c r="Q70" s="525"/>
    </row>
    <row r="71" s="1" customFormat="1" ht="16.2" customHeight="1" spans="1:17">
      <c r="A71" s="88" t="s">
        <v>83</v>
      </c>
      <c r="B71" s="88"/>
      <c r="F71" s="89"/>
      <c r="P71" s="525"/>
      <c r="Q71" s="525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525"/>
      <c r="Q72" s="525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525"/>
      <c r="Q73" s="525"/>
    </row>
    <row r="74" customFormat="1" ht="14.25" spans="16:17">
      <c r="P74" s="525"/>
      <c r="Q74" s="525"/>
    </row>
    <row r="75" customFormat="1" spans="1:17">
      <c r="A75" s="96"/>
      <c r="B75" s="96"/>
      <c r="P75" s="525"/>
      <c r="Q75" s="52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8" t="s">
        <v>9</v>
      </c>
      <c r="D14" s="12"/>
      <c r="E14" s="10"/>
      <c r="F14" s="2"/>
    </row>
    <row r="15" spans="1:6">
      <c r="A15" s="4" t="s">
        <v>10</v>
      </c>
      <c r="B15" s="4"/>
      <c r="C15" s="558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526" t="s">
        <v>23</v>
      </c>
      <c r="F23" s="526">
        <v>1</v>
      </c>
      <c r="G23" s="26" t="s">
        <v>24</v>
      </c>
      <c r="H23" s="26" t="s">
        <v>25</v>
      </c>
    </row>
    <row r="24" spans="1:8">
      <c r="A24" s="527" t="s">
        <v>26</v>
      </c>
      <c r="B24" s="66">
        <v>448765</v>
      </c>
      <c r="C24" s="66" t="s">
        <v>525</v>
      </c>
      <c r="D24" s="520">
        <v>1170624</v>
      </c>
      <c r="E24" s="528">
        <v>42846</v>
      </c>
      <c r="F24" s="528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520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520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520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516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516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520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517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517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520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522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522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520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516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516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517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517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520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520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516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516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509" t="s">
        <v>522</v>
      </c>
      <c r="J51" s="193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29" t="s">
        <v>423</v>
      </c>
      <c r="B55" s="90"/>
      <c r="C55" s="130" t="s">
        <v>424</v>
      </c>
      <c r="D55" s="130" t="s">
        <v>424</v>
      </c>
      <c r="E55" s="130" t="s">
        <v>424</v>
      </c>
      <c r="F55" s="130" t="s">
        <v>424</v>
      </c>
      <c r="G55" s="130" t="s">
        <v>424</v>
      </c>
      <c r="H55" s="131" t="s">
        <v>90</v>
      </c>
    </row>
    <row r="56" ht="22.5" spans="1:8">
      <c r="A56" s="132" t="s">
        <v>425</v>
      </c>
      <c r="B56" s="132"/>
      <c r="C56" s="133" t="s">
        <v>85</v>
      </c>
      <c r="D56" s="134" t="s">
        <v>86</v>
      </c>
      <c r="E56" s="134" t="s">
        <v>87</v>
      </c>
      <c r="F56" s="134" t="s">
        <v>88</v>
      </c>
      <c r="G56" s="134" t="s">
        <v>89</v>
      </c>
      <c r="H56" s="212" t="s">
        <v>426</v>
      </c>
    </row>
    <row r="57" ht="13.5" spans="1:8">
      <c r="A57" s="137">
        <f>H51+293185+371085+511745</f>
        <v>1419130</v>
      </c>
      <c r="B57" s="93"/>
      <c r="C57" s="137">
        <v>0</v>
      </c>
      <c r="D57" s="137">
        <v>0</v>
      </c>
      <c r="E57" s="137">
        <v>0</v>
      </c>
      <c r="F57" s="137">
        <v>0</v>
      </c>
      <c r="G57" s="137">
        <v>0</v>
      </c>
      <c r="H57" s="213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514" customWidth="1"/>
  </cols>
  <sheetData>
    <row r="1" customFormat="1" spans="1:9">
      <c r="A1" s="2"/>
      <c r="B1" s="2"/>
      <c r="C1" s="2"/>
      <c r="D1" s="2"/>
      <c r="E1" s="2"/>
      <c r="F1" s="2"/>
      <c r="I1" s="514"/>
    </row>
    <row r="2" customFormat="1" spans="1:9">
      <c r="A2" s="2"/>
      <c r="B2" s="2"/>
      <c r="C2" s="2"/>
      <c r="D2" s="2"/>
      <c r="E2" s="2"/>
      <c r="F2" s="2"/>
      <c r="I2" s="514"/>
    </row>
    <row r="3" customFormat="1" spans="1:9">
      <c r="A3" s="2"/>
      <c r="B3" s="2"/>
      <c r="C3" s="2"/>
      <c r="D3" s="2"/>
      <c r="E3" s="2"/>
      <c r="F3" s="2"/>
      <c r="I3" s="514"/>
    </row>
    <row r="4" customFormat="1" spans="1:9">
      <c r="A4" s="2"/>
      <c r="B4" s="2"/>
      <c r="C4" s="2"/>
      <c r="D4" s="2"/>
      <c r="E4" s="2"/>
      <c r="F4" s="2"/>
      <c r="I4" s="514"/>
    </row>
    <row r="5" customFormat="1" spans="1:9">
      <c r="A5" s="2"/>
      <c r="B5" s="2"/>
      <c r="C5" s="2"/>
      <c r="D5" s="2"/>
      <c r="E5" s="2"/>
      <c r="F5" s="2"/>
      <c r="I5" s="514"/>
    </row>
    <row r="6" customFormat="1" spans="1:9">
      <c r="A6" s="2"/>
      <c r="B6" s="2"/>
      <c r="C6" s="2"/>
      <c r="D6" s="2"/>
      <c r="E6" s="2"/>
      <c r="F6" s="2"/>
      <c r="I6" s="514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514"/>
    </row>
    <row r="8" customFormat="1" spans="1:9">
      <c r="A8" s="2"/>
      <c r="B8" s="2"/>
      <c r="C8" s="2"/>
      <c r="D8" s="2"/>
      <c r="E8" s="2"/>
      <c r="F8" s="2"/>
      <c r="I8" s="514"/>
    </row>
    <row r="9" customFormat="1" spans="1:9">
      <c r="A9" s="2"/>
      <c r="B9" s="2"/>
      <c r="C9" s="2"/>
      <c r="D9" s="2"/>
      <c r="E9" s="2"/>
      <c r="F9" s="2"/>
      <c r="I9" s="514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514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514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514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514"/>
    </row>
    <row r="14" customFormat="1" spans="1:10">
      <c r="A14" s="4" t="s">
        <v>8</v>
      </c>
      <c r="B14" s="4"/>
      <c r="C14" s="558" t="s">
        <v>9</v>
      </c>
      <c r="D14" s="12"/>
      <c r="E14" s="10"/>
      <c r="F14" s="2"/>
      <c r="I14" s="514"/>
      <c r="J14" s="217"/>
    </row>
    <row r="15" customFormat="1" spans="1:10">
      <c r="A15" s="4" t="s">
        <v>10</v>
      </c>
      <c r="B15" s="4"/>
      <c r="C15" s="558" t="s">
        <v>11</v>
      </c>
      <c r="D15" s="12"/>
      <c r="E15" s="10"/>
      <c r="F15" s="2"/>
      <c r="I15" s="514"/>
      <c r="J15" s="217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514"/>
      <c r="J16" s="217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514"/>
      <c r="J17" s="217"/>
    </row>
    <row r="18" customFormat="1" spans="1:10">
      <c r="A18" s="4"/>
      <c r="B18" s="4"/>
      <c r="C18" s="16"/>
      <c r="D18" s="17"/>
      <c r="E18" s="17"/>
      <c r="F18" s="2"/>
      <c r="I18" s="514"/>
      <c r="J18" s="217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514"/>
      <c r="J19" s="217"/>
    </row>
    <row r="20" customFormat="1" spans="3:10">
      <c r="C20" s="20" t="s">
        <v>18</v>
      </c>
      <c r="D20" s="21"/>
      <c r="E20" s="21"/>
      <c r="F20" s="2"/>
      <c r="I20" s="514"/>
      <c r="J20" s="217"/>
    </row>
    <row r="21" customFormat="1" spans="3:10">
      <c r="C21" s="22" t="s">
        <v>19</v>
      </c>
      <c r="D21" s="21"/>
      <c r="E21" s="21"/>
      <c r="F21" s="2"/>
      <c r="I21" s="514"/>
      <c r="J21" s="217"/>
    </row>
    <row r="22" customFormat="1" ht="8.4" customHeight="1" spans="1:10">
      <c r="A22" s="2"/>
      <c r="B22" s="2"/>
      <c r="C22" s="2"/>
      <c r="D22" s="2"/>
      <c r="E22" s="23"/>
      <c r="F22" s="24"/>
      <c r="I22" s="514"/>
      <c r="J22" s="217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145" t="s">
        <v>23</v>
      </c>
      <c r="F23" s="146">
        <v>0</v>
      </c>
      <c r="G23" s="26" t="s">
        <v>24</v>
      </c>
      <c r="H23" s="26" t="s">
        <v>25</v>
      </c>
      <c r="I23" s="514"/>
      <c r="J23" s="217"/>
    </row>
    <row r="24" s="1" customFormat="1" spans="1:10">
      <c r="A24" s="29" t="s">
        <v>26</v>
      </c>
      <c r="B24" s="30">
        <v>449153</v>
      </c>
      <c r="C24" s="30" t="s">
        <v>547</v>
      </c>
      <c r="D24" s="515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523"/>
      <c r="J24" s="217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523"/>
      <c r="J25" s="217"/>
    </row>
    <row r="26" s="1" customFormat="1" spans="1:10">
      <c r="A26" s="29" t="s">
        <v>26</v>
      </c>
      <c r="B26" s="51">
        <v>449159</v>
      </c>
      <c r="C26" s="51" t="s">
        <v>549</v>
      </c>
      <c r="D26" s="516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523"/>
      <c r="J26" s="217"/>
    </row>
    <row r="27" s="1" customFormat="1" spans="1:10">
      <c r="A27" s="29" t="s">
        <v>26</v>
      </c>
      <c r="B27" s="51">
        <v>449160</v>
      </c>
      <c r="C27" s="51" t="s">
        <v>550</v>
      </c>
      <c r="D27" s="516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523"/>
      <c r="J27" s="217"/>
    </row>
    <row r="28" s="1" customFormat="1" spans="1:10">
      <c r="A28" s="29" t="s">
        <v>26</v>
      </c>
      <c r="B28" s="51">
        <v>449161</v>
      </c>
      <c r="C28" s="51" t="s">
        <v>551</v>
      </c>
      <c r="D28" s="516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523"/>
      <c r="J28" s="217"/>
    </row>
    <row r="29" s="1" customFormat="1" spans="1:10">
      <c r="A29" s="29" t="s">
        <v>26</v>
      </c>
      <c r="B29" s="59">
        <v>449266</v>
      </c>
      <c r="C29" s="59" t="s">
        <v>552</v>
      </c>
      <c r="D29" s="517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523"/>
      <c r="J29" s="217"/>
    </row>
    <row r="30" s="1" customFormat="1" spans="1:10">
      <c r="A30" s="29" t="s">
        <v>26</v>
      </c>
      <c r="B30" s="59">
        <v>449267</v>
      </c>
      <c r="C30" s="59" t="s">
        <v>553</v>
      </c>
      <c r="D30" s="517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523"/>
      <c r="J30" s="217"/>
    </row>
    <row r="31" s="1" customFormat="1" spans="1:10">
      <c r="A31" s="29" t="s">
        <v>26</v>
      </c>
      <c r="B31" s="107">
        <v>449271</v>
      </c>
      <c r="C31" s="107" t="s">
        <v>554</v>
      </c>
      <c r="D31" s="518">
        <v>1172577</v>
      </c>
      <c r="E31" s="109">
        <v>42847</v>
      </c>
      <c r="F31" s="110">
        <v>42851</v>
      </c>
      <c r="G31" s="111" t="s">
        <v>28</v>
      </c>
      <c r="H31" s="112">
        <v>16150</v>
      </c>
      <c r="I31" s="523"/>
      <c r="J31" s="217"/>
    </row>
    <row r="32" s="1" customFormat="1" spans="1:10">
      <c r="A32" s="29" t="s">
        <v>26</v>
      </c>
      <c r="B32" s="107">
        <v>449272</v>
      </c>
      <c r="C32" s="107" t="s">
        <v>555</v>
      </c>
      <c r="D32" s="518">
        <v>1172577</v>
      </c>
      <c r="E32" s="109">
        <v>42847</v>
      </c>
      <c r="F32" s="110">
        <v>42851</v>
      </c>
      <c r="G32" s="111" t="s">
        <v>28</v>
      </c>
      <c r="H32" s="112">
        <v>16150</v>
      </c>
      <c r="I32" s="523"/>
      <c r="J32" s="217"/>
    </row>
    <row r="33" s="1" customFormat="1" spans="1:10">
      <c r="A33" s="29" t="s">
        <v>26</v>
      </c>
      <c r="B33" s="58">
        <v>449273</v>
      </c>
      <c r="C33" s="58" t="s">
        <v>556</v>
      </c>
      <c r="D33" s="519">
        <v>1176190</v>
      </c>
      <c r="E33" s="329">
        <v>42847</v>
      </c>
      <c r="F33" s="330">
        <v>42851</v>
      </c>
      <c r="G33" s="331" t="s">
        <v>28</v>
      </c>
      <c r="H33" s="332">
        <v>16150</v>
      </c>
      <c r="I33" s="523"/>
      <c r="J33" s="217"/>
    </row>
    <row r="34" s="1" customFormat="1" spans="1:10">
      <c r="A34" s="29" t="s">
        <v>26</v>
      </c>
      <c r="B34" s="58">
        <v>449274</v>
      </c>
      <c r="C34" s="58" t="s">
        <v>557</v>
      </c>
      <c r="D34" s="519">
        <v>1176190</v>
      </c>
      <c r="E34" s="329">
        <v>42847</v>
      </c>
      <c r="F34" s="330">
        <v>42851</v>
      </c>
      <c r="G34" s="331" t="s">
        <v>28</v>
      </c>
      <c r="H34" s="332">
        <v>16150</v>
      </c>
      <c r="I34" s="523"/>
      <c r="J34" s="217"/>
    </row>
    <row r="35" s="1" customFormat="1" spans="1:10">
      <c r="A35" s="29" t="s">
        <v>26</v>
      </c>
      <c r="B35" s="30">
        <v>449277</v>
      </c>
      <c r="C35" s="30" t="s">
        <v>558</v>
      </c>
      <c r="D35" s="520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523"/>
      <c r="J35" s="217"/>
    </row>
    <row r="36" s="1" customFormat="1" spans="1:10">
      <c r="A36" s="29" t="s">
        <v>26</v>
      </c>
      <c r="B36" s="30">
        <v>449386</v>
      </c>
      <c r="C36" s="30" t="s">
        <v>559</v>
      </c>
      <c r="D36" s="520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523"/>
      <c r="J36" s="217"/>
    </row>
    <row r="37" s="1" customFormat="1" spans="1:10">
      <c r="A37" s="29" t="s">
        <v>26</v>
      </c>
      <c r="B37" s="30">
        <v>449392</v>
      </c>
      <c r="C37" s="66" t="s">
        <v>560</v>
      </c>
      <c r="D37" s="520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523"/>
      <c r="J37" s="217"/>
    </row>
    <row r="38" s="1" customFormat="1" spans="1:10">
      <c r="A38" s="29" t="s">
        <v>26</v>
      </c>
      <c r="B38" s="30">
        <v>449396</v>
      </c>
      <c r="C38" s="30" t="s">
        <v>561</v>
      </c>
      <c r="D38" s="520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523"/>
      <c r="J38" s="217"/>
    </row>
    <row r="39" s="1" customFormat="1" spans="1:10">
      <c r="A39" s="29" t="s">
        <v>26</v>
      </c>
      <c r="B39" s="107">
        <v>449491</v>
      </c>
      <c r="C39" s="107" t="s">
        <v>562</v>
      </c>
      <c r="D39" s="518">
        <v>1182145</v>
      </c>
      <c r="E39" s="109">
        <v>42850</v>
      </c>
      <c r="F39" s="110">
        <v>42853</v>
      </c>
      <c r="G39" s="111" t="s">
        <v>28</v>
      </c>
      <c r="H39" s="112">
        <v>10117.5</v>
      </c>
      <c r="I39" s="523"/>
      <c r="J39" s="217"/>
    </row>
    <row r="40" s="1" customFormat="1" spans="1:10">
      <c r="A40" s="29" t="s">
        <v>26</v>
      </c>
      <c r="B40" s="107">
        <v>449492</v>
      </c>
      <c r="C40" s="107" t="s">
        <v>563</v>
      </c>
      <c r="D40" s="518">
        <v>1182145</v>
      </c>
      <c r="E40" s="109">
        <v>42850</v>
      </c>
      <c r="F40" s="110">
        <v>42853</v>
      </c>
      <c r="G40" s="111" t="s">
        <v>28</v>
      </c>
      <c r="H40" s="112">
        <v>10117.5</v>
      </c>
      <c r="I40" s="523"/>
      <c r="J40" s="217"/>
    </row>
    <row r="41" s="1" customFormat="1" spans="1:10">
      <c r="A41" s="29" t="s">
        <v>26</v>
      </c>
      <c r="B41" s="107">
        <v>449493</v>
      </c>
      <c r="C41" s="464" t="s">
        <v>564</v>
      </c>
      <c r="D41" s="518">
        <v>1182145</v>
      </c>
      <c r="E41" s="109">
        <v>42850</v>
      </c>
      <c r="F41" s="110">
        <v>42853</v>
      </c>
      <c r="G41" s="111" t="s">
        <v>28</v>
      </c>
      <c r="H41" s="112">
        <v>10117.5</v>
      </c>
      <c r="I41" s="523"/>
      <c r="J41" s="217"/>
    </row>
    <row r="42" s="1" customFormat="1" spans="1:10">
      <c r="A42" s="29" t="s">
        <v>26</v>
      </c>
      <c r="B42" s="107">
        <v>449494</v>
      </c>
      <c r="C42" s="464" t="s">
        <v>186</v>
      </c>
      <c r="D42" s="518">
        <v>1182145</v>
      </c>
      <c r="E42" s="109">
        <v>42850</v>
      </c>
      <c r="F42" s="110">
        <v>42853</v>
      </c>
      <c r="G42" s="111" t="s">
        <v>28</v>
      </c>
      <c r="H42" s="112">
        <v>10117.5</v>
      </c>
      <c r="I42" s="523"/>
      <c r="J42" s="217"/>
    </row>
    <row r="43" s="1" customFormat="1" spans="1:10">
      <c r="A43" s="29" t="s">
        <v>26</v>
      </c>
      <c r="B43" s="107">
        <v>449495</v>
      </c>
      <c r="C43" s="464" t="s">
        <v>565</v>
      </c>
      <c r="D43" s="518">
        <v>1182145</v>
      </c>
      <c r="E43" s="109">
        <v>42850</v>
      </c>
      <c r="F43" s="110">
        <v>42853</v>
      </c>
      <c r="G43" s="111" t="s">
        <v>28</v>
      </c>
      <c r="H43" s="112">
        <v>10117.5</v>
      </c>
      <c r="I43" s="523"/>
      <c r="J43" s="217"/>
    </row>
    <row r="44" s="1" customFormat="1" spans="1:10">
      <c r="A44" s="29" t="s">
        <v>26</v>
      </c>
      <c r="B44" s="107">
        <v>449496</v>
      </c>
      <c r="C44" s="464" t="s">
        <v>566</v>
      </c>
      <c r="D44" s="518">
        <v>1182145</v>
      </c>
      <c r="E44" s="109">
        <v>42850</v>
      </c>
      <c r="F44" s="110">
        <v>42853</v>
      </c>
      <c r="G44" s="111" t="s">
        <v>28</v>
      </c>
      <c r="H44" s="112">
        <v>10117.5</v>
      </c>
      <c r="I44" s="523"/>
      <c r="J44" s="217"/>
    </row>
    <row r="45" s="1" customFormat="1" spans="1:10">
      <c r="A45" s="29" t="s">
        <v>26</v>
      </c>
      <c r="B45" s="107">
        <v>449497</v>
      </c>
      <c r="C45" s="464" t="s">
        <v>567</v>
      </c>
      <c r="D45" s="518">
        <v>1182145</v>
      </c>
      <c r="E45" s="109">
        <v>42850</v>
      </c>
      <c r="F45" s="110">
        <v>42853</v>
      </c>
      <c r="G45" s="111" t="s">
        <v>28</v>
      </c>
      <c r="H45" s="112">
        <v>10117.5</v>
      </c>
      <c r="I45" s="523"/>
      <c r="J45" s="217"/>
    </row>
    <row r="46" s="1" customFormat="1" spans="1:10">
      <c r="A46" s="29" t="s">
        <v>26</v>
      </c>
      <c r="B46" s="107">
        <v>449498</v>
      </c>
      <c r="C46" s="464" t="s">
        <v>568</v>
      </c>
      <c r="D46" s="518">
        <v>1182145</v>
      </c>
      <c r="E46" s="109">
        <v>42850</v>
      </c>
      <c r="F46" s="110">
        <v>42853</v>
      </c>
      <c r="G46" s="111" t="s">
        <v>28</v>
      </c>
      <c r="H46" s="112">
        <v>10117.5</v>
      </c>
      <c r="I46" s="523"/>
      <c r="J46" s="217"/>
    </row>
    <row r="47" s="1" customFormat="1" spans="1:10">
      <c r="A47" s="29" t="s">
        <v>26</v>
      </c>
      <c r="B47" s="44">
        <v>449501</v>
      </c>
      <c r="C47" s="67" t="s">
        <v>569</v>
      </c>
      <c r="D47" s="521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523"/>
      <c r="J47" s="217"/>
    </row>
    <row r="48" s="1" customFormat="1" spans="1:10">
      <c r="A48" s="29" t="s">
        <v>26</v>
      </c>
      <c r="B48" s="44">
        <v>449502</v>
      </c>
      <c r="C48" s="67" t="s">
        <v>570</v>
      </c>
      <c r="D48" s="521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523"/>
      <c r="J48" s="217"/>
    </row>
    <row r="49" s="1" customFormat="1" spans="1:10">
      <c r="A49" s="29" t="s">
        <v>26</v>
      </c>
      <c r="B49" s="51">
        <v>449503</v>
      </c>
      <c r="C49" s="57" t="s">
        <v>571</v>
      </c>
      <c r="D49" s="516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523"/>
      <c r="J49" s="217"/>
    </row>
    <row r="50" s="1" customFormat="1" spans="1:10">
      <c r="A50" s="29" t="s">
        <v>26</v>
      </c>
      <c r="B50" s="51">
        <v>449504</v>
      </c>
      <c r="C50" s="57" t="s">
        <v>572</v>
      </c>
      <c r="D50" s="516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523"/>
      <c r="J50" s="217"/>
    </row>
    <row r="51" s="1" customFormat="1" spans="1:10">
      <c r="A51" s="29" t="s">
        <v>26</v>
      </c>
      <c r="B51" s="37">
        <v>449517</v>
      </c>
      <c r="C51" s="502" t="s">
        <v>573</v>
      </c>
      <c r="D51" s="522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523"/>
      <c r="J51" s="217"/>
    </row>
    <row r="52" s="1" customFormat="1" spans="1:10">
      <c r="A52" s="29" t="s">
        <v>26</v>
      </c>
      <c r="B52" s="37">
        <v>449519</v>
      </c>
      <c r="C52" s="502" t="s">
        <v>574</v>
      </c>
      <c r="D52" s="522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523"/>
      <c r="J52" s="217"/>
    </row>
    <row r="53" s="1" customFormat="1" spans="1:10">
      <c r="A53" s="29" t="s">
        <v>26</v>
      </c>
      <c r="B53" s="30">
        <v>449526</v>
      </c>
      <c r="C53" s="66" t="s">
        <v>575</v>
      </c>
      <c r="D53" s="520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523"/>
      <c r="J53" s="217"/>
    </row>
    <row r="54" s="1" customFormat="1" spans="1:10">
      <c r="A54" s="29" t="s">
        <v>26</v>
      </c>
      <c r="B54" s="30">
        <v>449529</v>
      </c>
      <c r="C54" s="66" t="s">
        <v>576</v>
      </c>
      <c r="D54" s="520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523"/>
      <c r="J54" s="217"/>
    </row>
    <row r="55" s="1" customFormat="1" spans="1:10">
      <c r="A55" s="29" t="s">
        <v>26</v>
      </c>
      <c r="B55" s="59">
        <v>449530</v>
      </c>
      <c r="C55" s="65" t="s">
        <v>577</v>
      </c>
      <c r="D55" s="517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523"/>
      <c r="J55" s="217"/>
    </row>
    <row r="56" s="1" customFormat="1" spans="1:10">
      <c r="A56" s="29" t="s">
        <v>26</v>
      </c>
      <c r="B56" s="59">
        <v>449531</v>
      </c>
      <c r="C56" s="65" t="s">
        <v>578</v>
      </c>
      <c r="D56" s="517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523"/>
      <c r="J56" s="217"/>
    </row>
    <row r="57" s="1" customFormat="1" spans="1:10">
      <c r="A57" s="29" t="s">
        <v>26</v>
      </c>
      <c r="B57" s="30">
        <v>449532</v>
      </c>
      <c r="C57" s="66" t="s">
        <v>579</v>
      </c>
      <c r="D57" s="520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523"/>
      <c r="J57" s="217"/>
    </row>
    <row r="58" s="1" customFormat="1" spans="1:10">
      <c r="A58" s="29" t="s">
        <v>26</v>
      </c>
      <c r="B58" s="44">
        <v>449537</v>
      </c>
      <c r="C58" s="67" t="s">
        <v>580</v>
      </c>
      <c r="D58" s="521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523"/>
      <c r="J58" s="217"/>
    </row>
    <row r="59" s="1" customFormat="1" spans="1:10">
      <c r="A59" s="29" t="s">
        <v>26</v>
      </c>
      <c r="B59" s="44">
        <v>449540</v>
      </c>
      <c r="C59" s="67" t="s">
        <v>581</v>
      </c>
      <c r="D59" s="521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523"/>
      <c r="J59" s="217"/>
    </row>
    <row r="60" s="1" customFormat="1" spans="1:10">
      <c r="A60" s="29" t="s">
        <v>26</v>
      </c>
      <c r="B60" s="44">
        <v>449541</v>
      </c>
      <c r="C60" s="67" t="s">
        <v>582</v>
      </c>
      <c r="D60" s="521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523"/>
      <c r="J60" s="217"/>
    </row>
    <row r="61" s="1" customFormat="1" spans="1:10">
      <c r="A61" s="29" t="s">
        <v>26</v>
      </c>
      <c r="B61" s="30">
        <v>449564</v>
      </c>
      <c r="C61" s="66" t="s">
        <v>583</v>
      </c>
      <c r="D61" s="520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523"/>
      <c r="J61" s="217"/>
    </row>
    <row r="62" s="1" customFormat="1" spans="1:10">
      <c r="A62" s="29" t="s">
        <v>26</v>
      </c>
      <c r="B62" s="30">
        <v>449667</v>
      </c>
      <c r="C62" s="66" t="s">
        <v>584</v>
      </c>
      <c r="D62" s="520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523"/>
      <c r="J62" s="217"/>
    </row>
    <row r="63" s="1" customFormat="1" spans="1:10">
      <c r="A63" s="29" t="s">
        <v>26</v>
      </c>
      <c r="B63" s="51">
        <v>449668</v>
      </c>
      <c r="C63" s="57" t="s">
        <v>585</v>
      </c>
      <c r="D63" s="516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523"/>
      <c r="J63" s="217"/>
    </row>
    <row r="64" s="1" customFormat="1" spans="1:10">
      <c r="A64" s="29" t="s">
        <v>26</v>
      </c>
      <c r="B64" s="51">
        <v>449669</v>
      </c>
      <c r="C64" s="57" t="s">
        <v>586</v>
      </c>
      <c r="D64" s="516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523"/>
      <c r="J64" s="217"/>
    </row>
    <row r="65" s="1" customFormat="1" spans="1:10">
      <c r="A65" s="29" t="s">
        <v>26</v>
      </c>
      <c r="B65" s="51">
        <v>449670</v>
      </c>
      <c r="C65" s="57" t="s">
        <v>587</v>
      </c>
      <c r="D65" s="516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523"/>
      <c r="J65" s="217"/>
    </row>
    <row r="66" s="1" customFormat="1" spans="1:10">
      <c r="A66" s="29" t="s">
        <v>26</v>
      </c>
      <c r="B66" s="51">
        <v>449671</v>
      </c>
      <c r="C66" s="57" t="s">
        <v>588</v>
      </c>
      <c r="D66" s="516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523"/>
      <c r="J66" s="217"/>
    </row>
    <row r="67" s="1" customFormat="1" spans="1:10">
      <c r="A67" s="29" t="s">
        <v>26</v>
      </c>
      <c r="B67" s="30">
        <v>449674</v>
      </c>
      <c r="C67" s="66" t="s">
        <v>589</v>
      </c>
      <c r="D67" s="520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523"/>
      <c r="J67" s="217"/>
    </row>
    <row r="68" s="1" customFormat="1" spans="1:10">
      <c r="A68" s="29" t="s">
        <v>26</v>
      </c>
      <c r="B68" s="30">
        <v>449678</v>
      </c>
      <c r="C68" s="66" t="s">
        <v>590</v>
      </c>
      <c r="D68" s="520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523"/>
      <c r="J68" s="217"/>
    </row>
    <row r="69" s="1" customFormat="1" spans="1:10">
      <c r="A69" s="29" t="s">
        <v>26</v>
      </c>
      <c r="B69" s="59">
        <v>449679</v>
      </c>
      <c r="C69" s="65" t="s">
        <v>591</v>
      </c>
      <c r="D69" s="517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523"/>
      <c r="J69" s="217"/>
    </row>
    <row r="70" s="1" customFormat="1" spans="1:10">
      <c r="A70" s="29" t="s">
        <v>26</v>
      </c>
      <c r="B70" s="59">
        <v>449680</v>
      </c>
      <c r="C70" s="65" t="s">
        <v>592</v>
      </c>
      <c r="D70" s="517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523"/>
      <c r="J70" s="217"/>
    </row>
    <row r="71" s="1" customFormat="1" spans="1:10">
      <c r="A71" s="29" t="s">
        <v>26</v>
      </c>
      <c r="B71" s="59">
        <v>449681</v>
      </c>
      <c r="C71" s="65" t="s">
        <v>593</v>
      </c>
      <c r="D71" s="517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523"/>
      <c r="J71" s="217"/>
    </row>
    <row r="72" s="1" customFormat="1" spans="1:10">
      <c r="A72" s="29" t="s">
        <v>26</v>
      </c>
      <c r="B72" s="30">
        <v>449685</v>
      </c>
      <c r="C72" s="66" t="s">
        <v>594</v>
      </c>
      <c r="D72" s="520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523"/>
      <c r="J72" s="217"/>
    </row>
    <row r="73" s="1" customFormat="1" spans="1:10">
      <c r="A73" s="29" t="s">
        <v>26</v>
      </c>
      <c r="B73" s="44">
        <v>449686</v>
      </c>
      <c r="C73" s="67" t="s">
        <v>595</v>
      </c>
      <c r="D73" s="521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523"/>
      <c r="J73" s="217"/>
    </row>
    <row r="74" s="1" customFormat="1" spans="1:10">
      <c r="A74" s="29" t="s">
        <v>26</v>
      </c>
      <c r="B74" s="44">
        <v>449687</v>
      </c>
      <c r="C74" s="67" t="s">
        <v>596</v>
      </c>
      <c r="D74" s="521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523"/>
      <c r="J74" s="217"/>
    </row>
    <row r="75" s="1" customFormat="1" spans="1:10">
      <c r="A75" s="29" t="s">
        <v>26</v>
      </c>
      <c r="B75" s="30">
        <v>449724</v>
      </c>
      <c r="C75" s="66" t="s">
        <v>597</v>
      </c>
      <c r="D75" s="520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523"/>
      <c r="J75" s="217"/>
    </row>
    <row r="76" s="1" customFormat="1" spans="1:10">
      <c r="A76" s="29" t="s">
        <v>26</v>
      </c>
      <c r="B76" s="30">
        <v>449725</v>
      </c>
      <c r="C76" s="66" t="s">
        <v>598</v>
      </c>
      <c r="D76" s="520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523"/>
      <c r="J76" s="217"/>
    </row>
    <row r="77" s="1" customFormat="1" spans="1:10">
      <c r="A77" s="29" t="s">
        <v>26</v>
      </c>
      <c r="B77" s="30">
        <v>449823</v>
      </c>
      <c r="C77" s="66" t="s">
        <v>599</v>
      </c>
      <c r="D77" s="520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523"/>
      <c r="J77" s="217"/>
    </row>
    <row r="78" s="1" customFormat="1" spans="1:10">
      <c r="A78" s="29" t="s">
        <v>26</v>
      </c>
      <c r="B78" s="30">
        <v>449827</v>
      </c>
      <c r="C78" s="66" t="s">
        <v>600</v>
      </c>
      <c r="D78" s="520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523"/>
      <c r="J78" s="217"/>
    </row>
    <row r="79" s="1" customFormat="1" spans="1:10">
      <c r="A79" s="29" t="s">
        <v>26</v>
      </c>
      <c r="B79" s="30">
        <v>449850</v>
      </c>
      <c r="C79" s="66" t="s">
        <v>601</v>
      </c>
      <c r="D79" s="520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523"/>
      <c r="J79" s="217"/>
    </row>
    <row r="80" s="1" customFormat="1" spans="1:10">
      <c r="A80" s="29" t="s">
        <v>26</v>
      </c>
      <c r="B80" s="37">
        <v>449851</v>
      </c>
      <c r="C80" s="502" t="s">
        <v>602</v>
      </c>
      <c r="D80" s="522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523"/>
      <c r="J80" s="217"/>
    </row>
    <row r="81" s="1" customFormat="1" spans="1:10">
      <c r="A81" s="29" t="s">
        <v>26</v>
      </c>
      <c r="B81" s="37">
        <v>449852</v>
      </c>
      <c r="C81" s="502" t="s">
        <v>603</v>
      </c>
      <c r="D81" s="522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523"/>
      <c r="J81" s="217"/>
    </row>
    <row r="82" s="1" customFormat="1" spans="1:10">
      <c r="A82" s="29" t="s">
        <v>26</v>
      </c>
      <c r="B82" s="37">
        <v>449853</v>
      </c>
      <c r="C82" s="502" t="s">
        <v>604</v>
      </c>
      <c r="D82" s="522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523"/>
      <c r="J82" s="217"/>
    </row>
    <row r="83" s="1" customFormat="1" spans="1:10">
      <c r="A83" s="29" t="s">
        <v>26</v>
      </c>
      <c r="B83" s="30">
        <v>449858</v>
      </c>
      <c r="C83" s="66" t="s">
        <v>605</v>
      </c>
      <c r="D83" s="520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523"/>
      <c r="J83" s="217"/>
    </row>
    <row r="84" s="1" customFormat="1" spans="1:10">
      <c r="A84" s="29" t="s">
        <v>26</v>
      </c>
      <c r="B84" s="30">
        <v>449864</v>
      </c>
      <c r="C84" s="66" t="s">
        <v>606</v>
      </c>
      <c r="D84" s="520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523"/>
      <c r="J84" s="217"/>
    </row>
    <row r="85" s="1" customFormat="1" spans="1:10">
      <c r="A85" s="29" t="s">
        <v>26</v>
      </c>
      <c r="B85" s="30">
        <v>449938</v>
      </c>
      <c r="C85" s="66" t="s">
        <v>607</v>
      </c>
      <c r="D85" s="520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523"/>
      <c r="J85" s="217"/>
    </row>
    <row r="86" s="1" customFormat="1" spans="1:10">
      <c r="A86" s="29" t="s">
        <v>26</v>
      </c>
      <c r="B86" s="30">
        <v>449967</v>
      </c>
      <c r="C86" s="66" t="s">
        <v>608</v>
      </c>
      <c r="D86" s="520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523"/>
      <c r="J86" s="217"/>
    </row>
    <row r="87" s="1" customFormat="1" spans="1:10">
      <c r="A87" s="29" t="s">
        <v>26</v>
      </c>
      <c r="B87" s="30">
        <v>449973</v>
      </c>
      <c r="C87" s="66" t="s">
        <v>609</v>
      </c>
      <c r="D87" s="520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523"/>
      <c r="J87" s="217"/>
    </row>
    <row r="88" s="1" customFormat="1" spans="1:10">
      <c r="A88" s="29" t="s">
        <v>26</v>
      </c>
      <c r="B88" s="30">
        <v>450005</v>
      </c>
      <c r="C88" s="66" t="s">
        <v>610</v>
      </c>
      <c r="D88" s="520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523"/>
      <c r="J88" s="217"/>
    </row>
    <row r="89" s="1" customFormat="1" spans="1:10">
      <c r="A89" s="29" t="s">
        <v>26</v>
      </c>
      <c r="B89" s="30">
        <v>450021</v>
      </c>
      <c r="C89" s="66" t="s">
        <v>611</v>
      </c>
      <c r="D89" s="520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523"/>
      <c r="J89" s="217"/>
    </row>
    <row r="90" s="1" customFormat="1" spans="1:10">
      <c r="A90" s="29" t="s">
        <v>26</v>
      </c>
      <c r="B90" s="51">
        <v>450020</v>
      </c>
      <c r="C90" s="57" t="s">
        <v>612</v>
      </c>
      <c r="D90" s="516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523"/>
      <c r="J90" s="217"/>
    </row>
    <row r="91" s="1" customFormat="1" spans="1:10">
      <c r="A91" s="29" t="s">
        <v>26</v>
      </c>
      <c r="B91" s="51">
        <v>450022</v>
      </c>
      <c r="C91" s="57" t="s">
        <v>613</v>
      </c>
      <c r="D91" s="516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523"/>
      <c r="J91" s="217"/>
    </row>
    <row r="92" s="1" customFormat="1" spans="1:10">
      <c r="A92" s="29" t="s">
        <v>26</v>
      </c>
      <c r="B92" s="30">
        <v>450027</v>
      </c>
      <c r="C92" s="66" t="s">
        <v>614</v>
      </c>
      <c r="D92" s="520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523"/>
      <c r="J92" s="217"/>
    </row>
    <row r="93" s="1" customFormat="1" spans="1:10">
      <c r="A93" s="29" t="s">
        <v>26</v>
      </c>
      <c r="B93" s="30">
        <v>450170</v>
      </c>
      <c r="C93" s="66" t="s">
        <v>615</v>
      </c>
      <c r="D93" s="520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523"/>
      <c r="J93" s="217"/>
    </row>
    <row r="94" s="1" customFormat="1" spans="1:10">
      <c r="A94" s="29" t="s">
        <v>26</v>
      </c>
      <c r="B94" s="30">
        <v>450173</v>
      </c>
      <c r="C94" s="66" t="s">
        <v>616</v>
      </c>
      <c r="D94" s="520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523"/>
      <c r="J94" s="217"/>
    </row>
    <row r="95" s="1" customFormat="1" spans="1:10">
      <c r="A95" s="29" t="s">
        <v>26</v>
      </c>
      <c r="B95" s="30">
        <v>450174</v>
      </c>
      <c r="C95" s="66" t="s">
        <v>617</v>
      </c>
      <c r="D95" s="520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523"/>
      <c r="J95" s="217"/>
    </row>
    <row r="96" s="1" customFormat="1" spans="1:10">
      <c r="A96" s="29" t="s">
        <v>26</v>
      </c>
      <c r="B96" s="30">
        <v>450178</v>
      </c>
      <c r="C96" s="66" t="s">
        <v>618</v>
      </c>
      <c r="D96" s="520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523"/>
      <c r="J96" s="217"/>
    </row>
    <row r="97" s="1" customFormat="1" spans="1:10">
      <c r="A97" s="29" t="s">
        <v>26</v>
      </c>
      <c r="B97" s="30">
        <v>450190</v>
      </c>
      <c r="C97" s="66" t="s">
        <v>619</v>
      </c>
      <c r="D97" s="520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523"/>
      <c r="J97" s="217"/>
    </row>
    <row r="98" s="1" customFormat="1" spans="1:10">
      <c r="A98" s="29" t="s">
        <v>26</v>
      </c>
      <c r="B98" s="107">
        <v>450191</v>
      </c>
      <c r="C98" s="464" t="s">
        <v>620</v>
      </c>
      <c r="D98" s="518">
        <v>1173949</v>
      </c>
      <c r="E98" s="109">
        <v>42854</v>
      </c>
      <c r="F98" s="110">
        <v>42857</v>
      </c>
      <c r="G98" s="111" t="s">
        <v>28</v>
      </c>
      <c r="H98" s="112">
        <v>12112.5</v>
      </c>
      <c r="I98" s="523"/>
      <c r="J98" s="217"/>
    </row>
    <row r="99" s="1" customFormat="1" spans="1:10">
      <c r="A99" s="29" t="s">
        <v>26</v>
      </c>
      <c r="B99" s="107">
        <v>450192</v>
      </c>
      <c r="C99" s="464" t="s">
        <v>621</v>
      </c>
      <c r="D99" s="518">
        <v>1173949</v>
      </c>
      <c r="E99" s="109">
        <v>42854</v>
      </c>
      <c r="F99" s="110">
        <v>42857</v>
      </c>
      <c r="G99" s="111" t="s">
        <v>28</v>
      </c>
      <c r="H99" s="112">
        <v>12112.5</v>
      </c>
      <c r="I99" s="523"/>
      <c r="J99" s="217"/>
    </row>
    <row r="100" s="1" customFormat="1" spans="1:10">
      <c r="A100" s="29" t="s">
        <v>26</v>
      </c>
      <c r="B100" s="44">
        <v>450199</v>
      </c>
      <c r="C100" s="67" t="s">
        <v>622</v>
      </c>
      <c r="D100" s="521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523"/>
      <c r="J100" s="217"/>
    </row>
    <row r="101" s="1" customFormat="1" spans="1:10">
      <c r="A101" s="29" t="s">
        <v>26</v>
      </c>
      <c r="B101" s="44">
        <v>450200</v>
      </c>
      <c r="C101" s="67" t="s">
        <v>623</v>
      </c>
      <c r="D101" s="521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523"/>
      <c r="J101" s="217"/>
    </row>
    <row r="102" s="1" customFormat="1" spans="1:10">
      <c r="A102" s="29" t="s">
        <v>26</v>
      </c>
      <c r="B102" s="44">
        <v>450201</v>
      </c>
      <c r="C102" s="67" t="s">
        <v>624</v>
      </c>
      <c r="D102" s="521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523"/>
      <c r="J102" s="217"/>
    </row>
    <row r="103" s="1" customFormat="1" spans="1:10">
      <c r="A103" s="29" t="s">
        <v>26</v>
      </c>
      <c r="B103" s="44">
        <v>450202</v>
      </c>
      <c r="C103" s="67" t="s">
        <v>625</v>
      </c>
      <c r="D103" s="521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523"/>
      <c r="J103" s="217"/>
    </row>
    <row r="104" s="1" customFormat="1" spans="1:10">
      <c r="A104" s="29" t="s">
        <v>26</v>
      </c>
      <c r="B104" s="44">
        <v>450203</v>
      </c>
      <c r="C104" s="67" t="s">
        <v>626</v>
      </c>
      <c r="D104" s="521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523"/>
      <c r="J104" s="217"/>
    </row>
    <row r="105" s="1" customFormat="1" spans="1:10">
      <c r="A105" s="29" t="s">
        <v>26</v>
      </c>
      <c r="B105" s="44">
        <v>450204</v>
      </c>
      <c r="C105" s="67" t="s">
        <v>627</v>
      </c>
      <c r="D105" s="521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523"/>
      <c r="J105" s="217"/>
    </row>
    <row r="106" s="1" customFormat="1" spans="1:10">
      <c r="A106" s="29" t="s">
        <v>26</v>
      </c>
      <c r="B106" s="44">
        <v>450205</v>
      </c>
      <c r="C106" s="67" t="s">
        <v>628</v>
      </c>
      <c r="D106" s="521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523"/>
      <c r="J106" s="217"/>
    </row>
    <row r="107" s="1" customFormat="1" spans="1:10">
      <c r="A107" s="29" t="s">
        <v>26</v>
      </c>
      <c r="B107" s="44">
        <v>450206</v>
      </c>
      <c r="C107" s="67" t="s">
        <v>629</v>
      </c>
      <c r="D107" s="521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523"/>
      <c r="J107" s="217"/>
    </row>
    <row r="108" s="1" customFormat="1" spans="1:10">
      <c r="A108" s="29" t="s">
        <v>26</v>
      </c>
      <c r="B108" s="58">
        <v>450336</v>
      </c>
      <c r="C108" s="524" t="s">
        <v>630</v>
      </c>
      <c r="D108" s="519">
        <v>17020220544719</v>
      </c>
      <c r="E108" s="329">
        <v>42854</v>
      </c>
      <c r="F108" s="330">
        <v>42858</v>
      </c>
      <c r="G108" s="331" t="s">
        <v>28</v>
      </c>
      <c r="H108" s="332">
        <v>13860</v>
      </c>
      <c r="I108" s="523"/>
      <c r="J108" s="217"/>
    </row>
    <row r="109" s="1" customFormat="1" spans="1:10">
      <c r="A109" s="29" t="s">
        <v>26</v>
      </c>
      <c r="B109" s="58">
        <v>450337</v>
      </c>
      <c r="C109" s="524" t="s">
        <v>631</v>
      </c>
      <c r="D109" s="519">
        <v>17020220544719</v>
      </c>
      <c r="E109" s="329">
        <v>42854</v>
      </c>
      <c r="F109" s="330">
        <v>42858</v>
      </c>
      <c r="G109" s="331" t="s">
        <v>28</v>
      </c>
      <c r="H109" s="332">
        <v>13860</v>
      </c>
      <c r="I109" s="523"/>
      <c r="J109" s="217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523"/>
      <c r="J110" s="217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523"/>
      <c r="J111" s="217"/>
    </row>
    <row r="112" s="1" customFormat="1" spans="1:10">
      <c r="A112" s="29" t="s">
        <v>26</v>
      </c>
      <c r="B112" s="107">
        <v>450356</v>
      </c>
      <c r="C112" s="464" t="s">
        <v>634</v>
      </c>
      <c r="D112" s="108">
        <v>1180081</v>
      </c>
      <c r="E112" s="109">
        <v>42856</v>
      </c>
      <c r="F112" s="110">
        <v>42858</v>
      </c>
      <c r="G112" s="111" t="s">
        <v>28</v>
      </c>
      <c r="H112" s="112">
        <v>8500</v>
      </c>
      <c r="I112" s="523"/>
      <c r="J112" s="217"/>
    </row>
    <row r="113" s="1" customFormat="1" spans="1:10">
      <c r="A113" s="29" t="s">
        <v>26</v>
      </c>
      <c r="B113" s="107">
        <v>450358</v>
      </c>
      <c r="C113" s="464" t="s">
        <v>635</v>
      </c>
      <c r="D113" s="108">
        <v>1180081</v>
      </c>
      <c r="E113" s="109">
        <v>42856</v>
      </c>
      <c r="F113" s="110">
        <v>42858</v>
      </c>
      <c r="G113" s="111" t="s">
        <v>28</v>
      </c>
      <c r="H113" s="112">
        <v>8500</v>
      </c>
      <c r="I113" s="523"/>
      <c r="J113" s="217"/>
    </row>
    <row r="114" s="1" customFormat="1" spans="1:10">
      <c r="A114" s="29" t="s">
        <v>26</v>
      </c>
      <c r="B114" s="107">
        <v>450359</v>
      </c>
      <c r="C114" s="464" t="s">
        <v>636</v>
      </c>
      <c r="D114" s="108">
        <v>1180081</v>
      </c>
      <c r="E114" s="109">
        <v>42856</v>
      </c>
      <c r="F114" s="110">
        <v>42858</v>
      </c>
      <c r="G114" s="111" t="s">
        <v>28</v>
      </c>
      <c r="H114" s="112">
        <v>8500</v>
      </c>
      <c r="I114" s="523"/>
      <c r="J114" s="217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523"/>
      <c r="J115" s="217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523"/>
      <c r="J116" s="217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523"/>
      <c r="J117" s="217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523"/>
      <c r="J118" s="217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523"/>
      <c r="J119" s="217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509" t="s">
        <v>641</v>
      </c>
      <c r="J120" s="217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523"/>
      <c r="J121" s="217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523"/>
      <c r="J122" s="217"/>
    </row>
    <row r="123" s="1" customFormat="1" ht="16.2" customHeight="1" spans="1:10">
      <c r="A123" s="88" t="s">
        <v>642</v>
      </c>
      <c r="B123" s="88"/>
      <c r="F123" s="89"/>
      <c r="I123" s="523"/>
      <c r="J123" s="217"/>
    </row>
    <row r="124" customFormat="1" ht="12" customHeight="1" spans="1:10">
      <c r="A124" s="129" t="s">
        <v>423</v>
      </c>
      <c r="B124" s="90"/>
      <c r="C124" s="130" t="s">
        <v>424</v>
      </c>
      <c r="D124" s="130" t="s">
        <v>424</v>
      </c>
      <c r="E124" s="130" t="s">
        <v>424</v>
      </c>
      <c r="F124" s="130" t="s">
        <v>424</v>
      </c>
      <c r="G124" s="130" t="s">
        <v>424</v>
      </c>
      <c r="H124" s="131" t="s">
        <v>90</v>
      </c>
      <c r="I124" s="514"/>
      <c r="J124" s="217"/>
    </row>
    <row r="125" customFormat="1" ht="12" customHeight="1" spans="1:10">
      <c r="A125" s="132" t="s">
        <v>425</v>
      </c>
      <c r="B125" s="132"/>
      <c r="C125" s="133" t="s">
        <v>85</v>
      </c>
      <c r="D125" s="134" t="s">
        <v>86</v>
      </c>
      <c r="E125" s="134" t="s">
        <v>87</v>
      </c>
      <c r="F125" s="134" t="s">
        <v>88</v>
      </c>
      <c r="G125" s="134" t="s">
        <v>89</v>
      </c>
      <c r="H125" s="212" t="s">
        <v>426</v>
      </c>
      <c r="I125" s="514"/>
      <c r="J125" s="217"/>
    </row>
    <row r="126" customFormat="1" ht="13.5" spans="1:10">
      <c r="A126" s="137">
        <f>H120+243115+293185</f>
        <v>1585827.5</v>
      </c>
      <c r="B126" s="93"/>
      <c r="C126" s="137">
        <v>0</v>
      </c>
      <c r="D126" s="137">
        <v>0</v>
      </c>
      <c r="E126" s="137">
        <v>0</v>
      </c>
      <c r="F126" s="137">
        <v>0</v>
      </c>
      <c r="G126" s="137">
        <v>0</v>
      </c>
      <c r="H126" s="213">
        <f>SUM(A126:G126)</f>
        <v>1585827.5</v>
      </c>
      <c r="I126" s="514"/>
      <c r="J126" s="217"/>
    </row>
    <row r="127" customFormat="1" ht="13.5" spans="9:10">
      <c r="I127" s="514"/>
      <c r="J127" s="217"/>
    </row>
    <row r="128" customFormat="1" spans="1:10">
      <c r="A128" s="96"/>
      <c r="B128" s="96"/>
      <c r="I128" s="514"/>
      <c r="J128" s="217"/>
    </row>
    <row r="129" spans="10:10">
      <c r="J129" s="217"/>
    </row>
    <row r="130" spans="10:10">
      <c r="J130" s="217"/>
    </row>
    <row r="131" spans="10:10">
      <c r="J131" s="217"/>
    </row>
    <row r="132" spans="10:10">
      <c r="J132" s="217"/>
    </row>
    <row r="133" spans="10:10">
      <c r="J133" s="217"/>
    </row>
    <row r="134" spans="10:10">
      <c r="J134" s="217"/>
    </row>
    <row r="135" spans="10:10">
      <c r="J135" s="217"/>
    </row>
    <row r="136" spans="10:10">
      <c r="J136" s="217"/>
    </row>
    <row r="137" spans="10:10">
      <c r="J137" s="217"/>
    </row>
    <row r="138" spans="10:10">
      <c r="J138" s="217"/>
    </row>
    <row r="139" spans="10:10">
      <c r="J139" s="217"/>
    </row>
    <row r="140" spans="10:10">
      <c r="J140" s="217"/>
    </row>
    <row r="141" spans="10:10">
      <c r="J141" s="217"/>
    </row>
    <row r="142" spans="10:10">
      <c r="J142" s="217"/>
    </row>
    <row r="143" spans="10:10">
      <c r="J143" s="217"/>
    </row>
    <row r="144" spans="10:10">
      <c r="J144" s="217"/>
    </row>
    <row r="145" spans="10:10">
      <c r="J145" s="217"/>
    </row>
    <row r="146" spans="10:10">
      <c r="J146" s="217"/>
    </row>
    <row r="147" spans="10:10">
      <c r="J147" s="217"/>
    </row>
    <row r="148" spans="10:10">
      <c r="J148" s="217"/>
    </row>
    <row r="149" spans="10:10">
      <c r="J149" s="217"/>
    </row>
    <row r="150" spans="10:10">
      <c r="J150" s="217"/>
    </row>
    <row r="151" spans="10:10">
      <c r="J151" s="217"/>
    </row>
    <row r="152" spans="10:10">
      <c r="J152" s="217"/>
    </row>
    <row r="153" spans="10:10">
      <c r="J153" s="217"/>
    </row>
    <row r="154" spans="10:10">
      <c r="J154" s="217"/>
    </row>
    <row r="155" spans="10:10">
      <c r="J155" s="217"/>
    </row>
    <row r="156" spans="10:10">
      <c r="J156" s="217"/>
    </row>
    <row r="157" spans="10:10">
      <c r="J157" s="217"/>
    </row>
    <row r="158" spans="10:10">
      <c r="J158" s="217"/>
    </row>
    <row r="159" spans="10:10">
      <c r="J159" s="217"/>
    </row>
    <row r="160" spans="10:10">
      <c r="J160" s="217"/>
    </row>
    <row r="161" spans="10:10">
      <c r="J161" s="217"/>
    </row>
    <row r="162" spans="10:10">
      <c r="J162" s="217"/>
    </row>
    <row r="163" spans="10:10">
      <c r="J163" s="217"/>
    </row>
    <row r="164" spans="10:10">
      <c r="J164" s="217"/>
    </row>
    <row r="165" spans="10:10">
      <c r="J165" s="217"/>
    </row>
    <row r="166" spans="10:10">
      <c r="J166" s="217"/>
    </row>
    <row r="167" spans="10:10">
      <c r="J167" s="217"/>
    </row>
    <row r="168" spans="10:10">
      <c r="J168" s="217"/>
    </row>
    <row r="169" spans="10:10">
      <c r="J169" s="217"/>
    </row>
    <row r="170" spans="10:10">
      <c r="J170" s="217"/>
    </row>
    <row r="171" spans="10:10">
      <c r="J171" s="217"/>
    </row>
    <row r="172" spans="10:10">
      <c r="J172" s="217"/>
    </row>
    <row r="173" spans="10:10">
      <c r="J173" s="217"/>
    </row>
    <row r="174" spans="10:10">
      <c r="J174" s="217"/>
    </row>
    <row r="175" spans="10:10">
      <c r="J175" s="217"/>
    </row>
    <row r="176" spans="10:10">
      <c r="J176" s="217"/>
    </row>
    <row r="177" spans="10:10">
      <c r="J177" s="217"/>
    </row>
    <row r="178" spans="10:10">
      <c r="J178" s="217"/>
    </row>
    <row r="179" spans="10:10">
      <c r="J179" s="217"/>
    </row>
    <row r="180" spans="10:10">
      <c r="J180" s="217"/>
    </row>
    <row r="181" spans="10:10">
      <c r="J181" s="217"/>
    </row>
    <row r="182" spans="10:10">
      <c r="J182" s="217"/>
    </row>
    <row r="183" spans="10:10">
      <c r="J183" s="217"/>
    </row>
    <row r="184" spans="10:10">
      <c r="J184" s="217"/>
    </row>
    <row r="185" spans="10:10">
      <c r="J185" s="217"/>
    </row>
    <row r="186" spans="10:10">
      <c r="J186" s="217"/>
    </row>
    <row r="187" spans="10:10">
      <c r="J187" s="217"/>
    </row>
    <row r="188" spans="10:10">
      <c r="J188" s="217"/>
    </row>
    <row r="189" spans="10:10">
      <c r="J189" s="217"/>
    </row>
    <row r="190" spans="10:10">
      <c r="J190" s="217"/>
    </row>
    <row r="191" spans="10:10">
      <c r="J191" s="217"/>
    </row>
    <row r="192" spans="10:10">
      <c r="J192" s="217"/>
    </row>
    <row r="193" ht="13.5" spans="10:10">
      <c r="J193" s="525"/>
    </row>
    <row r="194" ht="13.5" spans="10:10">
      <c r="J194" s="525"/>
    </row>
    <row r="195" ht="13.5" spans="10:10">
      <c r="J195" s="525"/>
    </row>
    <row r="196" ht="13.5" spans="10:10">
      <c r="J196" s="525"/>
    </row>
    <row r="197" ht="13.5" spans="10:10">
      <c r="J197" s="525"/>
    </row>
    <row r="198" ht="13.5" spans="10:10">
      <c r="J198" s="525"/>
    </row>
    <row r="199" ht="13.5" spans="10:10">
      <c r="J199" s="525"/>
    </row>
    <row r="200" ht="13.5" spans="10:10">
      <c r="J200" s="525"/>
    </row>
    <row r="201" ht="13.5" spans="10:10">
      <c r="J201" s="525"/>
    </row>
    <row r="202" ht="13.5" spans="10:10">
      <c r="J202" s="525"/>
    </row>
    <row r="203" ht="13.5" spans="10:10">
      <c r="J203" s="525"/>
    </row>
    <row r="204" ht="13.5" spans="10:10">
      <c r="J204" s="525"/>
    </row>
    <row r="205" ht="13.5" spans="10:10">
      <c r="J205" s="525"/>
    </row>
    <row r="206" ht="13.5" spans="10:10">
      <c r="J206" s="525"/>
    </row>
    <row r="207" ht="13.5" spans="10:10">
      <c r="J207" s="525"/>
    </row>
    <row r="208" ht="13.5" spans="10:10">
      <c r="J208" s="525"/>
    </row>
    <row r="209" ht="13.5" spans="10:10">
      <c r="J209" s="525"/>
    </row>
    <row r="210" ht="13.5" spans="10:10">
      <c r="J210" s="525"/>
    </row>
    <row r="211" ht="13.5" spans="10:10">
      <c r="J211" s="525"/>
    </row>
    <row r="212" ht="13.5" spans="10:10">
      <c r="J212" s="525"/>
    </row>
    <row r="213" ht="13.5" spans="10:10">
      <c r="J213" s="525"/>
    </row>
    <row r="214" ht="13.5" spans="10:10">
      <c r="J214" s="525"/>
    </row>
    <row r="215" ht="13.5" spans="10:10">
      <c r="J215" s="525"/>
    </row>
    <row r="216" ht="13.5" spans="10:10">
      <c r="J216" s="525"/>
    </row>
    <row r="217" ht="13.5" spans="10:10">
      <c r="J217" s="525"/>
    </row>
    <row r="218" ht="13.5" spans="10:10">
      <c r="J218" s="525"/>
    </row>
    <row r="219" ht="13.5" spans="10:10">
      <c r="J219" s="525"/>
    </row>
    <row r="220" ht="13.5" spans="10:10">
      <c r="J220" s="525"/>
    </row>
    <row r="221" ht="13.5" spans="10:10">
      <c r="J221" s="525"/>
    </row>
    <row r="222" ht="13.5" spans="10:10">
      <c r="J222" s="525"/>
    </row>
    <row r="223" ht="13.5" spans="10:10">
      <c r="J223" s="525"/>
    </row>
    <row r="224" ht="13.5" spans="10:10">
      <c r="J224" s="525"/>
    </row>
    <row r="225" ht="13.5" spans="10:10">
      <c r="J225" s="525"/>
    </row>
    <row r="226" ht="13.5" spans="10:10">
      <c r="J226" s="525"/>
    </row>
    <row r="227" ht="13.5" spans="10:10">
      <c r="J227" s="525"/>
    </row>
    <row r="228" ht="13.5" spans="10:10">
      <c r="J228" s="525"/>
    </row>
    <row r="229" ht="13.5" spans="10:10">
      <c r="J229" s="525"/>
    </row>
    <row r="230" ht="13.5" spans="10:10">
      <c r="J230" s="525"/>
    </row>
    <row r="231" ht="13.5" spans="10:10">
      <c r="J231" s="525"/>
    </row>
    <row r="232" ht="13.5" spans="10:10">
      <c r="J232" s="525"/>
    </row>
    <row r="233" ht="13.5" spans="10:10">
      <c r="J233" s="525"/>
    </row>
    <row r="234" ht="13.5" spans="10:10">
      <c r="J234" s="525"/>
    </row>
    <row r="235" ht="13.5" spans="10:10">
      <c r="J235" s="525"/>
    </row>
    <row r="236" ht="13.5" spans="10:10">
      <c r="J236" s="525"/>
    </row>
    <row r="237" ht="13.5" spans="10:10">
      <c r="J237" s="525"/>
    </row>
    <row r="238" ht="13.5" spans="10:10">
      <c r="J238" s="525"/>
    </row>
    <row r="239" ht="13.5" spans="10:10">
      <c r="J239" s="525"/>
    </row>
    <row r="240" ht="13.5" spans="10:10">
      <c r="J240" s="525"/>
    </row>
    <row r="241" ht="13.5" spans="10:10">
      <c r="J241" s="525"/>
    </row>
    <row r="242" ht="13.5" spans="10:10">
      <c r="J242" s="525"/>
    </row>
    <row r="243" ht="13.5" spans="10:10">
      <c r="J243" s="525"/>
    </row>
    <row r="244" ht="13.5" spans="10:10">
      <c r="J244" s="525"/>
    </row>
    <row r="245" ht="13.5" spans="10:10">
      <c r="J245" s="525"/>
    </row>
    <row r="246" ht="13.5" spans="10:10">
      <c r="J246" s="525"/>
    </row>
    <row r="247" ht="13.5" spans="10:10">
      <c r="J247" s="525"/>
    </row>
    <row r="248" ht="13.5" spans="10:10">
      <c r="J248" s="525"/>
    </row>
    <row r="249" ht="13.5" spans="10:10">
      <c r="J249" s="525"/>
    </row>
    <row r="250" ht="13.5" spans="10:10">
      <c r="J250" s="52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8" t="s">
        <v>9</v>
      </c>
      <c r="D14" s="12"/>
      <c r="E14" s="10"/>
      <c r="F14" s="2"/>
    </row>
    <row r="15" customFormat="1" spans="1:6">
      <c r="A15" s="4" t="s">
        <v>10</v>
      </c>
      <c r="B15" s="4"/>
      <c r="C15" s="5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45" t="s">
        <v>23</v>
      </c>
      <c r="F23" s="146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502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235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29" t="s">
        <v>423</v>
      </c>
      <c r="B68" s="90"/>
      <c r="C68" s="130" t="s">
        <v>424</v>
      </c>
      <c r="D68" s="130" t="s">
        <v>424</v>
      </c>
      <c r="E68" s="130" t="s">
        <v>424</v>
      </c>
      <c r="F68" s="130" t="s">
        <v>424</v>
      </c>
      <c r="G68" s="130" t="s">
        <v>424</v>
      </c>
      <c r="H68" s="131" t="s">
        <v>90</v>
      </c>
    </row>
    <row r="69" customFormat="1" ht="12" customHeight="1" spans="1:8">
      <c r="A69" s="132" t="s">
        <v>425</v>
      </c>
      <c r="B69" s="132"/>
      <c r="C69" s="133" t="s">
        <v>85</v>
      </c>
      <c r="D69" s="134" t="s">
        <v>86</v>
      </c>
      <c r="E69" s="134" t="s">
        <v>87</v>
      </c>
      <c r="F69" s="134" t="s">
        <v>88</v>
      </c>
      <c r="G69" s="134" t="s">
        <v>89</v>
      </c>
      <c r="H69" s="212" t="s">
        <v>426</v>
      </c>
    </row>
    <row r="70" customFormat="1" ht="13.5" spans="1:8">
      <c r="A70" s="137">
        <f>H64+1049527.5</f>
        <v>1496544</v>
      </c>
      <c r="B70" s="93"/>
      <c r="C70" s="137">
        <v>0</v>
      </c>
      <c r="D70" s="137">
        <v>0</v>
      </c>
      <c r="E70" s="137">
        <v>0</v>
      </c>
      <c r="F70" s="137">
        <v>0</v>
      </c>
      <c r="G70" s="137">
        <v>0</v>
      </c>
      <c r="H70" s="213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8" t="s">
        <v>9</v>
      </c>
      <c r="D14" s="12"/>
      <c r="E14" s="10"/>
      <c r="F14" s="2"/>
    </row>
    <row r="15" customFormat="1" spans="1:6">
      <c r="A15" s="4" t="s">
        <v>10</v>
      </c>
      <c r="B15" s="4"/>
      <c r="C15" s="558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217"/>
      <c r="P16" s="217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217"/>
      <c r="P17" s="217"/>
    </row>
    <row r="18" customFormat="1" spans="1:16">
      <c r="A18" s="4"/>
      <c r="B18" s="4"/>
      <c r="C18" s="16"/>
      <c r="D18" s="17"/>
      <c r="E18" s="17"/>
      <c r="F18" s="2"/>
      <c r="O18" s="217"/>
      <c r="P18" s="217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217"/>
      <c r="P19" s="217"/>
    </row>
    <row r="20" customFormat="1" spans="3:16">
      <c r="C20" s="20" t="s">
        <v>18</v>
      </c>
      <c r="D20" s="21"/>
      <c r="E20" s="21"/>
      <c r="F20" s="2"/>
      <c r="O20" s="217"/>
      <c r="P20" s="217"/>
    </row>
    <row r="21" customFormat="1" spans="3:16">
      <c r="C21" s="22" t="s">
        <v>19</v>
      </c>
      <c r="D21" s="21"/>
      <c r="E21" s="21"/>
      <c r="F21" s="2"/>
      <c r="O21" s="217"/>
      <c r="P21" s="217"/>
    </row>
    <row r="22" customFormat="1" ht="8.4" customHeight="1" spans="1:16">
      <c r="A22" s="2"/>
      <c r="B22" s="2"/>
      <c r="C22" s="2"/>
      <c r="D22" s="2"/>
      <c r="E22" s="23"/>
      <c r="F22" s="24"/>
      <c r="O22" s="217"/>
      <c r="P22" s="217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217"/>
      <c r="P23" s="217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217"/>
      <c r="P24" s="217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217"/>
      <c r="P25" s="217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217"/>
      <c r="P26" s="217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217"/>
      <c r="P27" s="217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217"/>
      <c r="P28" s="217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217"/>
      <c r="P29" s="217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217"/>
      <c r="P30" s="217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217"/>
      <c r="P31" s="217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217"/>
      <c r="P32" s="217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217"/>
      <c r="P33" s="217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217"/>
      <c r="P34" s="217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217"/>
      <c r="P35" s="217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217"/>
      <c r="P36" s="217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217"/>
      <c r="P37" s="217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217"/>
      <c r="P38" s="217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217"/>
      <c r="P39" s="217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217"/>
      <c r="P40" s="217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217"/>
      <c r="P41" s="217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217"/>
      <c r="P42" s="217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217"/>
      <c r="P43" s="217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217"/>
      <c r="P44" s="217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217"/>
      <c r="P45" s="217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217"/>
      <c r="P46" s="217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217"/>
      <c r="P47" s="217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217"/>
      <c r="P48" s="217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217"/>
      <c r="P49" s="217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217"/>
      <c r="P50" s="217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217"/>
      <c r="P51" s="217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217"/>
      <c r="P52" s="217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217"/>
      <c r="P53" s="217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235" t="s">
        <v>712</v>
      </c>
      <c r="O54" s="217"/>
      <c r="P54" s="217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217"/>
      <c r="P55" s="217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217"/>
      <c r="P56" s="217"/>
    </row>
    <row r="57" s="1" customFormat="1" ht="16.2" customHeight="1" spans="1:16">
      <c r="A57" s="88" t="s">
        <v>713</v>
      </c>
      <c r="B57" s="88"/>
      <c r="F57" s="89"/>
      <c r="O57" s="217"/>
      <c r="P57" s="217"/>
    </row>
    <row r="58" customFormat="1" ht="12" customHeight="1" spans="1:16">
      <c r="A58" s="129" t="s">
        <v>423</v>
      </c>
      <c r="B58" s="90"/>
      <c r="C58" s="130" t="s">
        <v>424</v>
      </c>
      <c r="D58" s="130" t="s">
        <v>424</v>
      </c>
      <c r="E58" s="130" t="s">
        <v>424</v>
      </c>
      <c r="F58" s="130" t="s">
        <v>424</v>
      </c>
      <c r="G58" s="130" t="s">
        <v>424</v>
      </c>
      <c r="H58" s="131" t="s">
        <v>90</v>
      </c>
      <c r="O58" s="217"/>
      <c r="P58" s="217"/>
    </row>
    <row r="59" customFormat="1" ht="12" customHeight="1" spans="1:16">
      <c r="A59" s="132" t="s">
        <v>425</v>
      </c>
      <c r="B59" s="132"/>
      <c r="C59" s="133" t="s">
        <v>85</v>
      </c>
      <c r="D59" s="134" t="s">
        <v>86</v>
      </c>
      <c r="E59" s="134" t="s">
        <v>87</v>
      </c>
      <c r="F59" s="134" t="s">
        <v>88</v>
      </c>
      <c r="G59" s="134" t="s">
        <v>89</v>
      </c>
      <c r="H59" s="212" t="s">
        <v>426</v>
      </c>
      <c r="O59" s="217"/>
      <c r="P59" s="217"/>
    </row>
    <row r="60" customFormat="1" ht="13.5" spans="1:16">
      <c r="A60" s="137">
        <f>H54+447016.5+1049527.5</f>
        <v>1820036.5</v>
      </c>
      <c r="B60" s="93"/>
      <c r="C60" s="137">
        <v>0</v>
      </c>
      <c r="D60" s="137">
        <v>0</v>
      </c>
      <c r="E60" s="137">
        <v>0</v>
      </c>
      <c r="F60" s="137">
        <v>0</v>
      </c>
      <c r="G60" s="137">
        <v>0</v>
      </c>
      <c r="H60" s="213">
        <f>SUM(A60:G60)</f>
        <v>1820036.5</v>
      </c>
      <c r="O60" s="217"/>
      <c r="P60" s="217"/>
    </row>
    <row r="61" customFormat="1" ht="13.5" spans="15:16">
      <c r="O61" s="217"/>
      <c r="P61" s="217"/>
    </row>
    <row r="62" spans="15:16">
      <c r="O62" s="217"/>
      <c r="P62" s="217"/>
    </row>
    <row r="63" spans="15:16">
      <c r="O63" s="217"/>
      <c r="P63" s="217"/>
    </row>
    <row r="64" spans="15:16">
      <c r="O64" s="217"/>
      <c r="P64" s="217"/>
    </row>
    <row r="65" spans="15:16">
      <c r="O65" s="217"/>
      <c r="P65" s="217"/>
    </row>
    <row r="66" spans="15:16">
      <c r="O66" s="217"/>
      <c r="P66" s="217"/>
    </row>
    <row r="67" spans="15:16">
      <c r="O67" s="217"/>
      <c r="P67" s="217"/>
    </row>
    <row r="68" spans="15:16">
      <c r="O68" s="217"/>
      <c r="P68" s="217"/>
    </row>
    <row r="69" spans="15:16">
      <c r="O69" s="217"/>
      <c r="P69" s="217"/>
    </row>
    <row r="70" spans="15:16">
      <c r="O70" s="217"/>
      <c r="P70" s="217"/>
    </row>
    <row r="71" spans="15:16">
      <c r="O71" s="217"/>
      <c r="P71" s="217"/>
    </row>
    <row r="72" spans="15:16">
      <c r="O72" s="217"/>
      <c r="P72" s="217"/>
    </row>
    <row r="73" spans="15:16">
      <c r="O73" s="217"/>
      <c r="P73" s="217"/>
    </row>
    <row r="74" spans="15:16">
      <c r="O74" s="217"/>
      <c r="P74" s="217"/>
    </row>
    <row r="75" spans="15:16">
      <c r="O75" s="217"/>
      <c r="P75" s="217"/>
    </row>
    <row r="76" spans="15:16">
      <c r="O76" s="217"/>
      <c r="P76" s="217"/>
    </row>
    <row r="77" spans="15:16">
      <c r="O77" s="217"/>
      <c r="P77" s="217"/>
    </row>
    <row r="78" spans="15:16">
      <c r="O78" s="217"/>
      <c r="P78" s="217"/>
    </row>
    <row r="79" spans="15:16">
      <c r="O79" s="217"/>
      <c r="P79" s="217"/>
    </row>
    <row r="80" spans="15:16">
      <c r="O80" s="217"/>
      <c r="P80" s="217"/>
    </row>
    <row r="81" spans="15:16">
      <c r="O81" s="217"/>
      <c r="P81" s="217"/>
    </row>
    <row r="82" spans="15:16">
      <c r="O82" s="217"/>
      <c r="P82" s="217"/>
    </row>
    <row r="83" spans="15:16">
      <c r="O83" s="217"/>
      <c r="P83" s="217"/>
    </row>
    <row r="84" spans="15:16">
      <c r="O84" s="217"/>
      <c r="P84" s="217"/>
    </row>
    <row r="85" spans="15:16">
      <c r="O85" s="217"/>
      <c r="P85" s="217"/>
    </row>
    <row r="86" spans="15:16">
      <c r="O86" s="217"/>
      <c r="P86" s="217"/>
    </row>
    <row r="87" spans="15:16">
      <c r="O87" s="217"/>
      <c r="P87" s="217"/>
    </row>
    <row r="88" spans="15:16">
      <c r="O88" s="217"/>
      <c r="P88" s="217"/>
    </row>
    <row r="89" spans="15:16">
      <c r="O89" s="217"/>
      <c r="P89" s="217"/>
    </row>
    <row r="90" spans="15:16">
      <c r="O90" s="217"/>
      <c r="P90" s="217"/>
    </row>
    <row r="91" spans="15:16">
      <c r="O91" s="217"/>
      <c r="P91" s="217"/>
    </row>
    <row r="92" spans="15:16">
      <c r="O92" s="217"/>
      <c r="P92" s="217"/>
    </row>
    <row r="93" spans="15:16">
      <c r="O93" s="217"/>
      <c r="P93" s="217"/>
    </row>
    <row r="94" spans="15:16">
      <c r="O94" s="217"/>
      <c r="P94" s="217"/>
    </row>
    <row r="95" spans="15:16">
      <c r="O95" s="217"/>
      <c r="P95" s="217"/>
    </row>
    <row r="96" spans="15:16">
      <c r="O96" s="217"/>
      <c r="P96" s="217"/>
    </row>
    <row r="97" spans="15:16">
      <c r="O97" s="217"/>
      <c r="P97" s="217"/>
    </row>
    <row r="98" spans="15:16">
      <c r="O98" s="217"/>
      <c r="P98" s="217"/>
    </row>
    <row r="99" spans="15:16">
      <c r="O99" s="217"/>
      <c r="P99" s="217"/>
    </row>
    <row r="100" spans="15:16">
      <c r="O100" s="217"/>
      <c r="P100" s="217"/>
    </row>
    <row r="101" spans="15:16">
      <c r="O101" s="217"/>
      <c r="P101" s="217"/>
    </row>
    <row r="102" spans="15:16">
      <c r="O102" s="217"/>
      <c r="P102" s="217"/>
    </row>
    <row r="103" spans="15:16">
      <c r="O103" s="217"/>
      <c r="P103" s="217"/>
    </row>
    <row r="104" spans="15:16">
      <c r="O104" s="217"/>
      <c r="P104" s="217"/>
    </row>
    <row r="105" spans="15:16">
      <c r="O105" s="217"/>
      <c r="P105" s="217"/>
    </row>
    <row r="106" spans="15:16">
      <c r="O106" s="217"/>
      <c r="P106" s="217"/>
    </row>
    <row r="107" spans="15:16">
      <c r="O107" s="217"/>
      <c r="P107" s="217"/>
    </row>
    <row r="108" spans="15:16">
      <c r="O108" s="217"/>
      <c r="P108" s="217"/>
    </row>
    <row r="109" spans="15:16">
      <c r="O109" s="217"/>
      <c r="P109" s="217"/>
    </row>
    <row r="110" spans="15:16">
      <c r="O110" s="217"/>
      <c r="P110" s="217"/>
    </row>
    <row r="111" spans="15:16">
      <c r="O111" s="217"/>
      <c r="P111" s="217"/>
    </row>
    <row r="112" spans="15:16">
      <c r="O112" s="217"/>
      <c r="P112" s="217"/>
    </row>
    <row r="113" spans="15:16">
      <c r="O113" s="217"/>
      <c r="P113" s="217"/>
    </row>
    <row r="114" spans="15:16">
      <c r="O114" s="217"/>
      <c r="P114" s="217"/>
    </row>
    <row r="115" spans="15:16">
      <c r="O115" s="217"/>
      <c r="P115" s="217"/>
    </row>
    <row r="116" spans="15:16">
      <c r="O116" s="217"/>
      <c r="P116" s="217"/>
    </row>
    <row r="117" spans="15:16">
      <c r="O117" s="217"/>
      <c r="P117" s="217"/>
    </row>
    <row r="118" spans="15:16">
      <c r="O118" s="217"/>
      <c r="P118" s="217"/>
    </row>
    <row r="119" spans="15:16">
      <c r="O119" s="217"/>
      <c r="P119" s="217"/>
    </row>
    <row r="120" spans="15:16">
      <c r="O120" s="217"/>
      <c r="P120" s="217"/>
    </row>
    <row r="121" spans="15:16">
      <c r="O121" s="217"/>
      <c r="P121" s="217"/>
    </row>
    <row r="122" spans="15:16">
      <c r="O122" s="217"/>
      <c r="P122" s="217"/>
    </row>
    <row r="123" spans="15:16">
      <c r="O123" s="217"/>
      <c r="P123" s="217"/>
    </row>
    <row r="124" spans="15:16">
      <c r="O124" s="217"/>
      <c r="P124" s="217"/>
    </row>
    <row r="125" spans="15:16">
      <c r="O125" s="217"/>
      <c r="P125" s="217"/>
    </row>
    <row r="126" spans="15:16">
      <c r="O126" s="217"/>
      <c r="P126" s="217"/>
    </row>
    <row r="127" spans="15:16">
      <c r="O127" s="217"/>
      <c r="P127" s="217"/>
    </row>
    <row r="128" spans="15:16">
      <c r="O128" s="217"/>
      <c r="P128" s="217"/>
    </row>
    <row r="129" spans="15:16">
      <c r="O129" s="217"/>
      <c r="P129" s="217"/>
    </row>
    <row r="130" spans="15:16">
      <c r="O130" s="217"/>
      <c r="P130" s="217"/>
    </row>
    <row r="131" spans="15:16">
      <c r="O131" s="217"/>
      <c r="P131" s="217"/>
    </row>
    <row r="132" spans="15:16">
      <c r="O132" s="217"/>
      <c r="P132" s="217"/>
    </row>
    <row r="133" spans="15:16">
      <c r="O133" s="217"/>
      <c r="P133" s="217"/>
    </row>
    <row r="134" spans="15:16">
      <c r="O134" s="217"/>
      <c r="P134" s="217"/>
    </row>
    <row r="135" spans="15:16">
      <c r="O135" s="217"/>
      <c r="P135" s="217"/>
    </row>
    <row r="136" spans="15:16">
      <c r="O136" s="217"/>
      <c r="P136" s="217"/>
    </row>
    <row r="137" spans="15:16">
      <c r="O137" s="217"/>
      <c r="P137" s="217"/>
    </row>
    <row r="138" spans="15:16">
      <c r="O138" s="217"/>
      <c r="P138" s="217"/>
    </row>
    <row r="139" spans="15:16">
      <c r="O139" s="217"/>
      <c r="P139" s="217"/>
    </row>
    <row r="140" spans="15:16">
      <c r="O140" s="217"/>
      <c r="P140" s="217"/>
    </row>
    <row r="141" spans="15:16">
      <c r="O141" s="217"/>
      <c r="P141" s="217"/>
    </row>
    <row r="142" spans="15:16">
      <c r="O142" s="217"/>
      <c r="P142" s="217"/>
    </row>
    <row r="143" spans="15:16">
      <c r="O143" s="217"/>
      <c r="P143" s="217"/>
    </row>
    <row r="144" spans="15:16">
      <c r="O144" s="217"/>
      <c r="P144" s="217"/>
    </row>
    <row r="145" spans="15:16">
      <c r="O145" s="217"/>
      <c r="P145" s="217"/>
    </row>
    <row r="146" spans="15:16">
      <c r="O146" s="217"/>
      <c r="P146" s="217"/>
    </row>
    <row r="147" spans="15:16">
      <c r="O147" s="217"/>
      <c r="P147" s="217"/>
    </row>
    <row r="148" spans="15:16">
      <c r="O148" s="217"/>
      <c r="P148" s="217"/>
    </row>
    <row r="149" spans="15:16">
      <c r="O149" s="217"/>
      <c r="P149" s="217"/>
    </row>
    <row r="150" spans="15:16">
      <c r="O150" s="217"/>
      <c r="P150" s="217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40"/>
    <col min="12" max="12" width="15.1428571428571" style="140"/>
    <col min="13" max="18" width="9" style="140"/>
  </cols>
  <sheetData>
    <row r="1" customFormat="1" spans="1:18">
      <c r="A1" s="2"/>
      <c r="B1" s="2"/>
      <c r="C1" s="2"/>
      <c r="D1" s="2"/>
      <c r="E1" s="2"/>
      <c r="F1" s="2"/>
      <c r="K1" s="140"/>
      <c r="L1" s="140"/>
      <c r="M1" s="140"/>
      <c r="N1" s="140"/>
      <c r="O1" s="140"/>
      <c r="P1" s="140"/>
      <c r="Q1" s="140"/>
      <c r="R1" s="140"/>
    </row>
    <row r="2" customFormat="1" spans="1:18">
      <c r="A2" s="2"/>
      <c r="B2" s="2"/>
      <c r="C2" s="2"/>
      <c r="D2" s="2"/>
      <c r="E2" s="2"/>
      <c r="F2" s="2"/>
      <c r="K2" s="140"/>
      <c r="L2" s="140"/>
      <c r="M2" s="140"/>
      <c r="N2" s="140"/>
      <c r="O2" s="140"/>
      <c r="P2" s="140"/>
      <c r="Q2" s="140"/>
      <c r="R2" s="140"/>
    </row>
    <row r="3" customFormat="1" spans="1:18">
      <c r="A3" s="2"/>
      <c r="B3" s="2"/>
      <c r="C3" s="2"/>
      <c r="D3" s="2"/>
      <c r="E3" s="2"/>
      <c r="F3" s="2"/>
      <c r="K3" s="140"/>
      <c r="L3" s="140"/>
      <c r="M3" s="140"/>
      <c r="N3" s="140"/>
      <c r="O3" s="140"/>
      <c r="P3" s="140"/>
      <c r="Q3" s="140"/>
      <c r="R3" s="140"/>
    </row>
    <row r="4" customFormat="1" spans="1:18">
      <c r="A4" s="2"/>
      <c r="B4" s="2"/>
      <c r="C4" s="2"/>
      <c r="D4" s="2"/>
      <c r="E4" s="2"/>
      <c r="F4" s="2"/>
      <c r="K4" s="140"/>
      <c r="L4" s="140"/>
      <c r="M4" s="140"/>
      <c r="N4" s="140"/>
      <c r="O4" s="140"/>
      <c r="P4" s="140"/>
      <c r="Q4" s="140"/>
      <c r="R4" s="140"/>
    </row>
    <row r="5" customFormat="1" spans="1:18">
      <c r="A5" s="2"/>
      <c r="B5" s="2"/>
      <c r="C5" s="2"/>
      <c r="D5" s="2"/>
      <c r="E5" s="2"/>
      <c r="F5" s="2"/>
      <c r="K5" s="140"/>
      <c r="L5" s="140"/>
      <c r="M5" s="140"/>
      <c r="N5" s="140"/>
      <c r="O5" s="140"/>
      <c r="P5" s="140"/>
      <c r="Q5" s="140"/>
      <c r="R5" s="140"/>
    </row>
    <row r="6" customFormat="1" spans="1:18">
      <c r="A6" s="2"/>
      <c r="B6" s="2"/>
      <c r="C6" s="2"/>
      <c r="D6" s="2"/>
      <c r="E6" s="2"/>
      <c r="F6" s="2"/>
      <c r="K6" s="140"/>
      <c r="L6" s="140"/>
      <c r="M6" s="140"/>
      <c r="N6" s="140"/>
      <c r="O6" s="140"/>
      <c r="P6" s="140"/>
      <c r="Q6" s="140"/>
      <c r="R6" s="140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40"/>
      <c r="L7" s="140"/>
      <c r="M7" s="140"/>
      <c r="N7" s="140"/>
      <c r="O7" s="140"/>
      <c r="P7" s="140"/>
      <c r="Q7" s="140"/>
      <c r="R7" s="140"/>
    </row>
    <row r="8" customFormat="1" spans="1:18">
      <c r="A8" s="2"/>
      <c r="B8" s="2"/>
      <c r="C8" s="2"/>
      <c r="D8" s="2"/>
      <c r="E8" s="2"/>
      <c r="F8" s="2"/>
      <c r="K8" s="140"/>
      <c r="L8" s="140"/>
      <c r="M8" s="140"/>
      <c r="N8" s="140"/>
      <c r="O8" s="140"/>
      <c r="P8" s="140"/>
      <c r="Q8" s="140"/>
      <c r="R8" s="140"/>
    </row>
    <row r="9" customFormat="1" spans="1:18">
      <c r="A9" s="2"/>
      <c r="B9" s="2"/>
      <c r="C9" s="2"/>
      <c r="D9" s="2"/>
      <c r="E9" s="2"/>
      <c r="F9" s="2"/>
      <c r="K9" s="140"/>
      <c r="L9" s="140"/>
      <c r="M9" s="140"/>
      <c r="N9" s="140"/>
      <c r="O9" s="140"/>
      <c r="P9" s="140"/>
      <c r="Q9" s="140"/>
      <c r="R9" s="140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40"/>
      <c r="L10" s="140"/>
      <c r="M10" s="140"/>
      <c r="N10" s="140"/>
      <c r="O10" s="140"/>
      <c r="P10" s="140"/>
      <c r="Q10" s="140"/>
      <c r="R10" s="140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40"/>
      <c r="L11" s="140"/>
      <c r="M11" s="140"/>
      <c r="N11" s="140"/>
      <c r="O11" s="140"/>
      <c r="P11" s="140"/>
      <c r="Q11" s="140"/>
      <c r="R11" s="140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40"/>
      <c r="L12" s="140"/>
      <c r="M12" s="140"/>
      <c r="N12" s="140"/>
      <c r="O12" s="140"/>
      <c r="P12" s="217"/>
      <c r="Q12" s="217"/>
      <c r="R12" s="140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40"/>
      <c r="L13" s="140"/>
      <c r="M13" s="140"/>
      <c r="N13" s="140"/>
      <c r="O13" s="140"/>
      <c r="P13" s="217"/>
      <c r="Q13" s="217"/>
      <c r="R13" s="140"/>
    </row>
    <row r="14" customFormat="1" spans="1:18">
      <c r="A14" s="4" t="s">
        <v>8</v>
      </c>
      <c r="B14" s="4"/>
      <c r="C14" s="558" t="s">
        <v>9</v>
      </c>
      <c r="D14" s="12"/>
      <c r="E14" s="10"/>
      <c r="F14" s="2"/>
      <c r="K14" s="140"/>
      <c r="L14" s="140"/>
      <c r="M14" s="140"/>
      <c r="N14" s="140"/>
      <c r="O14" s="140"/>
      <c r="P14" s="217"/>
      <c r="Q14" s="217"/>
      <c r="R14" s="140"/>
    </row>
    <row r="15" customFormat="1" spans="1:18">
      <c r="A15" s="4" t="s">
        <v>10</v>
      </c>
      <c r="B15" s="4"/>
      <c r="C15" s="558" t="s">
        <v>11</v>
      </c>
      <c r="D15" s="12"/>
      <c r="E15" s="10"/>
      <c r="F15" s="2"/>
      <c r="K15" s="140"/>
      <c r="L15" s="140"/>
      <c r="M15" s="140"/>
      <c r="N15" s="140"/>
      <c r="O15" s="140"/>
      <c r="P15" s="217"/>
      <c r="Q15" s="217"/>
      <c r="R15" s="140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40"/>
      <c r="L16" s="140"/>
      <c r="M16" s="140"/>
      <c r="N16" s="140"/>
      <c r="O16" s="140"/>
      <c r="P16" s="217"/>
      <c r="Q16" s="217"/>
      <c r="R16" s="140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40"/>
      <c r="L17" s="140"/>
      <c r="M17" s="140"/>
      <c r="N17" s="140"/>
      <c r="O17" s="140"/>
      <c r="P17" s="217"/>
      <c r="Q17" s="217"/>
      <c r="R17" s="140"/>
    </row>
    <row r="18" customFormat="1" spans="1:18">
      <c r="A18" s="4"/>
      <c r="B18" s="4"/>
      <c r="C18" s="16"/>
      <c r="D18" s="17"/>
      <c r="E18" s="17"/>
      <c r="F18" s="2"/>
      <c r="K18" s="140"/>
      <c r="L18" s="140"/>
      <c r="M18" s="140"/>
      <c r="N18" s="140"/>
      <c r="O18" s="140"/>
      <c r="P18" s="217"/>
      <c r="Q18" s="217"/>
      <c r="R18" s="140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40"/>
      <c r="L19" s="140"/>
      <c r="M19" s="140"/>
      <c r="N19" s="140"/>
      <c r="O19" s="140"/>
      <c r="P19" s="217"/>
      <c r="Q19" s="217"/>
      <c r="R19" s="140"/>
    </row>
    <row r="20" customFormat="1" spans="3:18">
      <c r="C20" s="20" t="s">
        <v>18</v>
      </c>
      <c r="D20" s="21"/>
      <c r="E20" s="21"/>
      <c r="F20" s="2"/>
      <c r="K20" s="140"/>
      <c r="L20" s="140"/>
      <c r="M20" s="140"/>
      <c r="N20" s="140"/>
      <c r="O20" s="140"/>
      <c r="P20" s="217"/>
      <c r="Q20" s="217"/>
      <c r="R20" s="140"/>
    </row>
    <row r="21" customFormat="1" spans="3:18">
      <c r="C21" s="22" t="s">
        <v>19</v>
      </c>
      <c r="D21" s="21"/>
      <c r="E21" s="21"/>
      <c r="F21" s="2"/>
      <c r="K21" s="140"/>
      <c r="L21" s="140"/>
      <c r="M21" s="140"/>
      <c r="N21" s="140"/>
      <c r="O21" s="140"/>
      <c r="P21" s="217"/>
      <c r="Q21" s="217"/>
      <c r="R21" s="140"/>
    </row>
    <row r="22" customFormat="1" ht="8.4" customHeight="1" spans="1:18">
      <c r="A22" s="2"/>
      <c r="B22" s="2"/>
      <c r="C22" s="2"/>
      <c r="D22" s="2"/>
      <c r="E22" s="23"/>
      <c r="F22" s="24"/>
      <c r="K22" s="140"/>
      <c r="L22" s="140"/>
      <c r="M22" s="140"/>
      <c r="N22" s="140"/>
      <c r="O22" s="140"/>
      <c r="P22" s="217"/>
      <c r="Q22" s="217"/>
      <c r="R22" s="140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145" t="s">
        <v>23</v>
      </c>
      <c r="F23" s="146">
        <v>0</v>
      </c>
      <c r="G23" s="26" t="s">
        <v>24</v>
      </c>
      <c r="H23" s="26" t="s">
        <v>25</v>
      </c>
      <c r="K23" s="511"/>
      <c r="L23" s="140"/>
      <c r="M23" s="140"/>
      <c r="N23" s="140"/>
      <c r="O23" s="140"/>
      <c r="P23" s="217"/>
      <c r="Q23" s="217"/>
      <c r="R23" s="140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511"/>
      <c r="L24" s="140"/>
      <c r="M24" s="140"/>
      <c r="N24" s="140"/>
      <c r="O24" s="512"/>
      <c r="P24" s="217"/>
      <c r="Q24" s="217"/>
      <c r="R24" s="512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511"/>
      <c r="L25" s="140"/>
      <c r="M25" s="140"/>
      <c r="N25" s="140"/>
      <c r="O25" s="512"/>
      <c r="P25" s="217"/>
      <c r="Q25" s="217"/>
      <c r="R25" s="512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511"/>
      <c r="L26" s="140"/>
      <c r="M26" s="140"/>
      <c r="N26" s="140"/>
      <c r="O26" s="512"/>
      <c r="P26" s="217"/>
      <c r="Q26" s="217"/>
      <c r="R26" s="512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511"/>
      <c r="L27" s="140"/>
      <c r="M27" s="140"/>
      <c r="N27" s="140"/>
      <c r="O27" s="512"/>
      <c r="P27" s="217"/>
      <c r="Q27" s="217"/>
      <c r="R27" s="512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511"/>
      <c r="L28" s="140"/>
      <c r="M28" s="140"/>
      <c r="N28" s="140"/>
      <c r="O28" s="512"/>
      <c r="P28" s="217"/>
      <c r="Q28" s="217"/>
      <c r="R28" s="512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511"/>
      <c r="L29" s="140"/>
      <c r="M29" s="140"/>
      <c r="N29" s="140"/>
      <c r="O29" s="512"/>
      <c r="P29" s="217"/>
      <c r="Q29" s="217"/>
      <c r="R29" s="512"/>
    </row>
    <row r="30" s="1" customFormat="1" spans="1:18">
      <c r="A30" s="29" t="s">
        <v>26</v>
      </c>
      <c r="B30" s="30">
        <v>452428</v>
      </c>
      <c r="C30" s="30" t="s">
        <v>719</v>
      </c>
      <c r="D30" s="559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511"/>
      <c r="L30" s="140"/>
      <c r="M30" s="140"/>
      <c r="N30" s="140"/>
      <c r="O30" s="512"/>
      <c r="P30" s="217"/>
      <c r="Q30" s="217"/>
      <c r="R30" s="512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511"/>
      <c r="L31" s="140"/>
      <c r="M31" s="140"/>
      <c r="N31" s="140"/>
      <c r="O31" s="512"/>
      <c r="P31" s="217"/>
      <c r="Q31" s="217"/>
      <c r="R31" s="512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511"/>
      <c r="L32" s="140"/>
      <c r="M32" s="140"/>
      <c r="N32" s="140"/>
      <c r="O32" s="512"/>
      <c r="P32" s="217"/>
      <c r="Q32" s="217"/>
      <c r="R32" s="512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511"/>
      <c r="L33" s="140"/>
      <c r="M33" s="140"/>
      <c r="N33" s="140"/>
      <c r="O33" s="512"/>
      <c r="P33" s="217"/>
      <c r="Q33" s="217"/>
      <c r="R33" s="512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511"/>
      <c r="L34" s="140"/>
      <c r="M34" s="140"/>
      <c r="N34" s="140"/>
      <c r="O34" s="512"/>
      <c r="P34" s="217"/>
      <c r="Q34" s="217"/>
      <c r="R34" s="512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511"/>
      <c r="L35" s="140"/>
      <c r="M35" s="140"/>
      <c r="N35" s="140"/>
      <c r="O35" s="512"/>
      <c r="P35" s="217"/>
      <c r="Q35" s="217"/>
      <c r="R35" s="512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511"/>
      <c r="L36" s="140"/>
      <c r="M36" s="140"/>
      <c r="N36" s="140"/>
      <c r="O36" s="512"/>
      <c r="P36" s="217"/>
      <c r="Q36" s="217"/>
      <c r="R36" s="512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511"/>
      <c r="L37" s="140"/>
      <c r="M37" s="140"/>
      <c r="N37" s="140"/>
      <c r="O37" s="512"/>
      <c r="P37" s="217"/>
      <c r="Q37" s="217"/>
      <c r="R37" s="512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511"/>
      <c r="L38" s="140"/>
      <c r="M38" s="140"/>
      <c r="N38" s="140"/>
      <c r="O38" s="512"/>
      <c r="P38" s="217"/>
      <c r="Q38" s="217"/>
      <c r="R38" s="512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511"/>
      <c r="L39" s="140"/>
      <c r="M39" s="140"/>
      <c r="N39" s="140"/>
      <c r="O39" s="512"/>
      <c r="P39" s="217"/>
      <c r="Q39" s="217"/>
      <c r="R39" s="512"/>
    </row>
    <row r="40" s="1" customFormat="1" spans="1:18">
      <c r="A40" s="29" t="s">
        <v>26</v>
      </c>
      <c r="B40" s="59">
        <v>452772</v>
      </c>
      <c r="C40" s="65" t="s">
        <v>730</v>
      </c>
      <c r="D40" s="561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511"/>
      <c r="L40" s="140"/>
      <c r="M40" s="140"/>
      <c r="N40" s="140"/>
      <c r="O40" s="512"/>
      <c r="P40" s="217"/>
      <c r="Q40" s="217"/>
      <c r="R40" s="512"/>
    </row>
    <row r="41" s="1" customFormat="1" spans="1:18">
      <c r="A41" s="29" t="s">
        <v>26</v>
      </c>
      <c r="B41" s="59">
        <v>452773</v>
      </c>
      <c r="C41" s="65" t="s">
        <v>732</v>
      </c>
      <c r="D41" s="561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511"/>
      <c r="L41" s="140"/>
      <c r="M41" s="140"/>
      <c r="N41" s="140"/>
      <c r="O41" s="512"/>
      <c r="P41" s="217"/>
      <c r="Q41" s="217"/>
      <c r="R41" s="512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511"/>
      <c r="L42" s="140"/>
      <c r="M42" s="140"/>
      <c r="N42" s="140"/>
      <c r="O42" s="512"/>
      <c r="P42" s="217"/>
      <c r="Q42" s="217"/>
      <c r="R42" s="512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511"/>
      <c r="L43" s="140"/>
      <c r="M43" s="140"/>
      <c r="N43" s="140"/>
      <c r="O43" s="512"/>
      <c r="P43" s="217"/>
      <c r="Q43" s="217"/>
      <c r="R43" s="512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511"/>
      <c r="L44" s="140"/>
      <c r="M44" s="140"/>
      <c r="N44" s="140"/>
      <c r="O44" s="512"/>
      <c r="P44" s="217"/>
      <c r="Q44" s="217"/>
      <c r="R44" s="512"/>
    </row>
    <row r="45" s="1" customFormat="1" spans="1:18">
      <c r="A45" s="29" t="s">
        <v>26</v>
      </c>
      <c r="B45" s="101">
        <v>452961</v>
      </c>
      <c r="C45" s="510" t="s">
        <v>736</v>
      </c>
      <c r="D45" s="102">
        <v>1179156</v>
      </c>
      <c r="E45" s="103">
        <v>42879</v>
      </c>
      <c r="F45" s="104">
        <v>42881</v>
      </c>
      <c r="G45" s="105" t="s">
        <v>28</v>
      </c>
      <c r="H45" s="106">
        <v>6930</v>
      </c>
      <c r="K45" s="511"/>
      <c r="L45" s="140"/>
      <c r="M45" s="140"/>
      <c r="N45" s="140"/>
      <c r="O45" s="512"/>
      <c r="P45" s="217"/>
      <c r="Q45" s="217"/>
      <c r="R45" s="512"/>
    </row>
    <row r="46" s="1" customFormat="1" spans="1:18">
      <c r="A46" s="29" t="s">
        <v>26</v>
      </c>
      <c r="B46" s="101">
        <v>452962</v>
      </c>
      <c r="C46" s="510" t="s">
        <v>272</v>
      </c>
      <c r="D46" s="102">
        <v>1179156</v>
      </c>
      <c r="E46" s="103">
        <v>42879</v>
      </c>
      <c r="F46" s="104">
        <v>42881</v>
      </c>
      <c r="G46" s="105" t="s">
        <v>28</v>
      </c>
      <c r="H46" s="106">
        <v>6930</v>
      </c>
      <c r="K46" s="511"/>
      <c r="L46" s="140"/>
      <c r="M46" s="140"/>
      <c r="N46" s="140"/>
      <c r="O46" s="512"/>
      <c r="P46" s="217"/>
      <c r="Q46" s="217"/>
      <c r="R46" s="512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511"/>
      <c r="L47" s="140"/>
      <c r="M47" s="140"/>
      <c r="N47" s="140"/>
      <c r="O47" s="512"/>
      <c r="P47" s="217"/>
      <c r="Q47" s="217"/>
      <c r="R47" s="512"/>
    </row>
    <row r="48" s="1" customFormat="1" spans="1:18">
      <c r="A48" s="29" t="s">
        <v>26</v>
      </c>
      <c r="B48" s="107">
        <v>452981</v>
      </c>
      <c r="C48" s="107" t="s">
        <v>738</v>
      </c>
      <c r="D48" s="108">
        <v>1178660</v>
      </c>
      <c r="E48" s="109">
        <v>42879</v>
      </c>
      <c r="F48" s="110">
        <v>42881</v>
      </c>
      <c r="G48" s="111" t="s">
        <v>28</v>
      </c>
      <c r="H48" s="112">
        <v>8370</v>
      </c>
      <c r="K48" s="511"/>
      <c r="L48" s="140"/>
      <c r="M48" s="140"/>
      <c r="N48" s="140"/>
      <c r="O48" s="512"/>
      <c r="P48" s="217"/>
      <c r="Q48" s="217"/>
      <c r="R48" s="512"/>
    </row>
    <row r="49" s="1" customFormat="1" spans="1:18">
      <c r="A49" s="29" t="s">
        <v>26</v>
      </c>
      <c r="B49" s="107">
        <v>452982</v>
      </c>
      <c r="C49" s="107" t="s">
        <v>739</v>
      </c>
      <c r="D49" s="108">
        <v>1178660</v>
      </c>
      <c r="E49" s="109">
        <v>42879</v>
      </c>
      <c r="F49" s="110">
        <v>42881</v>
      </c>
      <c r="G49" s="111" t="s">
        <v>28</v>
      </c>
      <c r="H49" s="112">
        <v>8370</v>
      </c>
      <c r="K49" s="511"/>
      <c r="L49" s="140"/>
      <c r="M49" s="140"/>
      <c r="N49" s="140"/>
      <c r="O49" s="512"/>
      <c r="P49" s="217"/>
      <c r="Q49" s="217"/>
      <c r="R49" s="512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511"/>
      <c r="L50" s="140"/>
      <c r="M50" s="140"/>
      <c r="N50" s="140"/>
      <c r="O50" s="512"/>
      <c r="P50" s="217"/>
      <c r="Q50" s="217"/>
      <c r="R50" s="512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511"/>
      <c r="L51" s="140"/>
      <c r="M51" s="140"/>
      <c r="N51" s="140"/>
      <c r="O51" s="512"/>
      <c r="P51" s="217"/>
      <c r="Q51" s="217"/>
      <c r="R51" s="512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511"/>
      <c r="L52" s="140"/>
      <c r="M52" s="140"/>
      <c r="N52" s="140"/>
      <c r="O52" s="512"/>
      <c r="P52" s="217"/>
      <c r="Q52" s="217"/>
      <c r="R52" s="512"/>
    </row>
    <row r="53" s="1" customFormat="1" spans="1:18">
      <c r="A53" s="29" t="s">
        <v>26</v>
      </c>
      <c r="B53" s="58">
        <v>453093</v>
      </c>
      <c r="C53" s="58" t="s">
        <v>743</v>
      </c>
      <c r="D53" s="328">
        <v>1188688</v>
      </c>
      <c r="E53" s="329">
        <v>42880</v>
      </c>
      <c r="F53" s="330">
        <v>42882</v>
      </c>
      <c r="G53" s="331" t="s">
        <v>28</v>
      </c>
      <c r="H53" s="332">
        <v>8500</v>
      </c>
      <c r="K53" s="511"/>
      <c r="L53" s="140"/>
      <c r="M53" s="140"/>
      <c r="N53" s="140"/>
      <c r="O53" s="512"/>
      <c r="P53" s="217"/>
      <c r="Q53" s="217"/>
      <c r="R53" s="512"/>
    </row>
    <row r="54" s="1" customFormat="1" spans="1:18">
      <c r="A54" s="29" t="s">
        <v>26</v>
      </c>
      <c r="B54" s="58">
        <v>453094</v>
      </c>
      <c r="C54" s="58" t="s">
        <v>744</v>
      </c>
      <c r="D54" s="328">
        <v>1188688</v>
      </c>
      <c r="E54" s="329">
        <v>42880</v>
      </c>
      <c r="F54" s="330">
        <v>42882</v>
      </c>
      <c r="G54" s="331" t="s">
        <v>28</v>
      </c>
      <c r="H54" s="332">
        <v>8500</v>
      </c>
      <c r="K54" s="511"/>
      <c r="L54" s="140"/>
      <c r="M54" s="140"/>
      <c r="N54" s="140"/>
      <c r="O54" s="512"/>
      <c r="P54" s="217"/>
      <c r="Q54" s="217"/>
      <c r="R54" s="512"/>
    </row>
    <row r="55" s="1" customFormat="1" spans="1:18">
      <c r="A55" s="29" t="s">
        <v>26</v>
      </c>
      <c r="B55" s="58">
        <v>453095</v>
      </c>
      <c r="C55" s="58" t="s">
        <v>745</v>
      </c>
      <c r="D55" s="328">
        <v>1188688</v>
      </c>
      <c r="E55" s="329">
        <v>42880</v>
      </c>
      <c r="F55" s="330">
        <v>42882</v>
      </c>
      <c r="G55" s="331" t="s">
        <v>28</v>
      </c>
      <c r="H55" s="332">
        <v>8500</v>
      </c>
      <c r="K55" s="511"/>
      <c r="L55" s="140"/>
      <c r="M55" s="140"/>
      <c r="N55" s="140"/>
      <c r="O55" s="512"/>
      <c r="P55" s="217"/>
      <c r="Q55" s="217"/>
      <c r="R55" s="512"/>
    </row>
    <row r="56" s="1" customFormat="1" spans="1:18">
      <c r="A56" s="29" t="s">
        <v>26</v>
      </c>
      <c r="B56" s="58">
        <v>453096</v>
      </c>
      <c r="C56" s="58" t="s">
        <v>746</v>
      </c>
      <c r="D56" s="328">
        <v>1188688</v>
      </c>
      <c r="E56" s="329">
        <v>42880</v>
      </c>
      <c r="F56" s="330">
        <v>42882</v>
      </c>
      <c r="G56" s="331" t="s">
        <v>28</v>
      </c>
      <c r="H56" s="332">
        <v>8500</v>
      </c>
      <c r="K56" s="511"/>
      <c r="L56" s="140"/>
      <c r="M56" s="140"/>
      <c r="N56" s="140"/>
      <c r="O56" s="512"/>
      <c r="P56" s="217"/>
      <c r="Q56" s="217"/>
      <c r="R56" s="512"/>
    </row>
    <row r="57" s="1" customFormat="1" spans="1:18">
      <c r="A57" s="29" t="s">
        <v>26</v>
      </c>
      <c r="B57" s="101">
        <v>453103</v>
      </c>
      <c r="C57" s="101" t="s">
        <v>747</v>
      </c>
      <c r="D57" s="102">
        <v>1184762</v>
      </c>
      <c r="E57" s="103">
        <v>42880</v>
      </c>
      <c r="F57" s="104">
        <v>42882</v>
      </c>
      <c r="G57" s="105" t="s">
        <v>28</v>
      </c>
      <c r="H57" s="106">
        <v>7100</v>
      </c>
      <c r="K57" s="511"/>
      <c r="L57" s="140"/>
      <c r="M57" s="140"/>
      <c r="N57" s="140"/>
      <c r="O57" s="512"/>
      <c r="P57" s="217"/>
      <c r="Q57" s="217"/>
      <c r="R57" s="512"/>
    </row>
    <row r="58" s="1" customFormat="1" spans="1:18">
      <c r="A58" s="29" t="s">
        <v>26</v>
      </c>
      <c r="B58" s="101">
        <v>453104</v>
      </c>
      <c r="C58" s="101" t="s">
        <v>747</v>
      </c>
      <c r="D58" s="102">
        <v>1184762</v>
      </c>
      <c r="E58" s="103">
        <v>42880</v>
      </c>
      <c r="F58" s="104">
        <v>42882</v>
      </c>
      <c r="G58" s="105" t="s">
        <v>28</v>
      </c>
      <c r="H58" s="106">
        <v>7100</v>
      </c>
      <c r="K58" s="511"/>
      <c r="L58" s="140"/>
      <c r="M58" s="140"/>
      <c r="N58" s="140"/>
      <c r="O58" s="512"/>
      <c r="P58" s="217"/>
      <c r="Q58" s="217"/>
      <c r="R58" s="512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511"/>
      <c r="L59" s="140"/>
      <c r="M59" s="140"/>
      <c r="N59" s="140"/>
      <c r="O59" s="512"/>
      <c r="P59" s="217"/>
      <c r="Q59" s="217"/>
      <c r="R59" s="512"/>
    </row>
    <row r="60" s="1" customFormat="1" spans="1:18">
      <c r="A60" s="29" t="s">
        <v>26</v>
      </c>
      <c r="B60" s="107">
        <v>453198</v>
      </c>
      <c r="C60" s="107" t="s">
        <v>749</v>
      </c>
      <c r="D60" s="108">
        <v>1173076</v>
      </c>
      <c r="E60" s="109">
        <v>42881</v>
      </c>
      <c r="F60" s="110">
        <v>42883</v>
      </c>
      <c r="G60" s="111" t="s">
        <v>28</v>
      </c>
      <c r="H60" s="112">
        <v>8370</v>
      </c>
      <c r="K60" s="511"/>
      <c r="L60" s="140"/>
      <c r="M60" s="140"/>
      <c r="N60" s="140"/>
      <c r="O60" s="512"/>
      <c r="P60" s="217"/>
      <c r="Q60" s="217"/>
      <c r="R60" s="512"/>
    </row>
    <row r="61" s="1" customFormat="1" spans="1:18">
      <c r="A61" s="29" t="s">
        <v>26</v>
      </c>
      <c r="B61" s="107">
        <v>453199</v>
      </c>
      <c r="C61" s="107" t="s">
        <v>750</v>
      </c>
      <c r="D61" s="108">
        <v>1173076</v>
      </c>
      <c r="E61" s="109">
        <v>42881</v>
      </c>
      <c r="F61" s="110">
        <v>42883</v>
      </c>
      <c r="G61" s="111" t="s">
        <v>28</v>
      </c>
      <c r="H61" s="112">
        <v>8370</v>
      </c>
      <c r="K61" s="511"/>
      <c r="L61" s="140"/>
      <c r="M61" s="140"/>
      <c r="N61" s="140"/>
      <c r="O61" s="512"/>
      <c r="P61" s="217"/>
      <c r="Q61" s="217"/>
      <c r="R61" s="512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511"/>
      <c r="L62" s="140"/>
      <c r="M62" s="140"/>
      <c r="N62" s="140"/>
      <c r="O62" s="512"/>
      <c r="P62" s="217"/>
      <c r="Q62" s="217"/>
      <c r="R62" s="512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511"/>
      <c r="L63" s="140"/>
      <c r="M63" s="140"/>
      <c r="N63" s="140"/>
      <c r="O63" s="512"/>
      <c r="P63" s="217"/>
      <c r="Q63" s="217"/>
      <c r="R63" s="512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511"/>
      <c r="L64" s="140"/>
      <c r="M64" s="140"/>
      <c r="N64" s="512"/>
      <c r="O64" s="512"/>
      <c r="P64" s="217"/>
      <c r="Q64" s="217"/>
      <c r="R64" s="512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512"/>
      <c r="L65" s="512"/>
      <c r="M65" s="512"/>
      <c r="N65" s="512"/>
      <c r="O65" s="512"/>
      <c r="P65" s="217"/>
      <c r="Q65" s="217"/>
      <c r="R65" s="512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512"/>
      <c r="L66" s="512"/>
      <c r="M66" s="512"/>
      <c r="N66" s="512"/>
      <c r="O66" s="512"/>
      <c r="P66" s="217"/>
      <c r="Q66" s="217"/>
      <c r="R66" s="512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512"/>
      <c r="L67" s="512"/>
      <c r="M67" s="512"/>
      <c r="N67" s="512"/>
      <c r="O67" s="512"/>
      <c r="P67" s="217"/>
      <c r="Q67" s="217"/>
      <c r="R67" s="512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511"/>
      <c r="L68" s="512"/>
      <c r="M68" s="512"/>
      <c r="N68" s="512"/>
      <c r="O68" s="512"/>
      <c r="P68" s="217"/>
      <c r="Q68" s="217"/>
      <c r="R68" s="512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511"/>
      <c r="L69" s="512"/>
      <c r="M69" s="512"/>
      <c r="N69" s="512"/>
      <c r="O69" s="512"/>
      <c r="P69" s="217"/>
      <c r="Q69" s="217"/>
      <c r="R69" s="512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511"/>
      <c r="L70" s="512"/>
      <c r="M70" s="512"/>
      <c r="N70" s="512"/>
      <c r="O70" s="512"/>
      <c r="P70" s="217"/>
      <c r="Q70" s="217"/>
      <c r="R70" s="512"/>
    </row>
    <row r="71" s="1" customFormat="1" spans="1:18">
      <c r="A71" s="29" t="s">
        <v>26</v>
      </c>
      <c r="B71" s="107">
        <v>453317</v>
      </c>
      <c r="C71" s="107" t="s">
        <v>760</v>
      </c>
      <c r="D71" s="108">
        <v>1188980</v>
      </c>
      <c r="E71" s="109">
        <v>42882</v>
      </c>
      <c r="F71" s="110">
        <v>42884</v>
      </c>
      <c r="G71" s="111" t="s">
        <v>28</v>
      </c>
      <c r="H71" s="112">
        <v>7100</v>
      </c>
      <c r="K71" s="511"/>
      <c r="L71" s="512"/>
      <c r="M71" s="512"/>
      <c r="N71" s="512"/>
      <c r="O71" s="512"/>
      <c r="P71" s="217"/>
      <c r="Q71" s="217"/>
      <c r="R71" s="512"/>
    </row>
    <row r="72" s="1" customFormat="1" spans="1:18">
      <c r="A72" s="29" t="s">
        <v>26</v>
      </c>
      <c r="B72" s="107">
        <v>453318</v>
      </c>
      <c r="C72" s="107" t="s">
        <v>761</v>
      </c>
      <c r="D72" s="108">
        <v>1188980</v>
      </c>
      <c r="E72" s="109">
        <v>42882</v>
      </c>
      <c r="F72" s="110">
        <v>42884</v>
      </c>
      <c r="G72" s="111" t="s">
        <v>28</v>
      </c>
      <c r="H72" s="112">
        <v>7100</v>
      </c>
      <c r="K72" s="511"/>
      <c r="L72" s="512"/>
      <c r="M72" s="512"/>
      <c r="N72" s="512"/>
      <c r="O72" s="512"/>
      <c r="P72" s="217"/>
      <c r="Q72" s="217"/>
      <c r="R72" s="512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511"/>
      <c r="L73" s="512"/>
      <c r="M73" s="512"/>
      <c r="N73" s="512"/>
      <c r="O73" s="512"/>
      <c r="P73" s="217"/>
      <c r="Q73" s="217"/>
      <c r="R73" s="512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511"/>
      <c r="L74" s="512"/>
      <c r="M74" s="512"/>
      <c r="N74" s="512"/>
      <c r="O74" s="512"/>
      <c r="P74" s="217"/>
      <c r="Q74" s="217"/>
      <c r="R74" s="512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513"/>
      <c r="L75" s="512"/>
      <c r="M75" s="512"/>
      <c r="N75" s="512"/>
      <c r="O75" s="512"/>
      <c r="P75" s="217"/>
      <c r="Q75" s="217"/>
      <c r="R75" s="512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511"/>
      <c r="L76" s="512"/>
      <c r="M76" s="512"/>
      <c r="N76" s="512"/>
      <c r="O76" s="512"/>
      <c r="P76" s="217"/>
      <c r="Q76" s="217"/>
      <c r="R76" s="512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511"/>
      <c r="L77" s="512"/>
      <c r="M77" s="512"/>
      <c r="N77" s="512"/>
      <c r="O77" s="512"/>
      <c r="P77" s="217"/>
      <c r="Q77" s="217"/>
      <c r="R77" s="512"/>
    </row>
    <row r="78" s="1" customFormat="1" ht="15" customHeight="1" spans="2:18">
      <c r="B78" s="86"/>
      <c r="C78" s="87"/>
      <c r="D78" s="81"/>
      <c r="E78" s="82"/>
      <c r="F78" s="83"/>
      <c r="G78" s="84"/>
      <c r="H78" s="498"/>
      <c r="K78" s="511"/>
      <c r="L78" s="512"/>
      <c r="M78" s="512"/>
      <c r="N78" s="512"/>
      <c r="O78" s="512"/>
      <c r="P78" s="217"/>
      <c r="Q78" s="217"/>
      <c r="R78" s="512"/>
    </row>
    <row r="79" s="1" customFormat="1" ht="16.2" customHeight="1" spans="1:18">
      <c r="A79" s="88" t="s">
        <v>764</v>
      </c>
      <c r="B79" s="88"/>
      <c r="F79" s="89"/>
      <c r="K79" s="511"/>
      <c r="L79" s="512"/>
      <c r="M79" s="512"/>
      <c r="N79" s="512"/>
      <c r="O79" s="512"/>
      <c r="P79" s="217"/>
      <c r="Q79" s="217"/>
      <c r="R79" s="512"/>
    </row>
    <row r="80" customFormat="1" ht="12" customHeight="1" spans="1:18">
      <c r="A80" s="129" t="s">
        <v>423</v>
      </c>
      <c r="B80" s="90"/>
      <c r="C80" s="130" t="s">
        <v>424</v>
      </c>
      <c r="D80" s="130" t="s">
        <v>424</v>
      </c>
      <c r="E80" s="130" t="s">
        <v>424</v>
      </c>
      <c r="F80" s="130" t="s">
        <v>424</v>
      </c>
      <c r="G80" s="130" t="s">
        <v>424</v>
      </c>
      <c r="H80" s="131" t="s">
        <v>90</v>
      </c>
      <c r="K80" s="511"/>
      <c r="L80" s="512"/>
      <c r="M80" s="140"/>
      <c r="N80" s="140"/>
      <c r="O80" s="140"/>
      <c r="P80" s="217"/>
      <c r="Q80" s="217"/>
      <c r="R80" s="140"/>
    </row>
    <row r="81" customFormat="1" ht="12" customHeight="1" spans="1:18">
      <c r="A81" s="132" t="s">
        <v>425</v>
      </c>
      <c r="B81" s="132"/>
      <c r="C81" s="133" t="s">
        <v>85</v>
      </c>
      <c r="D81" s="134" t="s">
        <v>86</v>
      </c>
      <c r="E81" s="134" t="s">
        <v>87</v>
      </c>
      <c r="F81" s="134" t="s">
        <v>88</v>
      </c>
      <c r="G81" s="134" t="s">
        <v>89</v>
      </c>
      <c r="H81" s="212" t="s">
        <v>426</v>
      </c>
      <c r="K81" s="511"/>
      <c r="L81" s="140"/>
      <c r="M81" s="140"/>
      <c r="N81" s="140"/>
      <c r="O81" s="140"/>
      <c r="P81" s="217"/>
      <c r="Q81" s="217"/>
      <c r="R81" s="140"/>
    </row>
    <row r="82" customFormat="1" ht="13.5" spans="1:18">
      <c r="A82" s="137">
        <f>H76+323492.5</f>
        <v>801475</v>
      </c>
      <c r="B82" s="93"/>
      <c r="C82" s="137">
        <v>0</v>
      </c>
      <c r="D82" s="137">
        <v>0</v>
      </c>
      <c r="E82" s="137">
        <v>0</v>
      </c>
      <c r="F82" s="137">
        <v>0</v>
      </c>
      <c r="G82" s="137">
        <v>0</v>
      </c>
      <c r="H82" s="213">
        <f>SUM(A82:G82)</f>
        <v>801475</v>
      </c>
      <c r="K82" s="511"/>
      <c r="L82" s="140"/>
      <c r="M82" s="140"/>
      <c r="N82" s="140"/>
      <c r="O82" s="140"/>
      <c r="P82" s="217"/>
      <c r="Q82" s="217"/>
      <c r="R82" s="140"/>
    </row>
    <row r="83" customFormat="1" ht="13.5" spans="11:18">
      <c r="K83" s="511"/>
      <c r="L83" s="140"/>
      <c r="M83" s="140"/>
      <c r="N83" s="140"/>
      <c r="O83" s="140"/>
      <c r="P83" s="217"/>
      <c r="Q83" s="217"/>
      <c r="R83" s="140"/>
    </row>
    <row r="84" customFormat="1" spans="1:18">
      <c r="A84" s="96"/>
      <c r="B84" s="96"/>
      <c r="K84" s="511"/>
      <c r="L84" s="140"/>
      <c r="M84" s="140"/>
      <c r="N84" s="140"/>
      <c r="O84" s="140"/>
      <c r="P84" s="217"/>
      <c r="Q84" s="217"/>
      <c r="R84" s="140"/>
    </row>
    <row r="85" spans="11:17">
      <c r="K85" s="511"/>
      <c r="P85" s="217"/>
      <c r="Q85" s="217"/>
    </row>
    <row r="86" spans="11:17">
      <c r="K86" s="511"/>
      <c r="P86" s="217"/>
      <c r="Q86" s="217"/>
    </row>
    <row r="87" spans="11:17">
      <c r="K87" s="511"/>
      <c r="P87" s="217"/>
      <c r="Q87" s="217"/>
    </row>
    <row r="88" spans="11:17">
      <c r="K88" s="511"/>
      <c r="P88" s="217"/>
      <c r="Q88" s="217"/>
    </row>
    <row r="89" spans="11:17">
      <c r="K89" s="511"/>
      <c r="P89" s="217"/>
      <c r="Q89" s="217"/>
    </row>
    <row r="90" spans="11:17">
      <c r="K90" s="511"/>
      <c r="P90" s="217"/>
      <c r="Q90" s="217"/>
    </row>
    <row r="91" spans="11:17">
      <c r="K91" s="511"/>
      <c r="P91" s="217"/>
      <c r="Q91" s="217"/>
    </row>
    <row r="92" spans="11:17">
      <c r="K92" s="511"/>
      <c r="P92" s="217"/>
      <c r="Q92" s="217"/>
    </row>
    <row r="93" spans="11:17">
      <c r="K93" s="511"/>
      <c r="P93" s="217"/>
      <c r="Q93" s="217"/>
    </row>
    <row r="94" spans="11:17">
      <c r="K94" s="511"/>
      <c r="P94" s="217"/>
      <c r="Q94" s="217"/>
    </row>
    <row r="95" spans="11:17">
      <c r="K95" s="511"/>
      <c r="P95" s="217"/>
      <c r="Q95" s="217"/>
    </row>
    <row r="96" spans="11:17">
      <c r="K96" s="511"/>
      <c r="P96" s="217"/>
      <c r="Q96" s="217"/>
    </row>
    <row r="97" spans="11:17">
      <c r="K97" s="511"/>
      <c r="P97" s="217"/>
      <c r="Q97" s="217"/>
    </row>
    <row r="98" spans="11:17">
      <c r="K98" s="513"/>
      <c r="P98" s="217"/>
      <c r="Q98" s="217"/>
    </row>
    <row r="99" spans="11:17">
      <c r="K99" s="511"/>
      <c r="P99" s="217"/>
      <c r="Q99" s="217"/>
    </row>
    <row r="100" spans="11:17">
      <c r="K100" s="511"/>
      <c r="P100" s="217"/>
      <c r="Q100" s="217"/>
    </row>
    <row r="101" spans="11:17">
      <c r="K101" s="511"/>
      <c r="P101" s="217"/>
      <c r="Q101" s="217"/>
    </row>
    <row r="102" spans="11:17">
      <c r="K102" s="511"/>
      <c r="P102" s="217"/>
      <c r="Q102" s="217"/>
    </row>
    <row r="103" spans="11:17">
      <c r="K103" s="511"/>
      <c r="P103" s="217"/>
      <c r="Q103" s="217"/>
    </row>
    <row r="104" spans="11:17">
      <c r="K104" s="511"/>
      <c r="P104" s="217"/>
      <c r="Q104" s="217"/>
    </row>
    <row r="105" spans="11:17">
      <c r="K105" s="511"/>
      <c r="P105" s="217"/>
      <c r="Q105" s="217"/>
    </row>
    <row r="106" spans="11:17">
      <c r="K106" s="511"/>
      <c r="P106" s="217"/>
      <c r="Q106" s="217"/>
    </row>
    <row r="107" spans="16:17">
      <c r="P107" s="217"/>
      <c r="Q107" s="217"/>
    </row>
    <row r="108" spans="16:17">
      <c r="P108" s="217"/>
      <c r="Q108" s="217"/>
    </row>
    <row r="109" spans="16:17">
      <c r="P109" s="217"/>
      <c r="Q109" s="217"/>
    </row>
    <row r="110" spans="16:17">
      <c r="P110" s="217"/>
      <c r="Q110" s="217"/>
    </row>
    <row r="111" spans="16:17">
      <c r="P111" s="217"/>
      <c r="Q111" s="217"/>
    </row>
    <row r="112" spans="16:17">
      <c r="P112" s="217"/>
      <c r="Q112" s="217"/>
    </row>
    <row r="113" spans="16:17">
      <c r="P113" s="217"/>
      <c r="Q113" s="217"/>
    </row>
    <row r="114" spans="16:17">
      <c r="P114" s="217"/>
      <c r="Q114" s="217"/>
    </row>
    <row r="115" spans="16:17">
      <c r="P115" s="217"/>
      <c r="Q115" s="217"/>
    </row>
    <row r="116" spans="16:17">
      <c r="P116" s="217"/>
      <c r="Q116" s="217"/>
    </row>
    <row r="117" spans="16:17">
      <c r="P117" s="217"/>
      <c r="Q117" s="217"/>
    </row>
    <row r="118" spans="16:17">
      <c r="P118" s="217"/>
      <c r="Q118" s="217"/>
    </row>
    <row r="119" spans="16:17">
      <c r="P119" s="217"/>
      <c r="Q119" s="217"/>
    </row>
    <row r="120" spans="16:17">
      <c r="P120" s="217"/>
      <c r="Q120" s="217"/>
    </row>
    <row r="121" spans="16:17">
      <c r="P121" s="217"/>
      <c r="Q121" s="217"/>
    </row>
    <row r="122" spans="16:17">
      <c r="P122" s="217"/>
      <c r="Q122" s="217"/>
    </row>
    <row r="123" spans="16:17">
      <c r="P123" s="217"/>
      <c r="Q123" s="217"/>
    </row>
    <row r="124" spans="16:17">
      <c r="P124" s="217"/>
      <c r="Q124" s="217"/>
    </row>
    <row r="125" spans="16:17">
      <c r="P125" s="217"/>
      <c r="Q125" s="217"/>
    </row>
    <row r="126" spans="16:17">
      <c r="P126" s="217"/>
      <c r="Q126" s="217"/>
    </row>
    <row r="127" spans="16:17">
      <c r="P127" s="217"/>
      <c r="Q127" s="217"/>
    </row>
    <row r="128" spans="16:17">
      <c r="P128" s="217"/>
      <c r="Q128" s="217"/>
    </row>
    <row r="129" spans="16:17">
      <c r="P129" s="217"/>
      <c r="Q129" s="217"/>
    </row>
    <row r="130" spans="16:17">
      <c r="P130" s="217"/>
      <c r="Q130" s="217"/>
    </row>
    <row r="131" spans="16:17">
      <c r="P131" s="217"/>
      <c r="Q131" s="217"/>
    </row>
    <row r="132" spans="16:17">
      <c r="P132" s="217"/>
      <c r="Q132" s="217"/>
    </row>
    <row r="133" spans="16:17">
      <c r="P133" s="217"/>
      <c r="Q133" s="217"/>
    </row>
    <row r="134" spans="16:17">
      <c r="P134" s="217"/>
      <c r="Q134" s="217"/>
    </row>
    <row r="135" spans="16:17">
      <c r="P135" s="217"/>
      <c r="Q135" s="217"/>
    </row>
    <row r="136" spans="16:17">
      <c r="P136" s="217"/>
      <c r="Q136" s="217"/>
    </row>
    <row r="137" spans="16:17">
      <c r="P137" s="217"/>
      <c r="Q137" s="217"/>
    </row>
    <row r="138" spans="16:17">
      <c r="P138" s="217"/>
      <c r="Q138" s="217"/>
    </row>
    <row r="139" spans="16:17">
      <c r="P139" s="217"/>
      <c r="Q139" s="217"/>
    </row>
    <row r="140" spans="16:17">
      <c r="P140" s="217"/>
      <c r="Q140" s="217"/>
    </row>
    <row r="141" spans="16:17">
      <c r="P141" s="217"/>
      <c r="Q141" s="217"/>
    </row>
    <row r="142" spans="16:17">
      <c r="P142" s="217"/>
      <c r="Q142" s="217"/>
    </row>
    <row r="143" spans="16:17">
      <c r="P143" s="217"/>
      <c r="Q143" s="217"/>
    </row>
    <row r="144" spans="16:17">
      <c r="P144" s="217"/>
      <c r="Q144" s="217"/>
    </row>
    <row r="145" spans="16:17">
      <c r="P145" s="217"/>
      <c r="Q145" s="217"/>
    </row>
    <row r="146" spans="16:17">
      <c r="P146" s="217"/>
      <c r="Q146" s="217"/>
    </row>
    <row r="147" spans="16:17">
      <c r="P147" s="217"/>
      <c r="Q147" s="217"/>
    </row>
    <row r="148" spans="16:17">
      <c r="P148" s="217"/>
      <c r="Q148" s="217"/>
    </row>
    <row r="149" spans="16:17">
      <c r="P149" s="217"/>
      <c r="Q149" s="217"/>
    </row>
    <row r="150" spans="16:17">
      <c r="P150" s="217"/>
      <c r="Q150" s="217"/>
    </row>
    <row r="151" spans="16:17">
      <c r="P151" s="217"/>
      <c r="Q151" s="217"/>
    </row>
    <row r="152" spans="16:17">
      <c r="P152" s="217"/>
      <c r="Q152" s="217"/>
    </row>
    <row r="153" spans="16:17">
      <c r="P153" s="217"/>
      <c r="Q153" s="217"/>
    </row>
    <row r="154" spans="16:17">
      <c r="P154" s="217"/>
      <c r="Q154" s="217"/>
    </row>
    <row r="155" spans="16:17">
      <c r="P155" s="217"/>
      <c r="Q155" s="217"/>
    </row>
    <row r="156" spans="16:17">
      <c r="P156" s="217"/>
      <c r="Q156" s="217"/>
    </row>
    <row r="157" spans="16:17">
      <c r="P157" s="217"/>
      <c r="Q157" s="217"/>
    </row>
    <row r="158" spans="16:17">
      <c r="P158" s="217"/>
      <c r="Q158" s="217"/>
    </row>
    <row r="159" spans="16:17">
      <c r="P159" s="217"/>
      <c r="Q159" s="217"/>
    </row>
    <row r="160" spans="16:17">
      <c r="P160" s="217"/>
      <c r="Q160" s="217"/>
    </row>
    <row r="161" spans="16:17">
      <c r="P161" s="217"/>
      <c r="Q161" s="217"/>
    </row>
    <row r="162" spans="16:17">
      <c r="P162" s="217"/>
      <c r="Q162" s="217"/>
    </row>
    <row r="163" spans="16:17">
      <c r="P163" s="217"/>
      <c r="Q163" s="217"/>
    </row>
    <row r="164" spans="16:17">
      <c r="P164" s="217"/>
      <c r="Q164" s="217"/>
    </row>
    <row r="165" spans="16:17">
      <c r="P165" s="217"/>
      <c r="Q165" s="217"/>
    </row>
    <row r="166" spans="16:17">
      <c r="P166" s="217"/>
      <c r="Q166" s="217"/>
    </row>
    <row r="167" spans="16:17">
      <c r="P167" s="217"/>
      <c r="Q167" s="217"/>
    </row>
    <row r="168" spans="16:17">
      <c r="P168" s="217"/>
      <c r="Q168" s="217"/>
    </row>
    <row r="169" spans="16:17">
      <c r="P169" s="217"/>
      <c r="Q169" s="217"/>
    </row>
    <row r="170" spans="16:17">
      <c r="P170" s="217"/>
      <c r="Q170" s="217"/>
    </row>
    <row r="171" spans="16:17">
      <c r="P171" s="217"/>
      <c r="Q171" s="217"/>
    </row>
    <row r="172" spans="16:17">
      <c r="P172" s="217"/>
      <c r="Q172" s="217"/>
    </row>
    <row r="173" spans="16:17">
      <c r="P173" s="217"/>
      <c r="Q173" s="217"/>
    </row>
    <row r="174" spans="16:17">
      <c r="P174" s="217"/>
      <c r="Q174" s="217"/>
    </row>
    <row r="175" spans="16:17">
      <c r="P175" s="217"/>
      <c r="Q175" s="217"/>
    </row>
    <row r="176" spans="16:17">
      <c r="P176" s="217"/>
      <c r="Q176" s="217"/>
    </row>
    <row r="177" spans="16:17">
      <c r="P177" s="217"/>
      <c r="Q177" s="217"/>
    </row>
    <row r="178" spans="16:17">
      <c r="P178" s="217"/>
      <c r="Q178" s="217"/>
    </row>
    <row r="179" spans="16:17">
      <c r="P179" s="217"/>
      <c r="Q179" s="217"/>
    </row>
    <row r="180" spans="16:17">
      <c r="P180" s="217"/>
      <c r="Q180" s="217"/>
    </row>
    <row r="181" spans="16:17">
      <c r="P181" s="217"/>
      <c r="Q181" s="217"/>
    </row>
    <row r="182" spans="16:17">
      <c r="P182" s="217"/>
      <c r="Q182" s="217"/>
    </row>
    <row r="183" spans="16:17">
      <c r="P183" s="217"/>
      <c r="Q183" s="217"/>
    </row>
    <row r="184" spans="16:17">
      <c r="P184" s="217"/>
      <c r="Q184" s="217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8" t="s">
        <v>9</v>
      </c>
      <c r="D14" s="12"/>
      <c r="E14" s="10"/>
      <c r="F14" s="2"/>
    </row>
    <row r="15" customFormat="1" spans="1:6">
      <c r="A15" s="4" t="s">
        <v>10</v>
      </c>
      <c r="B15" s="4"/>
      <c r="C15" s="5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559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559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559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509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29" t="s">
        <v>423</v>
      </c>
      <c r="B51" s="90"/>
      <c r="C51" s="130" t="s">
        <v>424</v>
      </c>
      <c r="D51" s="130" t="s">
        <v>424</v>
      </c>
      <c r="E51" s="130" t="s">
        <v>424</v>
      </c>
      <c r="F51" s="130" t="s">
        <v>424</v>
      </c>
      <c r="G51" s="130" t="s">
        <v>424</v>
      </c>
      <c r="H51" s="131" t="s">
        <v>90</v>
      </c>
    </row>
    <row r="52" customFormat="1" ht="12" customHeight="1" spans="1:8">
      <c r="A52" s="132" t="s">
        <v>425</v>
      </c>
      <c r="B52" s="132"/>
      <c r="C52" s="133" t="s">
        <v>85</v>
      </c>
      <c r="D52" s="134" t="s">
        <v>86</v>
      </c>
      <c r="E52" s="134" t="s">
        <v>87</v>
      </c>
      <c r="F52" s="134" t="s">
        <v>88</v>
      </c>
      <c r="G52" s="134" t="s">
        <v>89</v>
      </c>
      <c r="H52" s="212" t="s">
        <v>426</v>
      </c>
    </row>
    <row r="53" customFormat="1" ht="13.5" spans="1:8">
      <c r="A53" s="137">
        <f>H47</f>
        <v>158922.5</v>
      </c>
      <c r="B53" s="93"/>
      <c r="C53" s="137">
        <v>0</v>
      </c>
      <c r="D53" s="137">
        <v>0</v>
      </c>
      <c r="E53" s="137">
        <v>0</v>
      </c>
      <c r="F53" s="137">
        <v>0</v>
      </c>
      <c r="G53" s="137">
        <v>0</v>
      </c>
      <c r="H53" s="213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8" t="s">
        <v>9</v>
      </c>
      <c r="D14" s="12"/>
      <c r="E14" s="10"/>
      <c r="F14" s="2"/>
    </row>
    <row r="15" customFormat="1" spans="1:6">
      <c r="A15" s="4" t="s">
        <v>10</v>
      </c>
      <c r="B15" s="4"/>
      <c r="C15" s="5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45" t="s">
        <v>23</v>
      </c>
      <c r="F23" s="146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559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559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101">
        <v>454109</v>
      </c>
      <c r="C40" s="101" t="s">
        <v>803</v>
      </c>
      <c r="D40" s="102">
        <v>1178621</v>
      </c>
      <c r="E40" s="103">
        <v>42885</v>
      </c>
      <c r="F40" s="104">
        <v>42890</v>
      </c>
      <c r="G40" s="105" t="s">
        <v>28</v>
      </c>
      <c r="H40" s="106">
        <v>19125</v>
      </c>
    </row>
    <row r="41" s="1" customFormat="1" spans="1:8">
      <c r="A41" s="29" t="s">
        <v>26</v>
      </c>
      <c r="B41" s="101">
        <v>454112</v>
      </c>
      <c r="C41" s="101" t="s">
        <v>804</v>
      </c>
      <c r="D41" s="102">
        <v>1178621</v>
      </c>
      <c r="E41" s="103">
        <v>42885</v>
      </c>
      <c r="F41" s="104">
        <v>42890</v>
      </c>
      <c r="G41" s="105" t="s">
        <v>28</v>
      </c>
      <c r="H41" s="106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101">
        <v>454262</v>
      </c>
      <c r="C48" s="101" t="s">
        <v>810</v>
      </c>
      <c r="D48" s="102">
        <v>1184862</v>
      </c>
      <c r="E48" s="103">
        <v>42889</v>
      </c>
      <c r="F48" s="104">
        <v>42891</v>
      </c>
      <c r="G48" s="105" t="s">
        <v>28</v>
      </c>
      <c r="H48" s="106">
        <v>8500</v>
      </c>
    </row>
    <row r="49" s="1" customFormat="1" spans="1:8">
      <c r="A49" s="29" t="s">
        <v>26</v>
      </c>
      <c r="B49" s="101">
        <v>454263</v>
      </c>
      <c r="C49" s="101" t="s">
        <v>811</v>
      </c>
      <c r="D49" s="102">
        <v>1184862</v>
      </c>
      <c r="E49" s="103">
        <v>42889</v>
      </c>
      <c r="F49" s="104">
        <v>42891</v>
      </c>
      <c r="G49" s="105" t="s">
        <v>28</v>
      </c>
      <c r="H49" s="106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503" t="s">
        <v>817</v>
      </c>
      <c r="D55" s="504">
        <v>1186813</v>
      </c>
      <c r="E55" s="505">
        <v>42889</v>
      </c>
      <c r="F55" s="506">
        <v>42892</v>
      </c>
      <c r="G55" s="507" t="s">
        <v>28</v>
      </c>
      <c r="H55" s="508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503" t="s">
        <v>823</v>
      </c>
      <c r="D61" s="504">
        <v>1186813</v>
      </c>
      <c r="E61" s="505">
        <v>42889</v>
      </c>
      <c r="F61" s="506">
        <v>42892</v>
      </c>
      <c r="G61" s="507" t="s">
        <v>28</v>
      </c>
      <c r="H61" s="508">
        <v>12112.5</v>
      </c>
    </row>
    <row r="62" s="1" customFormat="1" spans="1:8">
      <c r="A62" s="29" t="s">
        <v>26</v>
      </c>
      <c r="B62" s="51">
        <v>454406</v>
      </c>
      <c r="C62" s="503" t="s">
        <v>824</v>
      </c>
      <c r="D62" s="504">
        <v>1186813</v>
      </c>
      <c r="E62" s="505">
        <v>42889</v>
      </c>
      <c r="F62" s="506">
        <v>42892</v>
      </c>
      <c r="G62" s="507" t="s">
        <v>28</v>
      </c>
      <c r="H62" s="508">
        <v>12112.5</v>
      </c>
    </row>
    <row r="63" s="1" customFormat="1" spans="1:8">
      <c r="A63" s="29" t="s">
        <v>26</v>
      </c>
      <c r="B63" s="51">
        <v>454407</v>
      </c>
      <c r="C63" s="503" t="s">
        <v>825</v>
      </c>
      <c r="D63" s="504">
        <v>1186813</v>
      </c>
      <c r="E63" s="505">
        <v>42889</v>
      </c>
      <c r="F63" s="506">
        <v>42892</v>
      </c>
      <c r="G63" s="507" t="s">
        <v>28</v>
      </c>
      <c r="H63" s="508">
        <v>12112.5</v>
      </c>
    </row>
    <row r="64" s="1" customFormat="1" spans="1:8">
      <c r="A64" s="29" t="s">
        <v>26</v>
      </c>
      <c r="B64" s="51">
        <v>454408</v>
      </c>
      <c r="C64" s="503" t="s">
        <v>826</v>
      </c>
      <c r="D64" s="504">
        <v>1186813</v>
      </c>
      <c r="E64" s="505">
        <v>42889</v>
      </c>
      <c r="F64" s="506">
        <v>42892</v>
      </c>
      <c r="G64" s="507" t="s">
        <v>28</v>
      </c>
      <c r="H64" s="508">
        <v>12112.5</v>
      </c>
    </row>
    <row r="65" s="1" customFormat="1" spans="1:8">
      <c r="A65" s="29" t="s">
        <v>26</v>
      </c>
      <c r="B65" s="51">
        <v>454409</v>
      </c>
      <c r="C65" s="503" t="s">
        <v>827</v>
      </c>
      <c r="D65" s="504">
        <v>1186813</v>
      </c>
      <c r="E65" s="505">
        <v>42889</v>
      </c>
      <c r="F65" s="506">
        <v>42892</v>
      </c>
      <c r="G65" s="507" t="s">
        <v>28</v>
      </c>
      <c r="H65" s="508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107">
        <v>455060</v>
      </c>
      <c r="C81" s="107" t="s">
        <v>842</v>
      </c>
      <c r="D81" s="108">
        <v>1192600</v>
      </c>
      <c r="E81" s="109">
        <v>42895</v>
      </c>
      <c r="F81" s="110">
        <v>42898</v>
      </c>
      <c r="G81" s="111" t="s">
        <v>28</v>
      </c>
      <c r="H81" s="112">
        <v>10117.5</v>
      </c>
    </row>
    <row r="82" s="1" customFormat="1" spans="1:8">
      <c r="A82" s="29" t="s">
        <v>26</v>
      </c>
      <c r="B82" s="107">
        <v>455061</v>
      </c>
      <c r="C82" s="107" t="s">
        <v>843</v>
      </c>
      <c r="D82" s="108">
        <v>1192600</v>
      </c>
      <c r="E82" s="109">
        <v>42895</v>
      </c>
      <c r="F82" s="110">
        <v>42898</v>
      </c>
      <c r="G82" s="111" t="s">
        <v>28</v>
      </c>
      <c r="H82" s="112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509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29" t="s">
        <v>423</v>
      </c>
      <c r="B91" s="90"/>
      <c r="C91" s="130" t="s">
        <v>424</v>
      </c>
      <c r="D91" s="130" t="s">
        <v>424</v>
      </c>
      <c r="E91" s="130" t="s">
        <v>424</v>
      </c>
      <c r="F91" s="130" t="s">
        <v>424</v>
      </c>
      <c r="G91" s="130" t="s">
        <v>424</v>
      </c>
      <c r="H91" s="131" t="s">
        <v>90</v>
      </c>
      <c r="I91"/>
    </row>
    <row r="92" customFormat="1" ht="22.5" spans="1:8">
      <c r="A92" s="132" t="s">
        <v>425</v>
      </c>
      <c r="B92" s="132"/>
      <c r="C92" s="133" t="s">
        <v>85</v>
      </c>
      <c r="D92" s="134" t="s">
        <v>86</v>
      </c>
      <c r="E92" s="134" t="s">
        <v>87</v>
      </c>
      <c r="F92" s="134" t="s">
        <v>88</v>
      </c>
      <c r="G92" s="134" t="s">
        <v>89</v>
      </c>
      <c r="H92" s="212" t="s">
        <v>426</v>
      </c>
    </row>
    <row r="93" customFormat="1" ht="13.5" spans="1:8">
      <c r="A93" s="137">
        <f>H87</f>
        <v>673837.5</v>
      </c>
      <c r="B93" s="93"/>
      <c r="C93" s="137">
        <v>0</v>
      </c>
      <c r="D93" s="137">
        <v>0</v>
      </c>
      <c r="E93" s="137">
        <v>0</v>
      </c>
      <c r="F93" s="137">
        <v>0</v>
      </c>
      <c r="G93" s="137">
        <v>0</v>
      </c>
      <c r="H93" s="213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8" t="s">
        <v>9</v>
      </c>
      <c r="D14" s="12"/>
      <c r="E14" s="10"/>
      <c r="F14" s="2"/>
    </row>
    <row r="15" customFormat="1" spans="1:6">
      <c r="A15" s="4" t="s">
        <v>10</v>
      </c>
      <c r="B15" s="4"/>
      <c r="C15" s="5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45" t="s">
        <v>23</v>
      </c>
      <c r="F23" s="146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107">
        <v>455231</v>
      </c>
      <c r="C29" s="107" t="s">
        <v>853</v>
      </c>
      <c r="D29" s="108">
        <v>1181635</v>
      </c>
      <c r="E29" s="109">
        <v>42898</v>
      </c>
      <c r="F29" s="110">
        <v>42900</v>
      </c>
      <c r="G29" s="111" t="s">
        <v>28</v>
      </c>
      <c r="H29" s="112">
        <v>6930</v>
      </c>
    </row>
    <row r="30" s="1" customFormat="1" spans="1:8">
      <c r="A30" s="29" t="s">
        <v>26</v>
      </c>
      <c r="B30" s="107">
        <v>455232</v>
      </c>
      <c r="C30" s="107" t="s">
        <v>854</v>
      </c>
      <c r="D30" s="108">
        <v>1181635</v>
      </c>
      <c r="E30" s="109">
        <v>42898</v>
      </c>
      <c r="F30" s="110">
        <v>42900</v>
      </c>
      <c r="G30" s="111" t="s">
        <v>28</v>
      </c>
      <c r="H30" s="112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328">
        <v>1193153</v>
      </c>
      <c r="E44" s="329">
        <v>42900</v>
      </c>
      <c r="F44" s="330">
        <v>42903</v>
      </c>
      <c r="G44" s="331" t="s">
        <v>28</v>
      </c>
      <c r="H44" s="332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328">
        <v>1193153</v>
      </c>
      <c r="E45" s="329">
        <v>42900</v>
      </c>
      <c r="F45" s="330">
        <v>42903</v>
      </c>
      <c r="G45" s="331" t="s">
        <v>28</v>
      </c>
      <c r="H45" s="332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101">
        <v>455922</v>
      </c>
      <c r="C63" s="101" t="s">
        <v>886</v>
      </c>
      <c r="D63" s="102">
        <v>1175097</v>
      </c>
      <c r="E63" s="103">
        <v>42901</v>
      </c>
      <c r="F63" s="104">
        <v>42906</v>
      </c>
      <c r="G63" s="105" t="s">
        <v>28</v>
      </c>
      <c r="H63" s="106">
        <v>15975</v>
      </c>
    </row>
    <row r="64" s="1" customFormat="1" spans="1:8">
      <c r="A64" s="29" t="s">
        <v>26</v>
      </c>
      <c r="B64" s="101">
        <v>455923</v>
      </c>
      <c r="C64" s="101" t="s">
        <v>887</v>
      </c>
      <c r="D64" s="102">
        <v>1175097</v>
      </c>
      <c r="E64" s="103">
        <v>42901</v>
      </c>
      <c r="F64" s="104">
        <v>42906</v>
      </c>
      <c r="G64" s="105" t="s">
        <v>28</v>
      </c>
      <c r="H64" s="106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98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29" t="s">
        <v>423</v>
      </c>
      <c r="B74" s="90"/>
      <c r="C74" s="130" t="s">
        <v>424</v>
      </c>
      <c r="D74" s="130" t="s">
        <v>424</v>
      </c>
      <c r="E74" s="130" t="s">
        <v>424</v>
      </c>
      <c r="F74" s="130" t="s">
        <v>424</v>
      </c>
      <c r="G74" s="130" t="s">
        <v>424</v>
      </c>
      <c r="H74" s="131" t="s">
        <v>90</v>
      </c>
    </row>
    <row r="75" customFormat="1" ht="12" customHeight="1" spans="1:8">
      <c r="A75" s="132" t="s">
        <v>425</v>
      </c>
      <c r="B75" s="132"/>
      <c r="C75" s="133" t="s">
        <v>85</v>
      </c>
      <c r="D75" s="134" t="s">
        <v>86</v>
      </c>
      <c r="E75" s="134" t="s">
        <v>87</v>
      </c>
      <c r="F75" s="134" t="s">
        <v>88</v>
      </c>
      <c r="G75" s="134" t="s">
        <v>89</v>
      </c>
      <c r="H75" s="212" t="s">
        <v>426</v>
      </c>
    </row>
    <row r="76" customFormat="1" ht="13.5" spans="1:8">
      <c r="A76" s="137">
        <f>H70+673837.5</f>
        <v>1162212</v>
      </c>
      <c r="B76" s="93"/>
      <c r="C76" s="137">
        <v>0</v>
      </c>
      <c r="D76" s="137">
        <v>0</v>
      </c>
      <c r="E76" s="137">
        <v>0</v>
      </c>
      <c r="F76" s="137">
        <v>0</v>
      </c>
      <c r="G76" s="137">
        <v>0</v>
      </c>
      <c r="H76" s="213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8" t="s">
        <v>9</v>
      </c>
      <c r="D14" s="12"/>
      <c r="E14" s="10"/>
      <c r="F14" s="2"/>
    </row>
    <row r="15" customFormat="1" spans="1:6">
      <c r="A15" s="4" t="s">
        <v>10</v>
      </c>
      <c r="B15" s="4"/>
      <c r="C15" s="5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45" t="s">
        <v>23</v>
      </c>
      <c r="F23" s="146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328">
        <v>1193837</v>
      </c>
      <c r="E30" s="329">
        <v>42904</v>
      </c>
      <c r="F30" s="330">
        <v>42907</v>
      </c>
      <c r="G30" s="331" t="s">
        <v>28</v>
      </c>
      <c r="H30" s="332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328">
        <v>1193837</v>
      </c>
      <c r="E31" s="329">
        <v>42904</v>
      </c>
      <c r="F31" s="330">
        <v>42907</v>
      </c>
      <c r="G31" s="331" t="s">
        <v>28</v>
      </c>
      <c r="H31" s="332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328">
        <v>1193837</v>
      </c>
      <c r="E32" s="329">
        <v>42904</v>
      </c>
      <c r="F32" s="330">
        <v>42907</v>
      </c>
      <c r="G32" s="331" t="s">
        <v>28</v>
      </c>
      <c r="H32" s="332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107">
        <v>456059</v>
      </c>
      <c r="C35" s="107" t="s">
        <v>904</v>
      </c>
      <c r="D35" s="108">
        <v>1194037</v>
      </c>
      <c r="E35" s="109">
        <v>42901</v>
      </c>
      <c r="F35" s="110">
        <v>42907</v>
      </c>
      <c r="G35" s="111" t="s">
        <v>28</v>
      </c>
      <c r="H35" s="112">
        <v>21870</v>
      </c>
    </row>
    <row r="36" s="1" customFormat="1" spans="1:8">
      <c r="A36" s="29" t="s">
        <v>26</v>
      </c>
      <c r="B36" s="107">
        <v>456060</v>
      </c>
      <c r="C36" s="107" t="s">
        <v>905</v>
      </c>
      <c r="D36" s="108">
        <v>1194037</v>
      </c>
      <c r="E36" s="109">
        <v>42901</v>
      </c>
      <c r="F36" s="110">
        <v>37063</v>
      </c>
      <c r="G36" s="111" t="s">
        <v>28</v>
      </c>
      <c r="H36" s="112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502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107">
        <v>457122</v>
      </c>
      <c r="C80" s="107" t="s">
        <v>946</v>
      </c>
      <c r="D80" s="108">
        <v>1195136</v>
      </c>
      <c r="E80" s="109">
        <v>42913</v>
      </c>
      <c r="F80" s="110">
        <v>42915</v>
      </c>
      <c r="G80" s="111" t="s">
        <v>28</v>
      </c>
      <c r="H80" s="112">
        <v>9300</v>
      </c>
    </row>
    <row r="81" s="1" customFormat="1" spans="1:8">
      <c r="A81" s="29" t="s">
        <v>26</v>
      </c>
      <c r="B81" s="107">
        <v>457123</v>
      </c>
      <c r="C81" s="107" t="s">
        <v>947</v>
      </c>
      <c r="D81" s="108">
        <v>1195136</v>
      </c>
      <c r="E81" s="109">
        <v>42913</v>
      </c>
      <c r="F81" s="110">
        <v>42915</v>
      </c>
      <c r="G81" s="111" t="s">
        <v>28</v>
      </c>
      <c r="H81" s="112">
        <v>9300</v>
      </c>
    </row>
    <row r="82" s="1" customFormat="1" spans="1:8">
      <c r="A82" s="29" t="s">
        <v>26</v>
      </c>
      <c r="B82" s="107">
        <v>457135</v>
      </c>
      <c r="C82" s="107" t="s">
        <v>948</v>
      </c>
      <c r="D82" s="108">
        <v>1195136</v>
      </c>
      <c r="E82" s="109">
        <v>42913</v>
      </c>
      <c r="F82" s="110">
        <v>42915</v>
      </c>
      <c r="G82" s="111" t="s">
        <v>28</v>
      </c>
      <c r="H82" s="112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101">
        <v>457271</v>
      </c>
      <c r="C87" s="101" t="s">
        <v>953</v>
      </c>
      <c r="D87" s="102">
        <v>1181625</v>
      </c>
      <c r="E87" s="103">
        <v>42913</v>
      </c>
      <c r="F87" s="104">
        <v>42916</v>
      </c>
      <c r="G87" s="105" t="s">
        <v>28</v>
      </c>
      <c r="H87" s="106">
        <v>12555</v>
      </c>
    </row>
    <row r="88" s="1" customFormat="1" spans="1:8">
      <c r="A88" s="29" t="s">
        <v>26</v>
      </c>
      <c r="B88" s="101">
        <v>457272</v>
      </c>
      <c r="C88" s="101" t="s">
        <v>954</v>
      </c>
      <c r="D88" s="102">
        <v>1181625</v>
      </c>
      <c r="E88" s="103">
        <v>42913</v>
      </c>
      <c r="F88" s="104">
        <v>42916</v>
      </c>
      <c r="G88" s="105" t="s">
        <v>28</v>
      </c>
      <c r="H88" s="106">
        <v>12555</v>
      </c>
    </row>
    <row r="89" s="1" customFormat="1" spans="1:8">
      <c r="A89" s="29" t="s">
        <v>26</v>
      </c>
      <c r="B89" s="101">
        <v>457273</v>
      </c>
      <c r="C89" s="101" t="s">
        <v>955</v>
      </c>
      <c r="D89" s="102">
        <v>1181625</v>
      </c>
      <c r="E89" s="103">
        <v>42913</v>
      </c>
      <c r="F89" s="104">
        <v>42916</v>
      </c>
      <c r="G89" s="105" t="s">
        <v>28</v>
      </c>
      <c r="H89" s="106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98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29" t="s">
        <v>423</v>
      </c>
      <c r="B95" s="90"/>
      <c r="C95" s="130" t="s">
        <v>424</v>
      </c>
      <c r="D95" s="130" t="s">
        <v>424</v>
      </c>
      <c r="E95" s="130" t="s">
        <v>424</v>
      </c>
      <c r="F95" s="130" t="s">
        <v>424</v>
      </c>
      <c r="G95" s="130" t="s">
        <v>424</v>
      </c>
      <c r="H95" s="131" t="s">
        <v>90</v>
      </c>
    </row>
    <row r="96" customFormat="1" ht="12" customHeight="1" spans="1:8">
      <c r="A96" s="132" t="s">
        <v>425</v>
      </c>
      <c r="B96" s="132"/>
      <c r="C96" s="133" t="s">
        <v>85</v>
      </c>
      <c r="D96" s="134" t="s">
        <v>86</v>
      </c>
      <c r="E96" s="134" t="s">
        <v>87</v>
      </c>
      <c r="F96" s="134" t="s">
        <v>88</v>
      </c>
      <c r="G96" s="134" t="s">
        <v>89</v>
      </c>
      <c r="H96" s="212" t="s">
        <v>426</v>
      </c>
    </row>
    <row r="97" customFormat="1" ht="13.5" spans="1:8">
      <c r="A97" s="137">
        <f>H91</f>
        <v>727860</v>
      </c>
      <c r="B97" s="93"/>
      <c r="C97" s="137">
        <v>0</v>
      </c>
      <c r="D97" s="137">
        <v>0</v>
      </c>
      <c r="E97" s="137">
        <v>0</v>
      </c>
      <c r="F97" s="137">
        <v>0</v>
      </c>
      <c r="G97" s="137">
        <v>0</v>
      </c>
      <c r="H97" s="213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470" customWidth="1"/>
    <col min="2" max="2" width="26.8571428571429" style="470" customWidth="1"/>
    <col min="3" max="6" width="18.2857142857143" style="470" customWidth="1"/>
    <col min="7" max="7" width="16.5714285714286" style="470" customWidth="1"/>
    <col min="8" max="16384" width="9.14285714285714" style="470"/>
  </cols>
  <sheetData>
    <row r="1" ht="15" spans="1:7">
      <c r="A1" s="471" t="s">
        <v>20</v>
      </c>
      <c r="B1" s="471" t="s">
        <v>21</v>
      </c>
      <c r="C1" s="471" t="s">
        <v>22</v>
      </c>
      <c r="D1" s="472" t="s">
        <v>958</v>
      </c>
      <c r="E1" s="473">
        <v>0</v>
      </c>
      <c r="F1" s="474" t="s">
        <v>24</v>
      </c>
      <c r="G1" s="471" t="s">
        <v>25</v>
      </c>
    </row>
    <row r="2" ht="15" spans="1:7">
      <c r="A2" s="471" t="s">
        <v>26</v>
      </c>
      <c r="B2" s="471" t="s">
        <v>959</v>
      </c>
      <c r="C2" s="475">
        <v>1199561</v>
      </c>
      <c r="D2" s="476" t="s">
        <v>960</v>
      </c>
      <c r="E2" s="477" t="s">
        <v>961</v>
      </c>
      <c r="F2" s="471" t="s">
        <v>28</v>
      </c>
      <c r="G2" s="478">
        <v>7700</v>
      </c>
    </row>
    <row r="3" ht="15" spans="1:7">
      <c r="A3" s="471" t="s">
        <v>26</v>
      </c>
      <c r="B3" s="471" t="s">
        <v>962</v>
      </c>
      <c r="C3" s="475">
        <v>1199561</v>
      </c>
      <c r="D3" s="476" t="s">
        <v>963</v>
      </c>
      <c r="E3" s="477" t="s">
        <v>961</v>
      </c>
      <c r="F3" s="471" t="s">
        <v>28</v>
      </c>
      <c r="G3" s="478">
        <v>7700</v>
      </c>
    </row>
    <row r="4" ht="15" spans="1:7">
      <c r="A4" s="471" t="s">
        <v>26</v>
      </c>
      <c r="B4" s="471" t="s">
        <v>964</v>
      </c>
      <c r="C4" s="475">
        <v>1180522</v>
      </c>
      <c r="D4" s="476" t="s">
        <v>963</v>
      </c>
      <c r="E4" s="477" t="s">
        <v>961</v>
      </c>
      <c r="F4" s="471" t="s">
        <v>28</v>
      </c>
      <c r="G4" s="478">
        <v>6930</v>
      </c>
    </row>
    <row r="5" ht="15" spans="1:7">
      <c r="A5" s="471" t="s">
        <v>26</v>
      </c>
      <c r="B5" s="471" t="s">
        <v>965</v>
      </c>
      <c r="C5" s="475">
        <v>1180522</v>
      </c>
      <c r="D5" s="476" t="s">
        <v>963</v>
      </c>
      <c r="E5" s="477" t="s">
        <v>966</v>
      </c>
      <c r="F5" s="471" t="s">
        <v>28</v>
      </c>
      <c r="G5" s="478">
        <v>6930</v>
      </c>
    </row>
    <row r="6" ht="15" spans="1:7">
      <c r="A6" s="471" t="s">
        <v>26</v>
      </c>
      <c r="B6" s="471" t="s">
        <v>967</v>
      </c>
      <c r="C6" s="475">
        <v>1177966</v>
      </c>
      <c r="D6" s="476" t="s">
        <v>968</v>
      </c>
      <c r="E6" s="477" t="s">
        <v>961</v>
      </c>
      <c r="F6" s="471" t="s">
        <v>28</v>
      </c>
      <c r="G6" s="478">
        <v>3465</v>
      </c>
    </row>
    <row r="7" ht="15" spans="1:7">
      <c r="A7" s="471" t="s">
        <v>26</v>
      </c>
      <c r="B7" s="471" t="s">
        <v>969</v>
      </c>
      <c r="C7" s="475">
        <v>1199430</v>
      </c>
      <c r="D7" s="476" t="s">
        <v>968</v>
      </c>
      <c r="E7" s="477" t="s">
        <v>961</v>
      </c>
      <c r="F7" s="471" t="s">
        <v>28</v>
      </c>
      <c r="G7" s="478">
        <v>3850</v>
      </c>
    </row>
    <row r="8" ht="15" spans="1:7">
      <c r="A8" s="471" t="s">
        <v>26</v>
      </c>
      <c r="B8" s="471" t="s">
        <v>970</v>
      </c>
      <c r="C8" s="475">
        <v>1199430</v>
      </c>
      <c r="D8" s="476" t="s">
        <v>968</v>
      </c>
      <c r="E8" s="477" t="s">
        <v>971</v>
      </c>
      <c r="F8" s="471" t="s">
        <v>28</v>
      </c>
      <c r="G8" s="478">
        <v>3850</v>
      </c>
    </row>
    <row r="9" ht="15" spans="1:7">
      <c r="A9" s="471" t="s">
        <v>26</v>
      </c>
      <c r="B9" s="471" t="s">
        <v>972</v>
      </c>
      <c r="C9" s="475">
        <v>1178055</v>
      </c>
      <c r="D9" s="476" t="s">
        <v>968</v>
      </c>
      <c r="E9" s="477" t="s">
        <v>973</v>
      </c>
      <c r="F9" s="471" t="s">
        <v>28</v>
      </c>
      <c r="G9" s="478">
        <v>4185</v>
      </c>
    </row>
    <row r="10" ht="15" spans="1:7">
      <c r="A10" s="471" t="s">
        <v>26</v>
      </c>
      <c r="B10" s="471" t="s">
        <v>974</v>
      </c>
      <c r="C10" s="475">
        <v>1196294</v>
      </c>
      <c r="D10" s="476" t="s">
        <v>975</v>
      </c>
      <c r="E10" s="477" t="s">
        <v>971</v>
      </c>
      <c r="F10" s="471" t="s">
        <v>28</v>
      </c>
      <c r="G10" s="478">
        <v>18600</v>
      </c>
    </row>
    <row r="11" ht="15" spans="1:7">
      <c r="A11" s="471" t="s">
        <v>26</v>
      </c>
      <c r="B11" s="471" t="s">
        <v>976</v>
      </c>
      <c r="C11" s="475">
        <v>1196294</v>
      </c>
      <c r="D11" s="476" t="s">
        <v>975</v>
      </c>
      <c r="E11" s="477" t="s">
        <v>971</v>
      </c>
      <c r="F11" s="471" t="s">
        <v>28</v>
      </c>
      <c r="G11" s="478">
        <v>18600</v>
      </c>
    </row>
    <row r="12" ht="15" spans="1:7">
      <c r="A12" s="471" t="s">
        <v>26</v>
      </c>
      <c r="B12" s="471" t="s">
        <v>977</v>
      </c>
      <c r="C12" s="475">
        <v>1196294</v>
      </c>
      <c r="D12" s="476" t="s">
        <v>975</v>
      </c>
      <c r="E12" s="477" t="s">
        <v>971</v>
      </c>
      <c r="F12" s="471" t="s">
        <v>28</v>
      </c>
      <c r="G12" s="478">
        <v>18600</v>
      </c>
    </row>
    <row r="13" ht="15" spans="1:7">
      <c r="A13" s="471" t="s">
        <v>26</v>
      </c>
      <c r="B13" s="471" t="s">
        <v>978</v>
      </c>
      <c r="C13" s="475">
        <v>1200019</v>
      </c>
      <c r="D13" s="476" t="s">
        <v>968</v>
      </c>
      <c r="E13" s="477" t="s">
        <v>979</v>
      </c>
      <c r="F13" s="471" t="s">
        <v>28</v>
      </c>
      <c r="G13" s="478">
        <v>7700</v>
      </c>
    </row>
    <row r="14" ht="15" spans="1:7">
      <c r="A14" s="471" t="s">
        <v>26</v>
      </c>
      <c r="B14" s="471" t="s">
        <v>980</v>
      </c>
      <c r="C14" s="475">
        <v>1198548</v>
      </c>
      <c r="D14" s="476" t="s">
        <v>963</v>
      </c>
      <c r="E14" s="477" t="s">
        <v>979</v>
      </c>
      <c r="F14" s="471" t="s">
        <v>28</v>
      </c>
      <c r="G14" s="478">
        <v>11550</v>
      </c>
    </row>
    <row r="15" ht="15" spans="1:7">
      <c r="A15" s="471" t="s">
        <v>26</v>
      </c>
      <c r="B15" s="471" t="s">
        <v>981</v>
      </c>
      <c r="C15" s="475">
        <v>1198548</v>
      </c>
      <c r="D15" s="476" t="s">
        <v>963</v>
      </c>
      <c r="E15" s="477" t="s">
        <v>979</v>
      </c>
      <c r="F15" s="471" t="s">
        <v>28</v>
      </c>
      <c r="G15" s="478">
        <v>11550</v>
      </c>
    </row>
    <row r="16" ht="15" spans="1:7">
      <c r="A16" s="471" t="s">
        <v>26</v>
      </c>
      <c r="B16" s="471" t="s">
        <v>982</v>
      </c>
      <c r="C16" s="475">
        <v>1198548</v>
      </c>
      <c r="D16" s="476" t="s">
        <v>963</v>
      </c>
      <c r="E16" s="477" t="s">
        <v>983</v>
      </c>
      <c r="F16" s="471" t="s">
        <v>28</v>
      </c>
      <c r="G16" s="478">
        <v>11550</v>
      </c>
    </row>
    <row r="17" ht="15" spans="1:7">
      <c r="A17" s="471" t="s">
        <v>26</v>
      </c>
      <c r="B17" s="471" t="s">
        <v>984</v>
      </c>
      <c r="C17" s="475">
        <v>1198548</v>
      </c>
      <c r="D17" s="476" t="s">
        <v>963</v>
      </c>
      <c r="E17" s="477" t="s">
        <v>979</v>
      </c>
      <c r="F17" s="471" t="s">
        <v>28</v>
      </c>
      <c r="G17" s="478">
        <v>11550</v>
      </c>
    </row>
    <row r="18" ht="15" spans="1:7">
      <c r="A18" s="471" t="s">
        <v>26</v>
      </c>
      <c r="B18" s="471" t="s">
        <v>985</v>
      </c>
      <c r="C18" s="475">
        <v>1186306</v>
      </c>
      <c r="D18" s="476" t="s">
        <v>986</v>
      </c>
      <c r="E18" s="477" t="s">
        <v>979</v>
      </c>
      <c r="F18" s="471" t="s">
        <v>28</v>
      </c>
      <c r="G18" s="478">
        <v>16740</v>
      </c>
    </row>
    <row r="19" ht="15" spans="1:7">
      <c r="A19" s="471" t="s">
        <v>26</v>
      </c>
      <c r="B19" s="471" t="s">
        <v>987</v>
      </c>
      <c r="C19" s="475">
        <v>1181598</v>
      </c>
      <c r="D19" s="476" t="s">
        <v>968</v>
      </c>
      <c r="E19" s="477" t="s">
        <v>979</v>
      </c>
      <c r="F19" s="471" t="s">
        <v>28</v>
      </c>
      <c r="G19" s="478">
        <v>8370</v>
      </c>
    </row>
    <row r="20" ht="15" spans="1:7">
      <c r="A20" s="471" t="s">
        <v>26</v>
      </c>
      <c r="B20" s="471" t="s">
        <v>988</v>
      </c>
      <c r="C20" s="475">
        <v>1191387</v>
      </c>
      <c r="D20" s="476" t="s">
        <v>968</v>
      </c>
      <c r="E20" s="477" t="s">
        <v>979</v>
      </c>
      <c r="F20" s="471" t="s">
        <v>28</v>
      </c>
      <c r="G20" s="478">
        <v>1600</v>
      </c>
    </row>
    <row r="21" ht="15" spans="1:7">
      <c r="A21" s="471" t="s">
        <v>26</v>
      </c>
      <c r="B21" s="471" t="s">
        <v>989</v>
      </c>
      <c r="C21" s="475">
        <v>1199691</v>
      </c>
      <c r="D21" s="476" t="s">
        <v>990</v>
      </c>
      <c r="E21" s="477" t="s">
        <v>979</v>
      </c>
      <c r="F21" s="471" t="s">
        <v>28</v>
      </c>
      <c r="G21" s="478">
        <v>4650</v>
      </c>
    </row>
    <row r="22" ht="15" spans="1:7">
      <c r="A22" s="471" t="s">
        <v>26</v>
      </c>
      <c r="B22" s="471" t="s">
        <v>991</v>
      </c>
      <c r="C22" s="475">
        <v>1183529</v>
      </c>
      <c r="D22" s="476" t="s">
        <v>992</v>
      </c>
      <c r="E22" s="477" t="s">
        <v>993</v>
      </c>
      <c r="F22" s="471" t="s">
        <v>28</v>
      </c>
      <c r="G22" s="478">
        <v>24255</v>
      </c>
    </row>
    <row r="23" ht="15" spans="1:7">
      <c r="A23" s="471" t="s">
        <v>26</v>
      </c>
      <c r="B23" s="471" t="s">
        <v>994</v>
      </c>
      <c r="C23" s="475">
        <v>1180578</v>
      </c>
      <c r="D23" s="476" t="s">
        <v>995</v>
      </c>
      <c r="E23" s="477" t="s">
        <v>993</v>
      </c>
      <c r="F23" s="471" t="s">
        <v>28</v>
      </c>
      <c r="G23" s="478">
        <v>3465</v>
      </c>
    </row>
    <row r="24" ht="15" spans="1:7">
      <c r="A24" s="471" t="s">
        <v>26</v>
      </c>
      <c r="B24" s="471" t="s">
        <v>996</v>
      </c>
      <c r="C24" s="475">
        <v>1180578</v>
      </c>
      <c r="D24" s="476" t="s">
        <v>995</v>
      </c>
      <c r="E24" s="477" t="s">
        <v>993</v>
      </c>
      <c r="F24" s="471" t="s">
        <v>28</v>
      </c>
      <c r="G24" s="478">
        <v>3465</v>
      </c>
    </row>
    <row r="25" ht="15" spans="1:7">
      <c r="A25" s="471" t="s">
        <v>26</v>
      </c>
      <c r="B25" s="471" t="s">
        <v>997</v>
      </c>
      <c r="C25" s="475">
        <v>1195758</v>
      </c>
      <c r="D25" s="476" t="s">
        <v>963</v>
      </c>
      <c r="E25" s="477" t="s">
        <v>993</v>
      </c>
      <c r="F25" s="471" t="s">
        <v>28</v>
      </c>
      <c r="G25" s="478">
        <v>15400</v>
      </c>
    </row>
    <row r="26" ht="15" spans="1:7">
      <c r="A26" s="471" t="s">
        <v>26</v>
      </c>
      <c r="B26" s="471" t="s">
        <v>998</v>
      </c>
      <c r="C26" s="475">
        <v>1193070</v>
      </c>
      <c r="D26" s="476" t="s">
        <v>979</v>
      </c>
      <c r="E26" s="477" t="s">
        <v>993</v>
      </c>
      <c r="F26" s="471" t="s">
        <v>28</v>
      </c>
      <c r="G26" s="479">
        <v>800</v>
      </c>
    </row>
    <row r="27" ht="15" spans="1:7">
      <c r="A27" s="471" t="s">
        <v>26</v>
      </c>
      <c r="B27" s="471" t="s">
        <v>999</v>
      </c>
      <c r="C27" s="475">
        <v>1185490</v>
      </c>
      <c r="D27" s="476" t="s">
        <v>993</v>
      </c>
      <c r="E27" s="477" t="s">
        <v>1000</v>
      </c>
      <c r="F27" s="471" t="s">
        <v>28</v>
      </c>
      <c r="G27" s="478">
        <v>3465</v>
      </c>
    </row>
    <row r="28" ht="15" spans="1:7">
      <c r="A28" s="471" t="s">
        <v>26</v>
      </c>
      <c r="B28" s="471" t="s">
        <v>1001</v>
      </c>
      <c r="C28" s="475">
        <v>1185490</v>
      </c>
      <c r="D28" s="476" t="s">
        <v>993</v>
      </c>
      <c r="E28" s="477" t="s">
        <v>1000</v>
      </c>
      <c r="F28" s="471" t="s">
        <v>28</v>
      </c>
      <c r="G28" s="478">
        <v>3465</v>
      </c>
    </row>
    <row r="29" ht="15" spans="1:7">
      <c r="A29" s="471" t="s">
        <v>26</v>
      </c>
      <c r="B29" s="471" t="s">
        <v>1002</v>
      </c>
      <c r="C29" s="475">
        <v>1188824</v>
      </c>
      <c r="D29" s="476" t="s">
        <v>963</v>
      </c>
      <c r="E29" s="477" t="s">
        <v>1000</v>
      </c>
      <c r="F29" s="471" t="s">
        <v>28</v>
      </c>
      <c r="G29" s="478">
        <v>20925</v>
      </c>
    </row>
    <row r="30" ht="15" spans="1:7">
      <c r="A30" s="471" t="s">
        <v>26</v>
      </c>
      <c r="B30" s="471" t="s">
        <v>1003</v>
      </c>
      <c r="C30" s="475">
        <v>1197508</v>
      </c>
      <c r="D30" s="476" t="s">
        <v>979</v>
      </c>
      <c r="E30" s="477" t="s">
        <v>1000</v>
      </c>
      <c r="F30" s="471" t="s">
        <v>28</v>
      </c>
      <c r="G30" s="478">
        <v>9300</v>
      </c>
    </row>
    <row r="31" ht="15" spans="1:7">
      <c r="A31" s="471" t="s">
        <v>26</v>
      </c>
      <c r="B31" s="471" t="s">
        <v>1004</v>
      </c>
      <c r="C31" s="475">
        <v>1171869</v>
      </c>
      <c r="D31" s="476" t="s">
        <v>979</v>
      </c>
      <c r="E31" s="477" t="s">
        <v>1000</v>
      </c>
      <c r="F31" s="471" t="s">
        <v>28</v>
      </c>
      <c r="G31" s="478">
        <v>7905</v>
      </c>
    </row>
    <row r="32" ht="15" spans="1:7">
      <c r="A32" s="471" t="s">
        <v>26</v>
      </c>
      <c r="B32" s="480" t="s">
        <v>1005</v>
      </c>
      <c r="C32" s="475">
        <v>1196445</v>
      </c>
      <c r="D32" s="476" t="s">
        <v>979</v>
      </c>
      <c r="E32" s="477" t="s">
        <v>1000</v>
      </c>
      <c r="F32" s="471" t="s">
        <v>28</v>
      </c>
      <c r="G32" s="478">
        <v>9300</v>
      </c>
    </row>
    <row r="33" ht="15" spans="1:7">
      <c r="A33" s="471" t="s">
        <v>26</v>
      </c>
      <c r="B33" s="471" t="s">
        <v>1006</v>
      </c>
      <c r="C33" s="475">
        <v>1195893</v>
      </c>
      <c r="D33" s="476" t="s">
        <v>971</v>
      </c>
      <c r="E33" s="477" t="s">
        <v>1000</v>
      </c>
      <c r="F33" s="471" t="s">
        <v>28</v>
      </c>
      <c r="G33" s="478">
        <v>13950</v>
      </c>
    </row>
    <row r="34" ht="15" spans="1:7">
      <c r="A34" s="471" t="s">
        <v>26</v>
      </c>
      <c r="B34" s="471" t="s">
        <v>1007</v>
      </c>
      <c r="C34" s="475">
        <v>1189132</v>
      </c>
      <c r="D34" s="476" t="s">
        <v>971</v>
      </c>
      <c r="E34" s="477" t="s">
        <v>1008</v>
      </c>
      <c r="F34" s="471" t="s">
        <v>28</v>
      </c>
      <c r="G34" s="478">
        <v>13860</v>
      </c>
    </row>
    <row r="35" ht="15" spans="1:7">
      <c r="A35" s="471" t="s">
        <v>26</v>
      </c>
      <c r="B35" s="471" t="s">
        <v>1009</v>
      </c>
      <c r="C35" s="475">
        <v>1189129</v>
      </c>
      <c r="D35" s="476" t="s">
        <v>971</v>
      </c>
      <c r="E35" s="477" t="s">
        <v>1010</v>
      </c>
      <c r="F35" s="471" t="s">
        <v>28</v>
      </c>
      <c r="G35" s="478">
        <v>13860</v>
      </c>
    </row>
    <row r="36" ht="15" spans="1:7">
      <c r="A36" s="471" t="s">
        <v>26</v>
      </c>
      <c r="B36" s="471" t="s">
        <v>1011</v>
      </c>
      <c r="C36" s="475">
        <v>1195280</v>
      </c>
      <c r="D36" s="476" t="s">
        <v>979</v>
      </c>
      <c r="E36" s="477" t="s">
        <v>1008</v>
      </c>
      <c r="F36" s="471" t="s">
        <v>28</v>
      </c>
      <c r="G36" s="478">
        <v>11550</v>
      </c>
    </row>
    <row r="37" ht="15" spans="1:7">
      <c r="A37" s="471" t="s">
        <v>26</v>
      </c>
      <c r="B37" s="471" t="s">
        <v>1012</v>
      </c>
      <c r="C37" s="475">
        <v>1201454</v>
      </c>
      <c r="D37" s="476" t="s">
        <v>993</v>
      </c>
      <c r="E37" s="477" t="s">
        <v>1008</v>
      </c>
      <c r="F37" s="471" t="s">
        <v>28</v>
      </c>
      <c r="G37" s="478">
        <v>9300</v>
      </c>
    </row>
    <row r="38" ht="15" spans="1:7">
      <c r="A38" s="471" t="s">
        <v>26</v>
      </c>
      <c r="B38" s="471" t="s">
        <v>1013</v>
      </c>
      <c r="C38" s="475">
        <v>1187920</v>
      </c>
      <c r="D38" s="476" t="s">
        <v>1000</v>
      </c>
      <c r="E38" s="477" t="s">
        <v>1008</v>
      </c>
      <c r="F38" s="471" t="s">
        <v>28</v>
      </c>
      <c r="G38" s="478">
        <v>4185</v>
      </c>
    </row>
    <row r="39" ht="15" spans="1:7">
      <c r="A39" s="471" t="s">
        <v>26</v>
      </c>
      <c r="B39" s="471" t="s">
        <v>984</v>
      </c>
      <c r="C39" s="475">
        <v>1194820</v>
      </c>
      <c r="D39" s="476" t="s">
        <v>971</v>
      </c>
      <c r="E39" s="477" t="s">
        <v>1008</v>
      </c>
      <c r="F39" s="471" t="s">
        <v>28</v>
      </c>
      <c r="G39" s="478">
        <v>18600</v>
      </c>
    </row>
    <row r="40" ht="15" spans="1:7">
      <c r="A40" s="471" t="s">
        <v>1014</v>
      </c>
      <c r="B40" s="471" t="s">
        <v>1015</v>
      </c>
      <c r="C40" s="475">
        <v>1193863</v>
      </c>
      <c r="D40" s="476" t="s">
        <v>961</v>
      </c>
      <c r="E40" s="477" t="s">
        <v>1008</v>
      </c>
      <c r="F40" s="471" t="s">
        <v>28</v>
      </c>
      <c r="G40" s="478">
        <v>18600</v>
      </c>
    </row>
    <row r="41" ht="15" spans="1:7">
      <c r="A41" s="471" t="s">
        <v>26</v>
      </c>
      <c r="B41" s="471" t="s">
        <v>1016</v>
      </c>
      <c r="C41" s="475">
        <v>1193863</v>
      </c>
      <c r="D41" s="476" t="s">
        <v>971</v>
      </c>
      <c r="E41" s="477" t="s">
        <v>1010</v>
      </c>
      <c r="F41" s="471" t="s">
        <v>28</v>
      </c>
      <c r="G41" s="478">
        <v>18600</v>
      </c>
    </row>
    <row r="42" ht="15" spans="1:7">
      <c r="A42" s="471" t="s">
        <v>26</v>
      </c>
      <c r="B42" s="471" t="s">
        <v>1017</v>
      </c>
      <c r="C42" s="475">
        <v>1193877</v>
      </c>
      <c r="D42" s="476" t="s">
        <v>993</v>
      </c>
      <c r="E42" s="477" t="s">
        <v>1008</v>
      </c>
      <c r="F42" s="471" t="s">
        <v>28</v>
      </c>
      <c r="G42" s="478">
        <v>13950</v>
      </c>
    </row>
    <row r="43" ht="15" spans="1:7">
      <c r="A43" s="471" t="s">
        <v>26</v>
      </c>
      <c r="B43" s="471" t="s">
        <v>1018</v>
      </c>
      <c r="C43" s="475">
        <v>1195968</v>
      </c>
      <c r="D43" s="476" t="s">
        <v>1019</v>
      </c>
      <c r="E43" s="477" t="s">
        <v>1008</v>
      </c>
      <c r="F43" s="471" t="s">
        <v>28</v>
      </c>
      <c r="G43" s="478">
        <v>9300</v>
      </c>
    </row>
    <row r="44" ht="15" spans="1:7">
      <c r="A44" s="471" t="s">
        <v>26</v>
      </c>
      <c r="B44" s="471" t="s">
        <v>1020</v>
      </c>
      <c r="C44" s="475">
        <v>1192079</v>
      </c>
      <c r="D44" s="476" t="s">
        <v>968</v>
      </c>
      <c r="E44" s="477" t="s">
        <v>1008</v>
      </c>
      <c r="F44" s="471" t="s">
        <v>28</v>
      </c>
      <c r="G44" s="478">
        <v>23250</v>
      </c>
    </row>
    <row r="45" ht="15" spans="1:7">
      <c r="A45" s="471" t="s">
        <v>26</v>
      </c>
      <c r="B45" s="471" t="s">
        <v>1021</v>
      </c>
      <c r="C45" s="475">
        <v>1192079</v>
      </c>
      <c r="D45" s="476" t="s">
        <v>968</v>
      </c>
      <c r="E45" s="477" t="s">
        <v>1008</v>
      </c>
      <c r="F45" s="471" t="s">
        <v>28</v>
      </c>
      <c r="G45" s="478">
        <v>23250</v>
      </c>
    </row>
    <row r="46" ht="15" spans="1:7">
      <c r="A46" s="471" t="s">
        <v>26</v>
      </c>
      <c r="B46" s="471" t="s">
        <v>1022</v>
      </c>
      <c r="C46" s="475">
        <v>1195220</v>
      </c>
      <c r="D46" s="476" t="s">
        <v>983</v>
      </c>
      <c r="E46" s="477" t="s">
        <v>1023</v>
      </c>
      <c r="F46" s="471" t="s">
        <v>28</v>
      </c>
      <c r="G46" s="478">
        <v>15400</v>
      </c>
    </row>
    <row r="47" ht="15" spans="1:7">
      <c r="A47" s="471" t="s">
        <v>26</v>
      </c>
      <c r="B47" s="471" t="s">
        <v>1024</v>
      </c>
      <c r="C47" s="475">
        <v>1182204</v>
      </c>
      <c r="D47" s="476" t="s">
        <v>1000</v>
      </c>
      <c r="E47" s="477" t="s">
        <v>1023</v>
      </c>
      <c r="F47" s="471" t="s">
        <v>28</v>
      </c>
      <c r="G47" s="478">
        <v>8370</v>
      </c>
    </row>
    <row r="48" ht="15" spans="1:7">
      <c r="A48" s="481" t="s">
        <v>26</v>
      </c>
      <c r="B48" s="481" t="s">
        <v>1025</v>
      </c>
      <c r="C48" s="482">
        <v>1185093</v>
      </c>
      <c r="D48" s="483" t="s">
        <v>1000</v>
      </c>
      <c r="E48" s="484" t="s">
        <v>1026</v>
      </c>
      <c r="F48" s="481" t="s">
        <v>28</v>
      </c>
      <c r="G48" s="485">
        <v>10395</v>
      </c>
    </row>
    <row r="49" ht="15" spans="1:7">
      <c r="A49" s="471" t="s">
        <v>26</v>
      </c>
      <c r="B49" s="471" t="s">
        <v>1027</v>
      </c>
      <c r="C49" s="475">
        <v>1185093</v>
      </c>
      <c r="D49" s="476" t="s">
        <v>1000</v>
      </c>
      <c r="E49" s="477" t="s">
        <v>1026</v>
      </c>
      <c r="F49" s="471" t="s">
        <v>28</v>
      </c>
      <c r="G49" s="478">
        <v>10395</v>
      </c>
    </row>
    <row r="50" ht="15" spans="1:7">
      <c r="A50" s="471" t="s">
        <v>26</v>
      </c>
      <c r="B50" s="471" t="s">
        <v>1028</v>
      </c>
      <c r="C50" s="475">
        <v>1199576</v>
      </c>
      <c r="D50" s="476" t="s">
        <v>979</v>
      </c>
      <c r="E50" s="477" t="s">
        <v>1026</v>
      </c>
      <c r="F50" s="471" t="s">
        <v>28</v>
      </c>
      <c r="G50" s="478">
        <v>23250</v>
      </c>
    </row>
    <row r="51" ht="15" spans="1:7">
      <c r="A51" s="471" t="s">
        <v>26</v>
      </c>
      <c r="B51" s="471" t="s">
        <v>1029</v>
      </c>
      <c r="C51" s="475">
        <v>1199576</v>
      </c>
      <c r="D51" s="476" t="s">
        <v>979</v>
      </c>
      <c r="E51" s="477" t="s">
        <v>1026</v>
      </c>
      <c r="F51" s="471" t="s">
        <v>28</v>
      </c>
      <c r="G51" s="478">
        <v>23250</v>
      </c>
    </row>
    <row r="52" ht="15" spans="1:7">
      <c r="A52" s="471" t="s">
        <v>26</v>
      </c>
      <c r="B52" s="471" t="s">
        <v>1030</v>
      </c>
      <c r="C52" s="475">
        <v>1201142</v>
      </c>
      <c r="D52" s="476" t="s">
        <v>1008</v>
      </c>
      <c r="E52" s="477" t="s">
        <v>1026</v>
      </c>
      <c r="F52" s="471" t="s">
        <v>28</v>
      </c>
      <c r="G52" s="478">
        <v>9300</v>
      </c>
    </row>
    <row r="53" ht="15" spans="1:7">
      <c r="A53" s="471" t="s">
        <v>26</v>
      </c>
      <c r="B53" s="471" t="s">
        <v>1031</v>
      </c>
      <c r="C53" s="475">
        <v>1201142</v>
      </c>
      <c r="D53" s="476" t="s">
        <v>1008</v>
      </c>
      <c r="E53" s="477" t="s">
        <v>1026</v>
      </c>
      <c r="F53" s="471" t="s">
        <v>28</v>
      </c>
      <c r="G53" s="478">
        <v>9300</v>
      </c>
    </row>
    <row r="54" ht="15" spans="1:7">
      <c r="A54" s="471" t="s">
        <v>26</v>
      </c>
      <c r="B54" s="471" t="s">
        <v>1032</v>
      </c>
      <c r="C54" s="475">
        <v>1194439</v>
      </c>
      <c r="D54" s="476" t="s">
        <v>979</v>
      </c>
      <c r="E54" s="477" t="s">
        <v>1026</v>
      </c>
      <c r="F54" s="471" t="s">
        <v>28</v>
      </c>
      <c r="G54" s="478">
        <v>23250</v>
      </c>
    </row>
    <row r="55" ht="15" spans="1:7">
      <c r="A55" s="471" t="s">
        <v>26</v>
      </c>
      <c r="B55" s="471" t="s">
        <v>1033</v>
      </c>
      <c r="C55" s="475">
        <v>1194439</v>
      </c>
      <c r="D55" s="476" t="s">
        <v>979</v>
      </c>
      <c r="E55" s="477" t="s">
        <v>1026</v>
      </c>
      <c r="F55" s="471" t="s">
        <v>28</v>
      </c>
      <c r="G55" s="478">
        <v>23250</v>
      </c>
    </row>
    <row r="56" ht="15" spans="1:7">
      <c r="A56" s="471" t="s">
        <v>26</v>
      </c>
      <c r="B56" s="471" t="s">
        <v>1034</v>
      </c>
      <c r="C56" s="475">
        <v>1199476</v>
      </c>
      <c r="D56" s="476" t="s">
        <v>1008</v>
      </c>
      <c r="E56" s="477" t="s">
        <v>1035</v>
      </c>
      <c r="F56" s="471" t="s">
        <v>28</v>
      </c>
      <c r="G56" s="478">
        <v>11550</v>
      </c>
    </row>
    <row r="57" ht="15" spans="1:7">
      <c r="A57" s="471" t="s">
        <v>26</v>
      </c>
      <c r="B57" s="471" t="s">
        <v>1036</v>
      </c>
      <c r="C57" s="475">
        <v>1199476</v>
      </c>
      <c r="D57" s="476" t="s">
        <v>1008</v>
      </c>
      <c r="E57" s="477" t="s">
        <v>1035</v>
      </c>
      <c r="F57" s="471" t="s">
        <v>28</v>
      </c>
      <c r="G57" s="478">
        <v>11550</v>
      </c>
    </row>
    <row r="58" ht="15" spans="1:7">
      <c r="A58" s="471" t="s">
        <v>26</v>
      </c>
      <c r="B58" s="471" t="s">
        <v>635</v>
      </c>
      <c r="C58" s="475">
        <v>1189136</v>
      </c>
      <c r="D58" s="476" t="s">
        <v>971</v>
      </c>
      <c r="E58" s="477" t="s">
        <v>1037</v>
      </c>
      <c r="F58" s="471" t="s">
        <v>28</v>
      </c>
      <c r="G58" s="478">
        <v>29295</v>
      </c>
    </row>
    <row r="59" ht="15" spans="1:7">
      <c r="A59" s="471" t="s">
        <v>26</v>
      </c>
      <c r="B59" s="471" t="s">
        <v>1038</v>
      </c>
      <c r="C59" s="475">
        <v>1191347</v>
      </c>
      <c r="D59" s="476" t="s">
        <v>1023</v>
      </c>
      <c r="E59" s="477" t="s">
        <v>1035</v>
      </c>
      <c r="F59" s="471" t="s">
        <v>28</v>
      </c>
      <c r="G59" s="478">
        <v>6930</v>
      </c>
    </row>
    <row r="60" ht="15" spans="1:7">
      <c r="A60" s="471" t="s">
        <v>26</v>
      </c>
      <c r="B60" s="471" t="s">
        <v>1039</v>
      </c>
      <c r="C60" s="475">
        <v>1191347</v>
      </c>
      <c r="D60" s="476" t="s">
        <v>1023</v>
      </c>
      <c r="E60" s="477" t="s">
        <v>1035</v>
      </c>
      <c r="F60" s="471" t="s">
        <v>28</v>
      </c>
      <c r="G60" s="478">
        <v>6930</v>
      </c>
    </row>
    <row r="61" ht="15" spans="1:7">
      <c r="A61" s="471" t="s">
        <v>26</v>
      </c>
      <c r="B61" s="471" t="s">
        <v>1040</v>
      </c>
      <c r="C61" s="475">
        <v>1191347</v>
      </c>
      <c r="D61" s="476" t="s">
        <v>1023</v>
      </c>
      <c r="E61" s="477" t="s">
        <v>1035</v>
      </c>
      <c r="F61" s="471" t="s">
        <v>28</v>
      </c>
      <c r="G61" s="478">
        <v>6930</v>
      </c>
    </row>
    <row r="62" ht="15" spans="1:7">
      <c r="A62" s="471" t="s">
        <v>26</v>
      </c>
      <c r="B62" s="474" t="s">
        <v>1041</v>
      </c>
      <c r="C62" s="475">
        <v>1191347</v>
      </c>
      <c r="D62" s="476" t="s">
        <v>1023</v>
      </c>
      <c r="E62" s="477" t="s">
        <v>1035</v>
      </c>
      <c r="F62" s="471" t="s">
        <v>28</v>
      </c>
      <c r="G62" s="478">
        <v>6930</v>
      </c>
    </row>
    <row r="63" ht="15" spans="1:7">
      <c r="A63" s="471" t="s">
        <v>26</v>
      </c>
      <c r="B63" s="471" t="s">
        <v>1042</v>
      </c>
      <c r="C63" s="475">
        <v>1199235</v>
      </c>
      <c r="D63" s="476" t="s">
        <v>1008</v>
      </c>
      <c r="E63" s="477" t="s">
        <v>1043</v>
      </c>
      <c r="F63" s="471" t="s">
        <v>28</v>
      </c>
      <c r="G63" s="478">
        <v>15400</v>
      </c>
    </row>
    <row r="64" ht="15" spans="1:7">
      <c r="A64" s="471" t="s">
        <v>26</v>
      </c>
      <c r="B64" s="471" t="s">
        <v>1044</v>
      </c>
      <c r="C64" s="475">
        <v>1200418</v>
      </c>
      <c r="D64" s="476" t="s">
        <v>1000</v>
      </c>
      <c r="E64" s="477" t="s">
        <v>1043</v>
      </c>
      <c r="F64" s="471" t="s">
        <v>28</v>
      </c>
      <c r="G64" s="478">
        <v>23250</v>
      </c>
    </row>
    <row r="65" ht="15" spans="1:7">
      <c r="A65" s="471" t="s">
        <v>26</v>
      </c>
      <c r="B65" s="471" t="s">
        <v>1045</v>
      </c>
      <c r="C65" s="475">
        <v>1196973</v>
      </c>
      <c r="D65" s="476" t="s">
        <v>1046</v>
      </c>
      <c r="E65" s="477" t="s">
        <v>1043</v>
      </c>
      <c r="F65" s="471" t="s">
        <v>28</v>
      </c>
      <c r="G65" s="478">
        <v>13950</v>
      </c>
    </row>
    <row r="66" ht="15" spans="1:7">
      <c r="A66" s="471" t="s">
        <v>26</v>
      </c>
      <c r="B66" s="471" t="s">
        <v>1047</v>
      </c>
      <c r="C66" s="475">
        <v>1201628</v>
      </c>
      <c r="D66" s="476" t="s">
        <v>1008</v>
      </c>
      <c r="E66" s="477" t="s">
        <v>1043</v>
      </c>
      <c r="F66" s="471" t="s">
        <v>28</v>
      </c>
      <c r="G66" s="478">
        <v>18600</v>
      </c>
    </row>
    <row r="67" ht="15" spans="1:7">
      <c r="A67" s="471" t="s">
        <v>26</v>
      </c>
      <c r="B67" s="471" t="s">
        <v>1048</v>
      </c>
      <c r="C67" s="475">
        <v>1192084</v>
      </c>
      <c r="D67" s="476" t="s">
        <v>1035</v>
      </c>
      <c r="E67" s="477" t="s">
        <v>1049</v>
      </c>
      <c r="F67" s="471" t="s">
        <v>28</v>
      </c>
      <c r="G67" s="478">
        <v>6930</v>
      </c>
    </row>
    <row r="68" ht="15" spans="1:7">
      <c r="A68" s="471" t="s">
        <v>26</v>
      </c>
      <c r="B68" s="471" t="s">
        <v>1050</v>
      </c>
      <c r="C68" s="475">
        <v>1199237</v>
      </c>
      <c r="D68" s="476" t="s">
        <v>1008</v>
      </c>
      <c r="E68" s="477" t="s">
        <v>1049</v>
      </c>
      <c r="F68" s="471" t="s">
        <v>28</v>
      </c>
      <c r="G68" s="478">
        <v>19250</v>
      </c>
    </row>
    <row r="69" ht="15" spans="1:7">
      <c r="A69" s="471" t="s">
        <v>26</v>
      </c>
      <c r="B69" s="471" t="s">
        <v>1051</v>
      </c>
      <c r="C69" s="475">
        <v>1195815</v>
      </c>
      <c r="D69" s="476" t="s">
        <v>1026</v>
      </c>
      <c r="E69" s="477" t="s">
        <v>1049</v>
      </c>
      <c r="F69" s="471" t="s">
        <v>28</v>
      </c>
      <c r="G69" s="478">
        <v>13950</v>
      </c>
    </row>
    <row r="70" ht="15" spans="1:7">
      <c r="A70" s="471" t="s">
        <v>26</v>
      </c>
      <c r="B70" s="471" t="s">
        <v>1052</v>
      </c>
      <c r="C70" s="475">
        <v>1196485</v>
      </c>
      <c r="D70" s="476" t="s">
        <v>1035</v>
      </c>
      <c r="E70" s="477" t="s">
        <v>1053</v>
      </c>
      <c r="F70" s="471" t="s">
        <v>28</v>
      </c>
      <c r="G70" s="478">
        <v>9300</v>
      </c>
    </row>
    <row r="71" ht="15" spans="1:7">
      <c r="A71" s="471" t="s">
        <v>26</v>
      </c>
      <c r="B71" s="471" t="s">
        <v>1054</v>
      </c>
      <c r="C71" s="475">
        <v>1196485</v>
      </c>
      <c r="D71" s="476" t="s">
        <v>1035</v>
      </c>
      <c r="E71" s="477" t="s">
        <v>1053</v>
      </c>
      <c r="F71" s="471" t="s">
        <v>28</v>
      </c>
      <c r="G71" s="478">
        <v>9300</v>
      </c>
    </row>
    <row r="72" ht="15" spans="1:7">
      <c r="A72" s="471" t="s">
        <v>26</v>
      </c>
      <c r="B72" s="486" t="s">
        <v>1055</v>
      </c>
      <c r="C72" s="487">
        <v>1192887</v>
      </c>
      <c r="D72" s="488" t="s">
        <v>1056</v>
      </c>
      <c r="E72" s="489" t="s">
        <v>1049</v>
      </c>
      <c r="F72" s="486" t="s">
        <v>28</v>
      </c>
      <c r="G72" s="490">
        <v>12555</v>
      </c>
    </row>
    <row r="73" ht="15" spans="1:7">
      <c r="A73" s="471" t="s">
        <v>26</v>
      </c>
      <c r="B73" s="471" t="s">
        <v>1057</v>
      </c>
      <c r="C73" s="475">
        <v>1180006</v>
      </c>
      <c r="D73" s="476" t="s">
        <v>1026</v>
      </c>
      <c r="E73" s="477" t="s">
        <v>1058</v>
      </c>
      <c r="F73" s="471" t="s">
        <v>28</v>
      </c>
      <c r="G73" s="478">
        <v>20925</v>
      </c>
    </row>
    <row r="74" ht="15" spans="1:7">
      <c r="A74" s="471" t="s">
        <v>26</v>
      </c>
      <c r="B74" s="471" t="s">
        <v>1059</v>
      </c>
      <c r="C74" s="475">
        <v>1185594</v>
      </c>
      <c r="D74" s="476" t="s">
        <v>1035</v>
      </c>
      <c r="E74" s="477" t="s">
        <v>1060</v>
      </c>
      <c r="F74" s="471" t="s">
        <v>28</v>
      </c>
      <c r="G74" s="478">
        <v>12555</v>
      </c>
    </row>
    <row r="75" ht="15" spans="1:7">
      <c r="A75" s="471" t="s">
        <v>26</v>
      </c>
      <c r="B75" s="471" t="s">
        <v>1061</v>
      </c>
      <c r="C75" s="475">
        <v>1201762</v>
      </c>
      <c r="D75" s="476" t="s">
        <v>1026</v>
      </c>
      <c r="E75" s="477" t="s">
        <v>1062</v>
      </c>
      <c r="F75" s="471" t="s">
        <v>28</v>
      </c>
      <c r="G75" s="478">
        <v>15400</v>
      </c>
    </row>
    <row r="76" ht="15" spans="1:7">
      <c r="A76" s="471" t="s">
        <v>26</v>
      </c>
      <c r="B76" s="486" t="s">
        <v>1063</v>
      </c>
      <c r="C76" s="487">
        <v>1190939</v>
      </c>
      <c r="D76" s="488" t="s">
        <v>1053</v>
      </c>
      <c r="E76" s="489" t="s">
        <v>1064</v>
      </c>
      <c r="F76" s="486" t="s">
        <v>28</v>
      </c>
      <c r="G76" s="490">
        <v>6930</v>
      </c>
    </row>
    <row r="77" ht="15" spans="1:7">
      <c r="A77" s="471" t="s">
        <v>26</v>
      </c>
      <c r="B77" s="471" t="s">
        <v>1065</v>
      </c>
      <c r="C77" s="475">
        <v>1189094</v>
      </c>
      <c r="D77" s="476" t="s">
        <v>1043</v>
      </c>
      <c r="E77" s="477" t="s">
        <v>1064</v>
      </c>
      <c r="F77" s="471" t="s">
        <v>28</v>
      </c>
      <c r="G77" s="478">
        <v>10395</v>
      </c>
    </row>
    <row r="78" ht="15" spans="1:7">
      <c r="A78" s="471" t="s">
        <v>26</v>
      </c>
      <c r="B78" s="471" t="s">
        <v>1066</v>
      </c>
      <c r="C78" s="475">
        <v>1189094</v>
      </c>
      <c r="D78" s="476" t="s">
        <v>1043</v>
      </c>
      <c r="E78" s="477" t="s">
        <v>1064</v>
      </c>
      <c r="F78" s="471" t="s">
        <v>28</v>
      </c>
      <c r="G78" s="478">
        <v>10395</v>
      </c>
    </row>
    <row r="79" ht="15" spans="1:7">
      <c r="A79" s="471" t="s">
        <v>26</v>
      </c>
      <c r="B79" s="471" t="s">
        <v>1067</v>
      </c>
      <c r="C79" s="475">
        <v>1189094</v>
      </c>
      <c r="D79" s="476" t="s">
        <v>1043</v>
      </c>
      <c r="E79" s="477" t="s">
        <v>1064</v>
      </c>
      <c r="F79" s="471" t="s">
        <v>28</v>
      </c>
      <c r="G79" s="478">
        <v>10395</v>
      </c>
    </row>
    <row r="80" ht="15" spans="1:7">
      <c r="A80" s="471" t="s">
        <v>26</v>
      </c>
      <c r="B80" s="471" t="s">
        <v>1068</v>
      </c>
      <c r="C80" s="475">
        <v>1202653</v>
      </c>
      <c r="D80" s="476" t="s">
        <v>1043</v>
      </c>
      <c r="E80" s="477" t="s">
        <v>1064</v>
      </c>
      <c r="F80" s="471" t="s">
        <v>28</v>
      </c>
      <c r="G80" s="478">
        <v>13950</v>
      </c>
    </row>
    <row r="81" ht="15" spans="1:7">
      <c r="A81" s="471" t="s">
        <v>26</v>
      </c>
      <c r="B81" s="471" t="s">
        <v>1069</v>
      </c>
      <c r="C81" s="475">
        <v>1174438</v>
      </c>
      <c r="D81" s="476" t="s">
        <v>1043</v>
      </c>
      <c r="E81" s="477" t="s">
        <v>1064</v>
      </c>
      <c r="F81" s="471" t="s">
        <v>28</v>
      </c>
      <c r="G81" s="478">
        <v>11857.5</v>
      </c>
    </row>
    <row r="82" ht="15" spans="1:7">
      <c r="A82" s="471" t="s">
        <v>26</v>
      </c>
      <c r="B82" s="471" t="s">
        <v>1070</v>
      </c>
      <c r="C82" s="475">
        <v>1174436</v>
      </c>
      <c r="D82" s="476" t="s">
        <v>1043</v>
      </c>
      <c r="E82" s="477" t="s">
        <v>1064</v>
      </c>
      <c r="F82" s="471" t="s">
        <v>28</v>
      </c>
      <c r="G82" s="478">
        <v>11857.5</v>
      </c>
    </row>
    <row r="83" ht="15" spans="1:7">
      <c r="A83" s="471" t="s">
        <v>26</v>
      </c>
      <c r="B83" s="471" t="s">
        <v>1071</v>
      </c>
      <c r="C83" s="475">
        <v>1174437</v>
      </c>
      <c r="D83" s="476" t="s">
        <v>1043</v>
      </c>
      <c r="E83" s="477" t="s">
        <v>1064</v>
      </c>
      <c r="F83" s="471" t="s">
        <v>28</v>
      </c>
      <c r="G83" s="491">
        <v>11857.5</v>
      </c>
    </row>
    <row r="84" ht="15.75" spans="1:8">
      <c r="A84" s="471" t="s">
        <v>26</v>
      </c>
      <c r="B84" s="492"/>
      <c r="C84" s="493"/>
      <c r="D84" s="494"/>
      <c r="E84" s="495"/>
      <c r="F84" s="496"/>
      <c r="G84" s="497">
        <f>SUM(G2:G83)</f>
        <v>994947.5</v>
      </c>
      <c r="H84" s="498" t="s">
        <v>1072</v>
      </c>
    </row>
    <row r="85" ht="15" spans="1:7">
      <c r="A85" s="499"/>
      <c r="B85" s="500"/>
      <c r="C85" s="500"/>
      <c r="D85" s="500"/>
      <c r="E85" s="500"/>
      <c r="F85" s="500"/>
      <c r="G85" s="500"/>
    </row>
    <row r="86" spans="1:7">
      <c r="A86" s="500"/>
      <c r="B86" s="500"/>
      <c r="C86" s="500"/>
      <c r="D86" s="500"/>
      <c r="E86" s="500"/>
      <c r="F86" s="500"/>
      <c r="G86" s="500"/>
    </row>
    <row r="87" ht="16.5" spans="1:7">
      <c r="A87" s="501" t="s">
        <v>1073</v>
      </c>
      <c r="B87" s="500"/>
      <c r="C87" s="500"/>
      <c r="D87" s="500"/>
      <c r="E87" s="500"/>
      <c r="F87" s="500"/>
      <c r="G87" s="500"/>
    </row>
    <row r="88" spans="1:7">
      <c r="A88" s="500"/>
      <c r="B88" s="500"/>
      <c r="C88" s="500"/>
      <c r="D88" s="500"/>
      <c r="E88" s="500"/>
      <c r="F88" s="500"/>
      <c r="G88" s="500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8" t="s">
        <v>9</v>
      </c>
      <c r="D14" s="12"/>
      <c r="E14" s="10"/>
      <c r="F14" s="2"/>
    </row>
    <row r="15" customFormat="1" spans="1:6">
      <c r="A15" s="4" t="s">
        <v>10</v>
      </c>
      <c r="B15" s="4"/>
      <c r="C15" s="5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559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559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559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562" t="s">
        <v>98</v>
      </c>
      <c r="E27" s="445">
        <v>42793</v>
      </c>
      <c r="F27" s="446">
        <v>42794</v>
      </c>
      <c r="G27" s="447" t="s">
        <v>28</v>
      </c>
      <c r="H27" s="448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562" t="s">
        <v>98</v>
      </c>
      <c r="E28" s="445">
        <v>42793</v>
      </c>
      <c r="F28" s="446">
        <v>42794</v>
      </c>
      <c r="G28" s="447" t="s">
        <v>28</v>
      </c>
      <c r="H28" s="448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563" t="s">
        <v>102</v>
      </c>
      <c r="E30" s="329">
        <v>42792</v>
      </c>
      <c r="F30" s="330">
        <v>42794</v>
      </c>
      <c r="G30" s="331" t="s">
        <v>28</v>
      </c>
      <c r="H30" s="332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563" t="s">
        <v>102</v>
      </c>
      <c r="E31" s="329">
        <v>42792</v>
      </c>
      <c r="F31" s="330">
        <v>42794</v>
      </c>
      <c r="G31" s="331" t="s">
        <v>28</v>
      </c>
      <c r="H31" s="332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559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559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559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444">
        <v>170112192519</v>
      </c>
      <c r="E40" s="445">
        <v>42791</v>
      </c>
      <c r="F40" s="446">
        <v>42795</v>
      </c>
      <c r="G40" s="447" t="s">
        <v>28</v>
      </c>
      <c r="H40" s="448">
        <v>21280</v>
      </c>
      <c r="I40" s="77"/>
    </row>
    <row r="41" s="1" customFormat="1" spans="1:9">
      <c r="A41" s="29" t="s">
        <v>26</v>
      </c>
      <c r="B41" s="50">
        <v>441612</v>
      </c>
      <c r="C41" s="552" t="s">
        <v>115</v>
      </c>
      <c r="D41" s="444">
        <v>170112192519</v>
      </c>
      <c r="E41" s="445">
        <v>42791</v>
      </c>
      <c r="F41" s="446">
        <v>42795</v>
      </c>
      <c r="G41" s="447" t="s">
        <v>28</v>
      </c>
      <c r="H41" s="448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559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559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559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502" t="s">
        <v>130</v>
      </c>
      <c r="D53" s="564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502" t="s">
        <v>132</v>
      </c>
      <c r="D54" s="564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559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559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560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560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560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559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559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559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560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560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565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565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559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559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561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561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561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559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559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502" t="s">
        <v>180</v>
      </c>
      <c r="D90" s="564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502" t="s">
        <v>182</v>
      </c>
      <c r="D91" s="564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552" t="s">
        <v>183</v>
      </c>
      <c r="D92" s="444">
        <v>170218171817</v>
      </c>
      <c r="E92" s="445">
        <v>42796</v>
      </c>
      <c r="F92" s="446">
        <v>42800</v>
      </c>
      <c r="G92" s="447" t="s">
        <v>28</v>
      </c>
      <c r="H92" s="448">
        <v>15200</v>
      </c>
      <c r="I92" s="77"/>
    </row>
    <row r="93" s="1" customFormat="1" spans="1:9">
      <c r="A93" s="29" t="s">
        <v>26</v>
      </c>
      <c r="B93" s="50">
        <v>442182</v>
      </c>
      <c r="C93" s="552" t="s">
        <v>184</v>
      </c>
      <c r="D93" s="444">
        <v>170218171817</v>
      </c>
      <c r="E93" s="445">
        <v>42796</v>
      </c>
      <c r="F93" s="446">
        <v>42800</v>
      </c>
      <c r="G93" s="447" t="s">
        <v>28</v>
      </c>
      <c r="H93" s="448">
        <v>15200</v>
      </c>
      <c r="I93" s="77"/>
    </row>
    <row r="94" s="1" customFormat="1" spans="1:9">
      <c r="A94" s="29" t="s">
        <v>26</v>
      </c>
      <c r="B94" s="50">
        <v>442196</v>
      </c>
      <c r="C94" s="552" t="s">
        <v>185</v>
      </c>
      <c r="D94" s="444">
        <v>170218171817</v>
      </c>
      <c r="E94" s="445">
        <v>42796</v>
      </c>
      <c r="F94" s="446">
        <v>42800</v>
      </c>
      <c r="G94" s="447" t="s">
        <v>28</v>
      </c>
      <c r="H94" s="448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555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555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144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16"/>
      <c r="D107" s="71"/>
      <c r="E107" s="72"/>
      <c r="F107" s="73"/>
      <c r="G107" s="74" t="s">
        <v>80</v>
      </c>
      <c r="H107" s="75">
        <f>SUM(H22:H106)</f>
        <v>1024147.5</v>
      </c>
      <c r="I107" s="235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29" t="s">
        <v>423</v>
      </c>
      <c r="B110" s="90"/>
      <c r="C110" s="130" t="s">
        <v>424</v>
      </c>
      <c r="D110" s="130" t="s">
        <v>424</v>
      </c>
      <c r="E110" s="130" t="s">
        <v>424</v>
      </c>
      <c r="F110" s="130" t="s">
        <v>424</v>
      </c>
      <c r="G110" s="130" t="s">
        <v>424</v>
      </c>
      <c r="H110" s="131" t="s">
        <v>90</v>
      </c>
    </row>
    <row r="111" customFormat="1" ht="12" customHeight="1" spans="1:8">
      <c r="A111" s="132" t="s">
        <v>425</v>
      </c>
      <c r="B111" s="132"/>
      <c r="C111" s="133" t="s">
        <v>85</v>
      </c>
      <c r="D111" s="134" t="s">
        <v>86</v>
      </c>
      <c r="E111" s="134" t="s">
        <v>87</v>
      </c>
      <c r="F111" s="134" t="s">
        <v>88</v>
      </c>
      <c r="G111" s="134" t="s">
        <v>89</v>
      </c>
      <c r="H111" s="212" t="s">
        <v>426</v>
      </c>
    </row>
    <row r="112" customFormat="1" ht="13.5" spans="1:8">
      <c r="A112" s="137">
        <f>H107</f>
        <v>1024147.5</v>
      </c>
      <c r="B112" s="93"/>
      <c r="C112" s="137">
        <v>0</v>
      </c>
      <c r="D112" s="137">
        <v>0</v>
      </c>
      <c r="E112" s="137">
        <v>0</v>
      </c>
      <c r="F112" s="137">
        <v>0</v>
      </c>
      <c r="G112" s="137">
        <v>0</v>
      </c>
      <c r="H112" s="213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139" t="s">
        <v>1157</v>
      </c>
    </row>
    <row r="118" customFormat="1" spans="3:4">
      <c r="C118" s="140"/>
      <c r="D118" s="140"/>
    </row>
    <row r="119" customFormat="1" ht="15.75" spans="3:3">
      <c r="C119" s="141" t="s">
        <v>1158</v>
      </c>
    </row>
    <row r="120" customFormat="1" spans="3:3">
      <c r="C120" s="142" t="s">
        <v>1159</v>
      </c>
    </row>
    <row r="121" customFormat="1" spans="3:4">
      <c r="C121" s="469" t="s">
        <v>1160</v>
      </c>
      <c r="D121" s="126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144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16"/>
      <c r="D66" s="71"/>
      <c r="E66" s="72"/>
      <c r="F66" s="73"/>
      <c r="G66" s="74" t="s">
        <v>80</v>
      </c>
      <c r="H66" s="75">
        <f>SUM(H22:H65)</f>
        <v>482790</v>
      </c>
      <c r="I66" s="235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29" t="s">
        <v>423</v>
      </c>
      <c r="B69" s="90"/>
      <c r="C69" s="130" t="s">
        <v>424</v>
      </c>
      <c r="D69" s="130" t="s">
        <v>424</v>
      </c>
      <c r="E69" s="130" t="s">
        <v>424</v>
      </c>
      <c r="F69" s="130" t="s">
        <v>424</v>
      </c>
      <c r="G69" s="130" t="s">
        <v>424</v>
      </c>
      <c r="H69" s="131" t="s">
        <v>90</v>
      </c>
    </row>
    <row r="70" customFormat="1" ht="12" customHeight="1" spans="1:8">
      <c r="A70" s="132" t="s">
        <v>425</v>
      </c>
      <c r="B70" s="132"/>
      <c r="C70" s="133" t="s">
        <v>85</v>
      </c>
      <c r="D70" s="134" t="s">
        <v>86</v>
      </c>
      <c r="E70" s="134" t="s">
        <v>87</v>
      </c>
      <c r="F70" s="134" t="s">
        <v>88</v>
      </c>
      <c r="G70" s="134" t="s">
        <v>89</v>
      </c>
      <c r="H70" s="212" t="s">
        <v>426</v>
      </c>
    </row>
    <row r="71" customFormat="1" ht="13.5" spans="1:8">
      <c r="A71" s="137">
        <f>H66</f>
        <v>482790</v>
      </c>
      <c r="B71" s="93"/>
      <c r="C71" s="137">
        <v>0</v>
      </c>
      <c r="D71" s="137">
        <v>0</v>
      </c>
      <c r="E71" s="137">
        <v>0</v>
      </c>
      <c r="F71" s="137">
        <v>0</v>
      </c>
      <c r="G71" s="137">
        <v>0</v>
      </c>
      <c r="H71" s="213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139" t="s">
        <v>1157</v>
      </c>
    </row>
    <row r="77" customFormat="1" spans="3:4">
      <c r="C77" s="140"/>
      <c r="D77" s="140"/>
    </row>
    <row r="78" customFormat="1" ht="15.75" spans="3:3">
      <c r="C78" s="141" t="s">
        <v>1158</v>
      </c>
    </row>
    <row r="79" customFormat="1" spans="3:3">
      <c r="C79" s="142" t="s">
        <v>1207</v>
      </c>
    </row>
    <row r="80" customFormat="1" spans="3:4">
      <c r="C80" s="469" t="s">
        <v>1160</v>
      </c>
      <c r="D80" s="126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328">
        <v>1201976</v>
      </c>
      <c r="E26" s="329">
        <v>42955</v>
      </c>
      <c r="F26" s="330">
        <v>42957</v>
      </c>
      <c r="G26" s="331" t="s">
        <v>28</v>
      </c>
      <c r="H26" s="332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328">
        <v>1201976</v>
      </c>
      <c r="E27" s="329">
        <v>42955</v>
      </c>
      <c r="F27" s="330">
        <v>42957</v>
      </c>
      <c r="G27" s="331" t="s">
        <v>28</v>
      </c>
      <c r="H27" s="332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328">
        <v>1201058</v>
      </c>
      <c r="E33" s="329">
        <v>42955</v>
      </c>
      <c r="F33" s="330">
        <v>42958</v>
      </c>
      <c r="G33" s="331" t="s">
        <v>28</v>
      </c>
      <c r="H33" s="332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328">
        <v>1201058</v>
      </c>
      <c r="E34" s="329">
        <v>42955</v>
      </c>
      <c r="F34" s="330">
        <v>42958</v>
      </c>
      <c r="G34" s="331" t="s">
        <v>28</v>
      </c>
      <c r="H34" s="332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328">
        <v>1201058</v>
      </c>
      <c r="E35" s="329">
        <v>42955</v>
      </c>
      <c r="F35" s="330">
        <v>42958</v>
      </c>
      <c r="G35" s="331" t="s">
        <v>28</v>
      </c>
      <c r="H35" s="332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144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13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449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449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449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13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13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450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450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450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466">
        <v>463902</v>
      </c>
      <c r="C55" s="101" t="s">
        <v>1240</v>
      </c>
      <c r="D55" s="102">
        <v>1186779</v>
      </c>
      <c r="E55" s="103">
        <v>42959</v>
      </c>
      <c r="F55" s="104">
        <v>42960</v>
      </c>
      <c r="G55" s="105" t="s">
        <v>28</v>
      </c>
      <c r="H55" s="106">
        <v>4185</v>
      </c>
    </row>
    <row r="56" s="1" customFormat="1" spans="1:8">
      <c r="A56" s="30" t="s">
        <v>26</v>
      </c>
      <c r="B56" s="466">
        <v>463903</v>
      </c>
      <c r="C56" s="101" t="s">
        <v>1241</v>
      </c>
      <c r="D56" s="102">
        <v>1186779</v>
      </c>
      <c r="E56" s="103">
        <v>42959</v>
      </c>
      <c r="F56" s="104">
        <v>42960</v>
      </c>
      <c r="G56" s="105" t="s">
        <v>28</v>
      </c>
      <c r="H56" s="106">
        <v>4185</v>
      </c>
    </row>
    <row r="57" s="1" customFormat="1" spans="1:8">
      <c r="A57" s="30" t="s">
        <v>26</v>
      </c>
      <c r="B57" s="113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13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13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13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13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13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13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13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449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449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13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450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450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13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13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13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13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13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13"/>
      <c r="C75" s="30"/>
      <c r="D75" s="31"/>
      <c r="E75" s="32"/>
      <c r="F75" s="33"/>
      <c r="G75" s="34"/>
      <c r="H75" s="35"/>
    </row>
    <row r="76" s="1" customFormat="1" spans="1:8">
      <c r="A76" s="30"/>
      <c r="B76" s="113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16"/>
      <c r="D77" s="71"/>
      <c r="E77" s="72"/>
      <c r="F77" s="73"/>
      <c r="G77" s="74" t="s">
        <v>80</v>
      </c>
      <c r="H77" s="75">
        <f>SUM(H22:H76)</f>
        <v>573225</v>
      </c>
      <c r="I77" s="235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29" t="s">
        <v>423</v>
      </c>
      <c r="B80" s="90"/>
      <c r="C80" s="130" t="s">
        <v>424</v>
      </c>
      <c r="D80" s="130" t="s">
        <v>424</v>
      </c>
      <c r="E80" s="130" t="s">
        <v>424</v>
      </c>
      <c r="F80" s="130" t="s">
        <v>424</v>
      </c>
      <c r="G80" s="130" t="s">
        <v>424</v>
      </c>
      <c r="H80" s="131" t="s">
        <v>90</v>
      </c>
    </row>
    <row r="81" customFormat="1" ht="12" customHeight="1" spans="1:8">
      <c r="A81" s="132" t="s">
        <v>425</v>
      </c>
      <c r="B81" s="132"/>
      <c r="C81" s="133" t="s">
        <v>85</v>
      </c>
      <c r="D81" s="134" t="s">
        <v>86</v>
      </c>
      <c r="E81" s="134" t="s">
        <v>87</v>
      </c>
      <c r="F81" s="134" t="s">
        <v>88</v>
      </c>
      <c r="G81" s="134" t="s">
        <v>89</v>
      </c>
      <c r="H81" s="212" t="s">
        <v>426</v>
      </c>
    </row>
    <row r="82" customFormat="1" ht="13.5" spans="1:8">
      <c r="A82" s="137">
        <f>H77</f>
        <v>573225</v>
      </c>
      <c r="B82" s="93"/>
      <c r="C82" s="137">
        <v>0</v>
      </c>
      <c r="D82" s="137">
        <v>0</v>
      </c>
      <c r="E82" s="137">
        <v>0</v>
      </c>
      <c r="F82" s="137">
        <v>0</v>
      </c>
      <c r="G82" s="137">
        <v>0</v>
      </c>
      <c r="H82" s="213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139" t="s">
        <v>1157</v>
      </c>
    </row>
    <row r="88" customFormat="1" spans="3:4">
      <c r="C88" s="140"/>
      <c r="D88" s="140"/>
    </row>
    <row r="89" customFormat="1" ht="15.75" spans="3:3">
      <c r="C89" s="141" t="s">
        <v>1158</v>
      </c>
    </row>
    <row r="90" customFormat="1" spans="3:3">
      <c r="C90" s="142" t="s">
        <v>1207</v>
      </c>
    </row>
    <row r="91" customFormat="1" spans="3:4">
      <c r="C91" s="469" t="s">
        <v>1160</v>
      </c>
      <c r="D91" s="126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107">
        <v>464495</v>
      </c>
      <c r="C29" s="107" t="s">
        <v>1268</v>
      </c>
      <c r="D29" s="108">
        <v>1194869</v>
      </c>
      <c r="E29" s="109">
        <v>42961</v>
      </c>
      <c r="F29" s="110">
        <v>42964</v>
      </c>
      <c r="G29" s="111" t="s">
        <v>28</v>
      </c>
      <c r="H29" s="112">
        <v>12555</v>
      </c>
    </row>
    <row r="30" s="1" customFormat="1" spans="1:8">
      <c r="A30" s="30" t="s">
        <v>26</v>
      </c>
      <c r="B30" s="107">
        <v>464496</v>
      </c>
      <c r="C30" s="107" t="s">
        <v>1269</v>
      </c>
      <c r="D30" s="108">
        <v>1194869</v>
      </c>
      <c r="E30" s="109">
        <v>42961</v>
      </c>
      <c r="F30" s="110">
        <v>42964</v>
      </c>
      <c r="G30" s="111" t="s">
        <v>28</v>
      </c>
      <c r="H30" s="112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144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107">
        <v>464928</v>
      </c>
      <c r="C45" s="107" t="s">
        <v>1284</v>
      </c>
      <c r="D45" s="108">
        <v>1201084</v>
      </c>
      <c r="E45" s="109">
        <v>42962</v>
      </c>
      <c r="F45" s="110">
        <v>42967</v>
      </c>
      <c r="G45" s="111" t="s">
        <v>28</v>
      </c>
      <c r="H45" s="112">
        <v>20925</v>
      </c>
    </row>
    <row r="46" s="1" customFormat="1" spans="1:8">
      <c r="A46" s="30" t="s">
        <v>26</v>
      </c>
      <c r="B46" s="468">
        <v>464929</v>
      </c>
      <c r="C46" s="107" t="s">
        <v>1285</v>
      </c>
      <c r="D46" s="108">
        <v>1201084</v>
      </c>
      <c r="E46" s="109">
        <v>42962</v>
      </c>
      <c r="F46" s="110">
        <v>42967</v>
      </c>
      <c r="G46" s="111" t="s">
        <v>28</v>
      </c>
      <c r="H46" s="112">
        <v>20925</v>
      </c>
    </row>
    <row r="47" s="1" customFormat="1" spans="1:8">
      <c r="A47" s="30" t="s">
        <v>26</v>
      </c>
      <c r="B47" s="468">
        <v>464930</v>
      </c>
      <c r="C47" s="107" t="s">
        <v>1286</v>
      </c>
      <c r="D47" s="108">
        <v>1201084</v>
      </c>
      <c r="E47" s="109">
        <v>42962</v>
      </c>
      <c r="F47" s="110">
        <v>42967</v>
      </c>
      <c r="G47" s="111" t="s">
        <v>28</v>
      </c>
      <c r="H47" s="112">
        <v>20925</v>
      </c>
    </row>
    <row r="48" s="1" customFormat="1" spans="1:8">
      <c r="A48" s="30" t="s">
        <v>26</v>
      </c>
      <c r="B48" s="467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467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13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13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449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449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449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13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13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13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13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13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13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450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450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449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449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449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13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465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465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450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450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449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449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467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467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13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13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13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13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449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449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449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449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13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467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467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467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13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13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13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13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465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465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13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13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13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13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13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13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466">
        <v>465752</v>
      </c>
      <c r="C99" s="101" t="s">
        <v>1333</v>
      </c>
      <c r="D99" s="102">
        <v>1201416</v>
      </c>
      <c r="E99" s="103">
        <v>42970</v>
      </c>
      <c r="F99" s="104">
        <v>42972</v>
      </c>
      <c r="G99" s="105" t="s">
        <v>28</v>
      </c>
      <c r="H99" s="106">
        <v>6930</v>
      </c>
    </row>
    <row r="100" s="1" customFormat="1" spans="1:8">
      <c r="A100" s="30" t="s">
        <v>26</v>
      </c>
      <c r="B100" s="466">
        <v>465753</v>
      </c>
      <c r="C100" s="101" t="s">
        <v>1334</v>
      </c>
      <c r="D100" s="102">
        <v>1201416</v>
      </c>
      <c r="E100" s="103">
        <v>42970</v>
      </c>
      <c r="F100" s="104">
        <v>42972</v>
      </c>
      <c r="G100" s="105" t="s">
        <v>28</v>
      </c>
      <c r="H100" s="106">
        <v>6930</v>
      </c>
    </row>
    <row r="101" s="1" customFormat="1" spans="1:8">
      <c r="A101" s="30" t="s">
        <v>26</v>
      </c>
      <c r="B101" s="113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13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13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465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465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449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449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467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467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466">
        <v>465793</v>
      </c>
      <c r="C110" s="101" t="s">
        <v>1344</v>
      </c>
      <c r="D110" s="102">
        <v>1204126</v>
      </c>
      <c r="E110" s="103">
        <v>42968</v>
      </c>
      <c r="F110" s="104">
        <v>42972</v>
      </c>
      <c r="G110" s="105" t="s">
        <v>28</v>
      </c>
      <c r="H110" s="106">
        <v>13860</v>
      </c>
    </row>
    <row r="111" s="1" customFormat="1" spans="1:8">
      <c r="A111" s="30" t="s">
        <v>26</v>
      </c>
      <c r="B111" s="466">
        <v>465794</v>
      </c>
      <c r="C111" s="101" t="s">
        <v>1345</v>
      </c>
      <c r="D111" s="102">
        <v>1204126</v>
      </c>
      <c r="E111" s="103">
        <v>42968</v>
      </c>
      <c r="F111" s="104">
        <v>42972</v>
      </c>
      <c r="G111" s="105" t="s">
        <v>28</v>
      </c>
      <c r="H111" s="106">
        <v>13860</v>
      </c>
    </row>
    <row r="112" s="1" customFormat="1" spans="1:8">
      <c r="A112" s="30" t="s">
        <v>26</v>
      </c>
      <c r="B112" s="113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13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468">
        <v>465914</v>
      </c>
      <c r="C114" s="107" t="s">
        <v>1348</v>
      </c>
      <c r="D114" s="108">
        <v>1195933</v>
      </c>
      <c r="E114" s="109">
        <v>42969</v>
      </c>
      <c r="F114" s="110">
        <v>42973</v>
      </c>
      <c r="G114" s="111" t="s">
        <v>28</v>
      </c>
      <c r="H114" s="112">
        <v>16740</v>
      </c>
    </row>
    <row r="115" s="1" customFormat="1" spans="1:8">
      <c r="A115" s="30" t="s">
        <v>26</v>
      </c>
      <c r="B115" s="468">
        <v>465916</v>
      </c>
      <c r="C115" s="107" t="s">
        <v>1349</v>
      </c>
      <c r="D115" s="108">
        <v>1195933</v>
      </c>
      <c r="E115" s="109">
        <v>42969</v>
      </c>
      <c r="F115" s="110">
        <v>42973</v>
      </c>
      <c r="G115" s="111" t="s">
        <v>28</v>
      </c>
      <c r="H115" s="112">
        <v>16740</v>
      </c>
    </row>
    <row r="116" s="1" customFormat="1" spans="1:8">
      <c r="A116" s="30" t="s">
        <v>26</v>
      </c>
      <c r="B116" s="113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465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465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449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449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13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13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467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467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467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13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13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13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13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13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13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13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13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13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449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449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449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13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13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13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13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13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13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13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13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13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13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13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13"/>
      <c r="C149" s="30"/>
      <c r="D149" s="31"/>
      <c r="E149" s="32"/>
      <c r="F149" s="33"/>
      <c r="G149" s="34"/>
      <c r="H149" s="35"/>
    </row>
    <row r="150" s="1" customFormat="1" spans="1:8">
      <c r="A150" s="30"/>
      <c r="B150" s="113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16"/>
      <c r="D151" s="71"/>
      <c r="E151" s="72"/>
      <c r="F151" s="73"/>
      <c r="G151" s="74" t="s">
        <v>80</v>
      </c>
      <c r="H151" s="75">
        <f>SUM(H22:H150)</f>
        <v>1370950</v>
      </c>
      <c r="I151" s="235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29" t="s">
        <v>423</v>
      </c>
      <c r="B154" s="90"/>
      <c r="C154" s="130" t="s">
        <v>424</v>
      </c>
      <c r="D154" s="130" t="s">
        <v>424</v>
      </c>
      <c r="E154" s="130" t="s">
        <v>424</v>
      </c>
      <c r="F154" s="130" t="s">
        <v>424</v>
      </c>
      <c r="G154" s="130" t="s">
        <v>424</v>
      </c>
      <c r="H154" s="131" t="s">
        <v>90</v>
      </c>
    </row>
    <row r="155" customFormat="1" ht="12" customHeight="1" spans="1:8">
      <c r="A155" s="132" t="s">
        <v>425</v>
      </c>
      <c r="B155" s="132"/>
      <c r="C155" s="133" t="s">
        <v>85</v>
      </c>
      <c r="D155" s="134" t="s">
        <v>86</v>
      </c>
      <c r="E155" s="134" t="s">
        <v>87</v>
      </c>
      <c r="F155" s="134" t="s">
        <v>88</v>
      </c>
      <c r="G155" s="134" t="s">
        <v>89</v>
      </c>
      <c r="H155" s="212" t="s">
        <v>426</v>
      </c>
    </row>
    <row r="156" customFormat="1" ht="13.5" spans="1:8">
      <c r="A156" s="137">
        <f>H151</f>
        <v>1370950</v>
      </c>
      <c r="B156" s="93"/>
      <c r="C156" s="137">
        <v>0</v>
      </c>
      <c r="D156" s="137">
        <v>0</v>
      </c>
      <c r="E156" s="137">
        <v>0</v>
      </c>
      <c r="F156" s="137">
        <v>0</v>
      </c>
      <c r="G156" s="137">
        <v>0</v>
      </c>
      <c r="H156" s="213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139" t="s">
        <v>1157</v>
      </c>
    </row>
    <row r="162" customFormat="1" spans="3:4">
      <c r="C162" s="140"/>
      <c r="D162" s="140"/>
    </row>
    <row r="163" customFormat="1" ht="15.75" spans="3:3">
      <c r="C163" s="141" t="s">
        <v>1158</v>
      </c>
    </row>
    <row r="164" customFormat="1" spans="3:3">
      <c r="C164" s="142" t="s">
        <v>1207</v>
      </c>
    </row>
    <row r="165" customFormat="1" spans="3:4">
      <c r="C165" s="143" t="s">
        <v>1160</v>
      </c>
      <c r="D165" s="126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107">
        <v>466384</v>
      </c>
      <c r="C25" s="107" t="s">
        <v>1386</v>
      </c>
      <c r="D25" s="108">
        <v>1201720</v>
      </c>
      <c r="E25" s="109">
        <v>42973</v>
      </c>
      <c r="F25" s="110">
        <v>42976</v>
      </c>
      <c r="G25" s="111" t="s">
        <v>28</v>
      </c>
      <c r="H25" s="112">
        <v>10117.5</v>
      </c>
    </row>
    <row r="26" s="1" customFormat="1" spans="1:8">
      <c r="A26" s="30" t="s">
        <v>26</v>
      </c>
      <c r="B26" s="107">
        <v>466385</v>
      </c>
      <c r="C26" s="107" t="s">
        <v>1387</v>
      </c>
      <c r="D26" s="108">
        <v>1201720</v>
      </c>
      <c r="E26" s="109">
        <v>42973</v>
      </c>
      <c r="F26" s="110">
        <v>42976</v>
      </c>
      <c r="G26" s="111" t="s">
        <v>28</v>
      </c>
      <c r="H26" s="112">
        <v>10117.5</v>
      </c>
    </row>
    <row r="27" s="1" customFormat="1" spans="1:8">
      <c r="A27" s="30" t="s">
        <v>26</v>
      </c>
      <c r="B27" s="107">
        <v>466387</v>
      </c>
      <c r="C27" s="107" t="s">
        <v>1388</v>
      </c>
      <c r="D27" s="108">
        <v>1201720</v>
      </c>
      <c r="E27" s="109">
        <v>42973</v>
      </c>
      <c r="F27" s="110">
        <v>42976</v>
      </c>
      <c r="G27" s="111" t="s">
        <v>28</v>
      </c>
      <c r="H27" s="112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144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107">
        <v>466552</v>
      </c>
      <c r="C44" s="464" t="s">
        <v>1404</v>
      </c>
      <c r="D44" s="108">
        <v>1216421</v>
      </c>
      <c r="E44" s="109">
        <v>42974</v>
      </c>
      <c r="F44" s="110">
        <v>42977</v>
      </c>
      <c r="G44" s="111" t="s">
        <v>28</v>
      </c>
      <c r="H44" s="112">
        <v>12112.5</v>
      </c>
    </row>
    <row r="45" s="1" customFormat="1" spans="1:8">
      <c r="A45" s="30" t="s">
        <v>26</v>
      </c>
      <c r="B45" s="107">
        <v>466554</v>
      </c>
      <c r="C45" s="107" t="s">
        <v>1405</v>
      </c>
      <c r="D45" s="108">
        <v>1216421</v>
      </c>
      <c r="E45" s="109">
        <v>42974</v>
      </c>
      <c r="F45" s="110">
        <v>42977</v>
      </c>
      <c r="G45" s="111" t="s">
        <v>28</v>
      </c>
      <c r="H45" s="112">
        <v>12112.5</v>
      </c>
    </row>
    <row r="46" s="1" customFormat="1" spans="1:8">
      <c r="A46" s="30" t="s">
        <v>26</v>
      </c>
      <c r="B46" s="465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465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13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13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13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449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449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449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449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450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450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13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466">
        <v>466688</v>
      </c>
      <c r="C58" s="101" t="s">
        <v>1415</v>
      </c>
      <c r="D58" s="102">
        <v>1220132</v>
      </c>
      <c r="E58" s="103">
        <v>42976</v>
      </c>
      <c r="F58" s="104">
        <v>42978</v>
      </c>
      <c r="G58" s="105" t="s">
        <v>28</v>
      </c>
      <c r="H58" s="106">
        <v>8500</v>
      </c>
    </row>
    <row r="59" s="1" customFormat="1" spans="1:8">
      <c r="A59" s="30" t="s">
        <v>26</v>
      </c>
      <c r="B59" s="466">
        <v>466689</v>
      </c>
      <c r="C59" s="101" t="s">
        <v>1416</v>
      </c>
      <c r="D59" s="102">
        <v>1220132</v>
      </c>
      <c r="E59" s="103">
        <v>42976</v>
      </c>
      <c r="F59" s="104">
        <v>42978</v>
      </c>
      <c r="G59" s="105" t="s">
        <v>28</v>
      </c>
      <c r="H59" s="106">
        <v>8500</v>
      </c>
    </row>
    <row r="60" s="1" customFormat="1" spans="1:8">
      <c r="A60" s="30" t="s">
        <v>26</v>
      </c>
      <c r="B60" s="113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13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467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467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13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13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13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13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465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465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465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465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449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449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13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13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13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13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13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13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468">
        <v>467047</v>
      </c>
      <c r="C80" s="107" t="s">
        <v>1435</v>
      </c>
      <c r="D80" s="108">
        <v>1208407</v>
      </c>
      <c r="E80" s="109">
        <v>42979</v>
      </c>
      <c r="F80" s="110">
        <v>42981</v>
      </c>
      <c r="G80" s="111" t="s">
        <v>28</v>
      </c>
      <c r="H80" s="112">
        <v>8370</v>
      </c>
    </row>
    <row r="81" s="1" customFormat="1" spans="1:8">
      <c r="A81" s="30" t="s">
        <v>26</v>
      </c>
      <c r="B81" s="468">
        <v>467048</v>
      </c>
      <c r="C81" s="107" t="s">
        <v>1436</v>
      </c>
      <c r="D81" s="108">
        <v>1208407</v>
      </c>
      <c r="E81" s="109">
        <v>42979</v>
      </c>
      <c r="F81" s="110">
        <v>42981</v>
      </c>
      <c r="G81" s="111" t="s">
        <v>28</v>
      </c>
      <c r="H81" s="112">
        <v>8370</v>
      </c>
    </row>
    <row r="82" s="1" customFormat="1" spans="1:8">
      <c r="A82" s="30" t="s">
        <v>26</v>
      </c>
      <c r="B82" s="113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13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13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13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13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13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13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13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13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13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13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13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13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13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13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449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449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449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13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450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450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13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13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13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13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13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13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13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13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13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13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13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467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467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13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13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13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13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13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13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13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13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13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13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13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16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29" t="s">
        <v>423</v>
      </c>
      <c r="B130" s="90"/>
      <c r="C130" s="130" t="s">
        <v>424</v>
      </c>
      <c r="D130" s="130" t="s">
        <v>424</v>
      </c>
      <c r="E130" s="130" t="s">
        <v>424</v>
      </c>
      <c r="F130" s="130" t="s">
        <v>424</v>
      </c>
      <c r="G130" s="130" t="s">
        <v>424</v>
      </c>
      <c r="H130" s="131" t="s">
        <v>90</v>
      </c>
    </row>
    <row r="131" customFormat="1" ht="12" customHeight="1" spans="1:8">
      <c r="A131" s="132" t="s">
        <v>425</v>
      </c>
      <c r="B131" s="132"/>
      <c r="C131" s="133" t="s">
        <v>85</v>
      </c>
      <c r="D131" s="134" t="s">
        <v>86</v>
      </c>
      <c r="E131" s="134" t="s">
        <v>87</v>
      </c>
      <c r="F131" s="134" t="s">
        <v>88</v>
      </c>
      <c r="G131" s="134" t="s">
        <v>89</v>
      </c>
      <c r="H131" s="212" t="s">
        <v>426</v>
      </c>
    </row>
    <row r="132" customFormat="1" ht="13.5" spans="1:8">
      <c r="A132" s="137">
        <f>H127</f>
        <v>1095517.5</v>
      </c>
      <c r="B132" s="93"/>
      <c r="C132" s="137">
        <v>0</v>
      </c>
      <c r="D132" s="137">
        <v>0</v>
      </c>
      <c r="E132" s="137">
        <v>0</v>
      </c>
      <c r="F132" s="137">
        <v>0</v>
      </c>
      <c r="G132" s="137">
        <v>0</v>
      </c>
      <c r="H132" s="213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39" t="s">
        <v>1157</v>
      </c>
    </row>
    <row r="138" customFormat="1" spans="3:4">
      <c r="C138" s="140"/>
      <c r="D138" s="140"/>
    </row>
    <row r="139" customFormat="1" ht="15.75" spans="3:3">
      <c r="C139" s="141" t="s">
        <v>1158</v>
      </c>
    </row>
    <row r="140" customFormat="1" spans="3:3">
      <c r="C140" s="142" t="s">
        <v>1207</v>
      </c>
    </row>
    <row r="141" customFormat="1" spans="3:4">
      <c r="C141" s="143" t="s">
        <v>1160</v>
      </c>
      <c r="D141" s="126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107">
        <v>468210</v>
      </c>
      <c r="C26" s="107" t="s">
        <v>1482</v>
      </c>
      <c r="D26" s="108">
        <v>1216979</v>
      </c>
      <c r="E26" s="109">
        <v>42986</v>
      </c>
      <c r="F26" s="110">
        <v>42990</v>
      </c>
      <c r="G26" s="111" t="s">
        <v>28</v>
      </c>
      <c r="H26" s="112">
        <v>12540</v>
      </c>
    </row>
    <row r="27" s="1" customFormat="1" spans="1:8">
      <c r="A27" s="30" t="s">
        <v>26</v>
      </c>
      <c r="B27" s="107">
        <v>468211</v>
      </c>
      <c r="C27" s="107" t="s">
        <v>1483</v>
      </c>
      <c r="D27" s="108">
        <v>1216979</v>
      </c>
      <c r="E27" s="109">
        <v>42986</v>
      </c>
      <c r="F27" s="110">
        <v>42990</v>
      </c>
      <c r="G27" s="111" t="s">
        <v>28</v>
      </c>
      <c r="H27" s="112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101">
        <v>468416</v>
      </c>
      <c r="C44" s="101" t="s">
        <v>1500</v>
      </c>
      <c r="D44" s="102">
        <v>1217760</v>
      </c>
      <c r="E44" s="103">
        <v>42990</v>
      </c>
      <c r="F44" s="104">
        <v>42992</v>
      </c>
      <c r="G44" s="105" t="s">
        <v>28</v>
      </c>
      <c r="H44" s="106">
        <v>8500</v>
      </c>
    </row>
    <row r="45" s="1" customFormat="1" spans="1:8">
      <c r="A45" s="30" t="s">
        <v>26</v>
      </c>
      <c r="B45" s="101">
        <v>468417</v>
      </c>
      <c r="C45" s="101" t="s">
        <v>1501</v>
      </c>
      <c r="D45" s="102">
        <v>1217760</v>
      </c>
      <c r="E45" s="103">
        <v>42990</v>
      </c>
      <c r="F45" s="104">
        <v>42992</v>
      </c>
      <c r="G45" s="105" t="s">
        <v>28</v>
      </c>
      <c r="H45" s="106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101">
        <v>468893</v>
      </c>
      <c r="C82" s="101" t="s">
        <v>1536</v>
      </c>
      <c r="D82" s="102">
        <v>1225280</v>
      </c>
      <c r="E82" s="103">
        <v>42994</v>
      </c>
      <c r="F82" s="104">
        <v>42997</v>
      </c>
      <c r="G82" s="105" t="s">
        <v>28</v>
      </c>
      <c r="H82" s="106">
        <v>9405</v>
      </c>
    </row>
    <row r="83" s="1" customFormat="1" spans="1:8">
      <c r="A83" s="30" t="s">
        <v>26</v>
      </c>
      <c r="B83" s="101">
        <v>468894</v>
      </c>
      <c r="C83" s="101" t="s">
        <v>1537</v>
      </c>
      <c r="D83" s="102">
        <v>1225280</v>
      </c>
      <c r="E83" s="103">
        <v>42994</v>
      </c>
      <c r="F83" s="104">
        <v>42997</v>
      </c>
      <c r="G83" s="105" t="s">
        <v>28</v>
      </c>
      <c r="H83" s="106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107">
        <v>468958</v>
      </c>
      <c r="C85" s="107" t="s">
        <v>1528</v>
      </c>
      <c r="D85" s="108">
        <v>1228968</v>
      </c>
      <c r="E85" s="109">
        <v>42996</v>
      </c>
      <c r="F85" s="110">
        <v>42997</v>
      </c>
      <c r="G85" s="111" t="s">
        <v>28</v>
      </c>
      <c r="H85" s="112">
        <v>3300</v>
      </c>
    </row>
    <row r="86" s="1" customFormat="1" spans="1:8">
      <c r="A86" s="30" t="s">
        <v>26</v>
      </c>
      <c r="B86" s="107">
        <v>468959</v>
      </c>
      <c r="C86" s="107" t="s">
        <v>1539</v>
      </c>
      <c r="D86" s="108">
        <v>1228968</v>
      </c>
      <c r="E86" s="109">
        <v>42996</v>
      </c>
      <c r="F86" s="110">
        <v>42997</v>
      </c>
      <c r="G86" s="111" t="s">
        <v>28</v>
      </c>
      <c r="H86" s="112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302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302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101">
        <v>469524</v>
      </c>
      <c r="C140" s="101" t="s">
        <v>1593</v>
      </c>
      <c r="D140" s="102">
        <v>1228294</v>
      </c>
      <c r="E140" s="103">
        <v>43000</v>
      </c>
      <c r="F140" s="104">
        <v>43003</v>
      </c>
      <c r="G140" s="105" t="s">
        <v>28</v>
      </c>
      <c r="H140" s="106">
        <v>9405</v>
      </c>
    </row>
    <row r="141" s="1" customFormat="1" spans="1:8">
      <c r="A141" s="30" t="s">
        <v>26</v>
      </c>
      <c r="B141" s="101">
        <v>469526</v>
      </c>
      <c r="C141" s="101" t="s">
        <v>1594</v>
      </c>
      <c r="D141" s="102">
        <v>1228294</v>
      </c>
      <c r="E141" s="103">
        <v>43000</v>
      </c>
      <c r="F141" s="104">
        <v>43003</v>
      </c>
      <c r="G141" s="105" t="s">
        <v>28</v>
      </c>
      <c r="H141" s="106">
        <v>9405</v>
      </c>
    </row>
    <row r="142" s="1" customFormat="1" spans="1:8">
      <c r="A142" s="30" t="s">
        <v>26</v>
      </c>
      <c r="B142" s="101">
        <v>469527</v>
      </c>
      <c r="C142" s="101" t="s">
        <v>1595</v>
      </c>
      <c r="D142" s="102">
        <v>1228294</v>
      </c>
      <c r="E142" s="103">
        <v>43000</v>
      </c>
      <c r="F142" s="104">
        <v>43003</v>
      </c>
      <c r="G142" s="105" t="s">
        <v>28</v>
      </c>
      <c r="H142" s="106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144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144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144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144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144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144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144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144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144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144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144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144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144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144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144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144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144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144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144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144"/>
    </row>
    <row r="163" s="1" customFormat="1" spans="1:8">
      <c r="A163" s="30"/>
      <c r="B163" s="113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16"/>
      <c r="D164" s="71"/>
      <c r="E164" s="72"/>
      <c r="F164" s="73"/>
      <c r="G164" s="74" t="s">
        <v>80</v>
      </c>
      <c r="H164" s="75">
        <f>SUM(H22:H163)</f>
        <v>1469275</v>
      </c>
      <c r="I164" s="235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29" t="s">
        <v>423</v>
      </c>
      <c r="B167" s="90"/>
      <c r="C167" s="130" t="s">
        <v>424</v>
      </c>
      <c r="D167" s="130" t="s">
        <v>424</v>
      </c>
      <c r="E167" s="130" t="s">
        <v>424</v>
      </c>
      <c r="F167" s="130" t="s">
        <v>424</v>
      </c>
      <c r="G167" s="130" t="s">
        <v>424</v>
      </c>
      <c r="H167" s="131" t="s">
        <v>90</v>
      </c>
    </row>
    <row r="168" customFormat="1" ht="12" customHeight="1" spans="1:8">
      <c r="A168" s="132" t="s">
        <v>425</v>
      </c>
      <c r="B168" s="132"/>
      <c r="C168" s="133" t="s">
        <v>85</v>
      </c>
      <c r="D168" s="134" t="s">
        <v>86</v>
      </c>
      <c r="E168" s="134" t="s">
        <v>87</v>
      </c>
      <c r="F168" s="134" t="s">
        <v>88</v>
      </c>
      <c r="G168" s="134" t="s">
        <v>89</v>
      </c>
      <c r="H168" s="212" t="s">
        <v>426</v>
      </c>
    </row>
    <row r="169" customFormat="1" ht="13.5" spans="1:8">
      <c r="A169" s="137">
        <f>H164</f>
        <v>1469275</v>
      </c>
      <c r="B169" s="93"/>
      <c r="C169" s="137">
        <v>0</v>
      </c>
      <c r="D169" s="137">
        <v>0</v>
      </c>
      <c r="E169" s="137">
        <v>0</v>
      </c>
      <c r="F169" s="137">
        <v>0</v>
      </c>
      <c r="G169" s="137">
        <v>0</v>
      </c>
      <c r="H169" s="213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139" t="s">
        <v>1157</v>
      </c>
    </row>
    <row r="175" customFormat="1" spans="3:4">
      <c r="C175" s="140"/>
      <c r="D175" s="140"/>
    </row>
    <row r="176" customFormat="1" ht="15.75" spans="3:3">
      <c r="C176" s="141" t="s">
        <v>1158</v>
      </c>
    </row>
    <row r="177" customFormat="1" spans="3:3">
      <c r="C177" s="142" t="s">
        <v>1207</v>
      </c>
    </row>
    <row r="178" customFormat="1" spans="3:4">
      <c r="C178" s="143" t="s">
        <v>1160</v>
      </c>
      <c r="D178" s="126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107">
        <v>469851</v>
      </c>
      <c r="C34" s="107" t="s">
        <v>1629</v>
      </c>
      <c r="D34" s="108">
        <v>1220648</v>
      </c>
      <c r="E34" s="109">
        <v>43004</v>
      </c>
      <c r="F34" s="110">
        <v>43006</v>
      </c>
      <c r="G34" s="111" t="s">
        <v>28</v>
      </c>
      <c r="H34" s="112">
        <v>8000</v>
      </c>
    </row>
    <row r="35" s="1" customFormat="1" spans="1:8">
      <c r="A35" s="30" t="s">
        <v>26</v>
      </c>
      <c r="B35" s="107">
        <v>469852</v>
      </c>
      <c r="C35" s="107" t="s">
        <v>1630</v>
      </c>
      <c r="D35" s="108">
        <v>1220648</v>
      </c>
      <c r="E35" s="109">
        <v>43004</v>
      </c>
      <c r="F35" s="110">
        <v>43006</v>
      </c>
      <c r="G35" s="111" t="s">
        <v>28</v>
      </c>
      <c r="H35" s="112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218">
        <v>469969</v>
      </c>
      <c r="C38" s="218" t="s">
        <v>1631</v>
      </c>
      <c r="D38" s="219">
        <v>1223848</v>
      </c>
      <c r="E38" s="220">
        <v>43004</v>
      </c>
      <c r="F38" s="221">
        <v>43007</v>
      </c>
      <c r="G38" s="222" t="s">
        <v>28</v>
      </c>
      <c r="H38" s="223">
        <v>9405</v>
      </c>
    </row>
    <row r="39" s="1" customFormat="1" spans="1:8">
      <c r="A39" s="30" t="s">
        <v>26</v>
      </c>
      <c r="B39" s="218">
        <v>469970</v>
      </c>
      <c r="C39" s="218" t="s">
        <v>1632</v>
      </c>
      <c r="D39" s="219">
        <v>1223848</v>
      </c>
      <c r="E39" s="220">
        <v>43004</v>
      </c>
      <c r="F39" s="221">
        <v>43007</v>
      </c>
      <c r="G39" s="222" t="s">
        <v>28</v>
      </c>
      <c r="H39" s="223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218">
        <v>470099</v>
      </c>
      <c r="C48" s="218" t="s">
        <v>1640</v>
      </c>
      <c r="D48" s="219">
        <v>1216576</v>
      </c>
      <c r="E48" s="220">
        <v>43005</v>
      </c>
      <c r="F48" s="221">
        <v>43008</v>
      </c>
      <c r="G48" s="222" t="s">
        <v>28</v>
      </c>
      <c r="H48" s="223">
        <v>12112.5</v>
      </c>
    </row>
    <row r="49" s="1" customFormat="1" spans="1:8">
      <c r="A49" s="30" t="s">
        <v>26</v>
      </c>
      <c r="B49" s="218">
        <v>470100</v>
      </c>
      <c r="C49" s="218" t="s">
        <v>593</v>
      </c>
      <c r="D49" s="219">
        <v>1216576</v>
      </c>
      <c r="E49" s="220">
        <v>43005</v>
      </c>
      <c r="F49" s="221">
        <v>43008</v>
      </c>
      <c r="G49" s="222" t="s">
        <v>28</v>
      </c>
      <c r="H49" s="223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218">
        <v>470729</v>
      </c>
      <c r="C83" s="218" t="s">
        <v>1670</v>
      </c>
      <c r="D83" s="219">
        <v>1204974</v>
      </c>
      <c r="E83" s="220">
        <v>43009</v>
      </c>
      <c r="F83" s="221">
        <v>43012</v>
      </c>
      <c r="G83" s="222" t="s">
        <v>28</v>
      </c>
      <c r="H83" s="223">
        <v>9547.5</v>
      </c>
    </row>
    <row r="84" s="1" customFormat="1" spans="1:8">
      <c r="A84" s="30" t="s">
        <v>26</v>
      </c>
      <c r="B84" s="218">
        <v>470731</v>
      </c>
      <c r="C84" s="218" t="s">
        <v>1671</v>
      </c>
      <c r="D84" s="219">
        <v>1204974</v>
      </c>
      <c r="E84" s="220">
        <v>43009</v>
      </c>
      <c r="F84" s="221">
        <v>43012</v>
      </c>
      <c r="G84" s="222" t="s">
        <v>28</v>
      </c>
      <c r="H84" s="223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101">
        <v>470875</v>
      </c>
      <c r="C96" s="101" t="s">
        <v>1682</v>
      </c>
      <c r="D96" s="102">
        <v>1219006</v>
      </c>
      <c r="E96" s="103">
        <v>43011</v>
      </c>
      <c r="F96" s="104">
        <v>43013</v>
      </c>
      <c r="G96" s="105" t="s">
        <v>28</v>
      </c>
      <c r="H96" s="106">
        <v>6930</v>
      </c>
    </row>
    <row r="97" s="1" customFormat="1" spans="1:8">
      <c r="A97" s="30" t="s">
        <v>26</v>
      </c>
      <c r="B97" s="101">
        <v>470876</v>
      </c>
      <c r="C97" s="101" t="s">
        <v>1683</v>
      </c>
      <c r="D97" s="102">
        <v>1219006</v>
      </c>
      <c r="E97" s="103">
        <v>43011</v>
      </c>
      <c r="F97" s="104">
        <v>43013</v>
      </c>
      <c r="G97" s="105" t="s">
        <v>28</v>
      </c>
      <c r="H97" s="106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218">
        <v>471045</v>
      </c>
      <c r="C110" s="218" t="s">
        <v>1694</v>
      </c>
      <c r="D110" s="219">
        <v>1219059</v>
      </c>
      <c r="E110" s="220">
        <v>43012</v>
      </c>
      <c r="F110" s="221">
        <v>43014</v>
      </c>
      <c r="G110" s="222" t="s">
        <v>28</v>
      </c>
      <c r="H110" s="223">
        <v>6930</v>
      </c>
    </row>
    <row r="111" s="1" customFormat="1" spans="1:8">
      <c r="A111" s="30" t="s">
        <v>26</v>
      </c>
      <c r="B111" s="218">
        <v>471047</v>
      </c>
      <c r="C111" s="218" t="s">
        <v>576</v>
      </c>
      <c r="D111" s="219">
        <v>1219059</v>
      </c>
      <c r="E111" s="220">
        <v>43012</v>
      </c>
      <c r="F111" s="221">
        <v>43014</v>
      </c>
      <c r="G111" s="222" t="s">
        <v>28</v>
      </c>
      <c r="H111" s="223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101">
        <v>471100</v>
      </c>
      <c r="C120" s="101" t="s">
        <v>1703</v>
      </c>
      <c r="D120" s="102">
        <v>1216721</v>
      </c>
      <c r="E120" s="103">
        <v>43011</v>
      </c>
      <c r="F120" s="104">
        <v>43014</v>
      </c>
      <c r="G120" s="105" t="s">
        <v>28</v>
      </c>
      <c r="H120" s="106">
        <v>12112.5</v>
      </c>
    </row>
    <row r="121" s="1" customFormat="1" spans="1:8">
      <c r="A121" s="30" t="s">
        <v>26</v>
      </c>
      <c r="B121" s="101">
        <v>471103</v>
      </c>
      <c r="C121" s="101" t="s">
        <v>1704</v>
      </c>
      <c r="D121" s="102">
        <v>1216721</v>
      </c>
      <c r="E121" s="103">
        <v>43011</v>
      </c>
      <c r="F121" s="104">
        <v>43014</v>
      </c>
      <c r="G121" s="105" t="s">
        <v>28</v>
      </c>
      <c r="H121" s="106">
        <v>12112.5</v>
      </c>
    </row>
    <row r="122" s="1" customFormat="1" spans="1:8">
      <c r="A122" s="30" t="s">
        <v>26</v>
      </c>
      <c r="B122" s="101">
        <v>471106</v>
      </c>
      <c r="C122" s="101" t="s">
        <v>1705</v>
      </c>
      <c r="D122" s="102">
        <v>1216721</v>
      </c>
      <c r="E122" s="103">
        <v>43011</v>
      </c>
      <c r="F122" s="104">
        <v>43014</v>
      </c>
      <c r="G122" s="105" t="s">
        <v>28</v>
      </c>
      <c r="H122" s="106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144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144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144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144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144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144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144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144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144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144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144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144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144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144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144"/>
    </row>
    <row r="158" s="1" customFormat="1" spans="1:8">
      <c r="A158" s="30"/>
      <c r="B158" s="113"/>
      <c r="C158" s="66"/>
      <c r="D158" s="31"/>
      <c r="E158" s="32"/>
      <c r="F158" s="33"/>
      <c r="G158" s="68"/>
      <c r="H158" s="35"/>
    </row>
    <row r="159" s="1" customFormat="1" ht="17.4" customHeight="1" spans="1:9">
      <c r="A159" s="454" t="s">
        <v>82</v>
      </c>
      <c r="B159" s="455"/>
      <c r="C159" s="456"/>
      <c r="D159" s="457"/>
      <c r="E159" s="458"/>
      <c r="F159" s="459"/>
      <c r="G159" s="460" t="s">
        <v>80</v>
      </c>
      <c r="H159" s="461">
        <f>SUM(H22:H158)</f>
        <v>1424807.5</v>
      </c>
      <c r="I159" s="235" t="s">
        <v>1739</v>
      </c>
    </row>
    <row r="160" s="1" customFormat="1" spans="1:9">
      <c r="A160" s="462"/>
      <c r="B160" s="455"/>
      <c r="C160" s="463"/>
      <c r="D160" s="457">
        <v>1194331</v>
      </c>
      <c r="E160" s="458"/>
      <c r="F160" s="459"/>
      <c r="G160" s="460"/>
      <c r="H160" s="461">
        <v>-8100</v>
      </c>
      <c r="I160" s="193" t="s">
        <v>1740</v>
      </c>
    </row>
    <row r="161" s="1" customFormat="1" spans="1:9">
      <c r="A161" s="462"/>
      <c r="B161" s="455"/>
      <c r="C161" s="463"/>
      <c r="D161" s="457"/>
      <c r="E161" s="458"/>
      <c r="F161" s="459"/>
      <c r="G161" s="460"/>
      <c r="H161" s="461">
        <f>H159+H160</f>
        <v>1416707.5</v>
      </c>
      <c r="I161" s="193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29" t="s">
        <v>423</v>
      </c>
      <c r="B163" s="90"/>
      <c r="C163" s="130" t="s">
        <v>424</v>
      </c>
      <c r="D163" s="130" t="s">
        <v>424</v>
      </c>
      <c r="E163" s="130" t="s">
        <v>424</v>
      </c>
      <c r="F163" s="130" t="s">
        <v>424</v>
      </c>
      <c r="G163" s="130" t="s">
        <v>424</v>
      </c>
      <c r="H163" s="131" t="s">
        <v>90</v>
      </c>
    </row>
    <row r="164" customFormat="1" ht="12" customHeight="1" spans="1:8">
      <c r="A164" s="132" t="s">
        <v>425</v>
      </c>
      <c r="B164" s="132"/>
      <c r="C164" s="133" t="s">
        <v>85</v>
      </c>
      <c r="D164" s="134" t="s">
        <v>86</v>
      </c>
      <c r="E164" s="134" t="s">
        <v>87</v>
      </c>
      <c r="F164" s="134" t="s">
        <v>88</v>
      </c>
      <c r="G164" s="134" t="s">
        <v>89</v>
      </c>
      <c r="H164" s="212" t="s">
        <v>426</v>
      </c>
    </row>
    <row r="165" customFormat="1" ht="13.5" spans="1:8">
      <c r="A165" s="137">
        <f>H159</f>
        <v>1424807.5</v>
      </c>
      <c r="B165" s="93"/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213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139" t="s">
        <v>1157</v>
      </c>
    </row>
    <row r="171" customFormat="1" spans="3:4">
      <c r="C171" s="140"/>
      <c r="D171" s="140"/>
    </row>
    <row r="172" customFormat="1" ht="15.75" spans="3:3">
      <c r="C172" s="141" t="s">
        <v>1158</v>
      </c>
    </row>
    <row r="173" customFormat="1" spans="3:3">
      <c r="C173" s="142" t="s">
        <v>1207</v>
      </c>
    </row>
    <row r="174" customFormat="1" spans="3:4">
      <c r="C174" s="143" t="s">
        <v>1160</v>
      </c>
      <c r="D174" s="126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101">
        <v>471866</v>
      </c>
      <c r="C43" s="101" t="s">
        <v>1762</v>
      </c>
      <c r="D43" s="102">
        <v>1216507</v>
      </c>
      <c r="E43" s="103">
        <v>43014</v>
      </c>
      <c r="F43" s="104">
        <v>43019</v>
      </c>
      <c r="G43" s="105" t="s">
        <v>28</v>
      </c>
      <c r="H43" s="106">
        <v>15975</v>
      </c>
    </row>
    <row r="44" s="1" customFormat="1" spans="1:8">
      <c r="A44" s="30" t="s">
        <v>26</v>
      </c>
      <c r="B44" s="101">
        <v>471867</v>
      </c>
      <c r="C44" s="101" t="s">
        <v>1763</v>
      </c>
      <c r="D44" s="102">
        <v>1216507</v>
      </c>
      <c r="E44" s="103">
        <v>43014</v>
      </c>
      <c r="F44" s="104">
        <v>43019</v>
      </c>
      <c r="G44" s="105" t="s">
        <v>28</v>
      </c>
      <c r="H44" s="106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101">
        <v>472508</v>
      </c>
      <c r="C100" s="101" t="s">
        <v>1812</v>
      </c>
      <c r="D100" s="102">
        <v>1231985</v>
      </c>
      <c r="E100" s="103">
        <v>43022</v>
      </c>
      <c r="F100" s="104">
        <v>43025</v>
      </c>
      <c r="G100" s="105" t="s">
        <v>28</v>
      </c>
      <c r="H100" s="106">
        <v>11400</v>
      </c>
    </row>
    <row r="101" s="1" customFormat="1" spans="1:8">
      <c r="A101" s="30" t="s">
        <v>26</v>
      </c>
      <c r="B101" s="101">
        <v>472509</v>
      </c>
      <c r="C101" s="101" t="s">
        <v>1813</v>
      </c>
      <c r="D101" s="102">
        <v>1231985</v>
      </c>
      <c r="E101" s="103">
        <v>43022</v>
      </c>
      <c r="F101" s="104">
        <v>43025</v>
      </c>
      <c r="G101" s="105" t="s">
        <v>28</v>
      </c>
      <c r="H101" s="106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101">
        <v>473351</v>
      </c>
      <c r="C142" s="101" t="s">
        <v>1850</v>
      </c>
      <c r="D142" s="102">
        <v>1222149</v>
      </c>
      <c r="E142" s="103">
        <v>43028</v>
      </c>
      <c r="F142" s="104">
        <v>43032</v>
      </c>
      <c r="G142" s="105" t="s">
        <v>28</v>
      </c>
      <c r="H142" s="106">
        <v>12540</v>
      </c>
    </row>
    <row r="143" s="1" customFormat="1" spans="1:9">
      <c r="A143" s="30" t="s">
        <v>26</v>
      </c>
      <c r="B143" s="101">
        <v>473352</v>
      </c>
      <c r="C143" s="101" t="s">
        <v>1851</v>
      </c>
      <c r="D143" s="102">
        <v>1222149</v>
      </c>
      <c r="E143" s="103">
        <v>43028</v>
      </c>
      <c r="F143" s="104">
        <v>43032</v>
      </c>
      <c r="G143" s="105" t="s">
        <v>28</v>
      </c>
      <c r="H143" s="106">
        <v>12540</v>
      </c>
      <c r="I143" s="144"/>
    </row>
    <row r="144" s="1" customFormat="1" spans="1:9">
      <c r="A144" s="30" t="s">
        <v>26</v>
      </c>
      <c r="B144" s="101">
        <v>473353</v>
      </c>
      <c r="C144" s="101" t="s">
        <v>1852</v>
      </c>
      <c r="D144" s="102">
        <v>1222149</v>
      </c>
      <c r="E144" s="103">
        <v>43028</v>
      </c>
      <c r="F144" s="104">
        <v>43032</v>
      </c>
      <c r="G144" s="105" t="s">
        <v>28</v>
      </c>
      <c r="H144" s="106">
        <v>12540</v>
      </c>
      <c r="I144" s="144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144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144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144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144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144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144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144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144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144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144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144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144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144"/>
    </row>
    <row r="158" s="1" customFormat="1" spans="1:9">
      <c r="A158" s="30" t="s">
        <v>26</v>
      </c>
      <c r="B158" s="101">
        <v>473499</v>
      </c>
      <c r="C158" s="101" t="s">
        <v>1863</v>
      </c>
      <c r="D158" s="102">
        <v>1219439</v>
      </c>
      <c r="E158" s="103">
        <v>43030</v>
      </c>
      <c r="F158" s="104">
        <v>43033</v>
      </c>
      <c r="G158" s="105" t="s">
        <v>28</v>
      </c>
      <c r="H158" s="106">
        <v>11400</v>
      </c>
      <c r="I158" s="144"/>
    </row>
    <row r="159" s="1" customFormat="1" spans="1:9">
      <c r="A159" s="30" t="s">
        <v>26</v>
      </c>
      <c r="B159" s="101">
        <v>473500</v>
      </c>
      <c r="C159" s="101" t="s">
        <v>1864</v>
      </c>
      <c r="D159" s="102">
        <v>1219439</v>
      </c>
      <c r="E159" s="103">
        <v>43030</v>
      </c>
      <c r="F159" s="104">
        <v>43033</v>
      </c>
      <c r="G159" s="105" t="s">
        <v>28</v>
      </c>
      <c r="H159" s="106">
        <v>11400</v>
      </c>
      <c r="I159" s="144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144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144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144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144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144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144"/>
    </row>
    <row r="166" s="1" customFormat="1" spans="1:9">
      <c r="A166" s="30" t="s">
        <v>26</v>
      </c>
      <c r="B166" s="101">
        <v>473633</v>
      </c>
      <c r="C166" s="101" t="s">
        <v>1871</v>
      </c>
      <c r="D166" s="102">
        <v>1229386</v>
      </c>
      <c r="E166" s="103">
        <v>43030</v>
      </c>
      <c r="F166" s="104">
        <v>43034</v>
      </c>
      <c r="G166" s="105" t="s">
        <v>28</v>
      </c>
      <c r="H166" s="106">
        <v>15200</v>
      </c>
      <c r="I166" s="144"/>
    </row>
    <row r="167" s="1" customFormat="1" spans="1:9">
      <c r="A167" s="30" t="s">
        <v>26</v>
      </c>
      <c r="B167" s="101">
        <v>473662</v>
      </c>
      <c r="C167" s="101" t="s">
        <v>1872</v>
      </c>
      <c r="D167" s="102">
        <v>1229386</v>
      </c>
      <c r="E167" s="103">
        <v>43030</v>
      </c>
      <c r="F167" s="104">
        <v>43034</v>
      </c>
      <c r="G167" s="105" t="s">
        <v>28</v>
      </c>
      <c r="H167" s="106">
        <v>15200</v>
      </c>
      <c r="I167" s="144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144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144"/>
    </row>
    <row r="170" s="1" customFormat="1" spans="1:8">
      <c r="A170" s="30"/>
      <c r="B170" s="113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16"/>
      <c r="D171" s="71"/>
      <c r="E171" s="72"/>
      <c r="F171" s="73"/>
      <c r="G171" s="74" t="s">
        <v>80</v>
      </c>
      <c r="H171" s="75">
        <f>SUM(H22:H170)</f>
        <v>1563680</v>
      </c>
      <c r="I171" s="453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29" t="s">
        <v>423</v>
      </c>
      <c r="B174" s="90"/>
      <c r="C174" s="130" t="s">
        <v>424</v>
      </c>
      <c r="D174" s="130" t="s">
        <v>424</v>
      </c>
      <c r="E174" s="130" t="s">
        <v>424</v>
      </c>
      <c r="F174" s="130" t="s">
        <v>424</v>
      </c>
      <c r="G174" s="130" t="s">
        <v>424</v>
      </c>
      <c r="H174" s="131" t="s">
        <v>90</v>
      </c>
    </row>
    <row r="175" customFormat="1" ht="12" customHeight="1" spans="1:8">
      <c r="A175" s="132" t="s">
        <v>425</v>
      </c>
      <c r="B175" s="132"/>
      <c r="C175" s="133" t="s">
        <v>85</v>
      </c>
      <c r="D175" s="134" t="s">
        <v>86</v>
      </c>
      <c r="E175" s="134" t="s">
        <v>87</v>
      </c>
      <c r="F175" s="134" t="s">
        <v>88</v>
      </c>
      <c r="G175" s="134" t="s">
        <v>89</v>
      </c>
      <c r="H175" s="212" t="s">
        <v>426</v>
      </c>
    </row>
    <row r="176" customFormat="1" ht="13.5" spans="1:8">
      <c r="A176" s="137">
        <f>H171</f>
        <v>1563680</v>
      </c>
      <c r="B176" s="93"/>
      <c r="C176" s="137">
        <v>0</v>
      </c>
      <c r="D176" s="137">
        <v>0</v>
      </c>
      <c r="E176" s="137">
        <v>0</v>
      </c>
      <c r="F176" s="137">
        <v>0</v>
      </c>
      <c r="G176" s="137">
        <v>0</v>
      </c>
      <c r="H176" s="213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139" t="s">
        <v>1157</v>
      </c>
    </row>
    <row r="182" customFormat="1" spans="3:4">
      <c r="C182" s="140"/>
      <c r="D182" s="140"/>
    </row>
    <row r="183" customFormat="1" ht="15.75" spans="3:3">
      <c r="C183" s="141" t="s">
        <v>1158</v>
      </c>
    </row>
    <row r="184" customFormat="1" spans="3:3">
      <c r="C184" s="142" t="s">
        <v>1207</v>
      </c>
    </row>
    <row r="185" customFormat="1" spans="3:4">
      <c r="C185" s="143" t="s">
        <v>1160</v>
      </c>
      <c r="D185" s="126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  <c r="L21" s="217"/>
      <c r="M21" s="217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217"/>
      <c r="M22" s="217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217"/>
      <c r="M23" s="217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217"/>
      <c r="M24" s="217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217"/>
      <c r="M25" s="217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217"/>
      <c r="M26" s="217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217"/>
      <c r="M27" s="217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217"/>
      <c r="M28" s="217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217"/>
      <c r="M29" s="217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217"/>
      <c r="M30" s="217"/>
    </row>
    <row r="31" s="1" customFormat="1" spans="1:13">
      <c r="A31" s="30" t="s">
        <v>26</v>
      </c>
      <c r="B31" s="58">
        <v>473741</v>
      </c>
      <c r="C31" s="58" t="s">
        <v>388</v>
      </c>
      <c r="D31" s="328">
        <v>1237673</v>
      </c>
      <c r="E31" s="329">
        <v>43034</v>
      </c>
      <c r="F31" s="330">
        <v>43035</v>
      </c>
      <c r="G31" s="331" t="s">
        <v>28</v>
      </c>
      <c r="H31" s="332">
        <v>3100</v>
      </c>
      <c r="L31" s="217"/>
      <c r="M31" s="217"/>
    </row>
    <row r="32" s="1" customFormat="1" spans="1:13">
      <c r="A32" s="30" t="s">
        <v>26</v>
      </c>
      <c r="B32" s="58">
        <v>473744</v>
      </c>
      <c r="C32" s="58" t="s">
        <v>1883</v>
      </c>
      <c r="D32" s="328">
        <v>1237673</v>
      </c>
      <c r="E32" s="329">
        <v>43034</v>
      </c>
      <c r="F32" s="330">
        <v>43035</v>
      </c>
      <c r="G32" s="331" t="s">
        <v>28</v>
      </c>
      <c r="H32" s="332">
        <v>3100</v>
      </c>
      <c r="L32" s="217"/>
      <c r="M32" s="217"/>
    </row>
    <row r="33" s="1" customFormat="1" spans="1:13">
      <c r="A33" s="30" t="s">
        <v>26</v>
      </c>
      <c r="B33" s="107">
        <v>473748</v>
      </c>
      <c r="C33" s="107" t="s">
        <v>1884</v>
      </c>
      <c r="D33" s="108">
        <v>1230915</v>
      </c>
      <c r="E33" s="109">
        <v>43032</v>
      </c>
      <c r="F33" s="110">
        <v>43035</v>
      </c>
      <c r="G33" s="111" t="s">
        <v>28</v>
      </c>
      <c r="H33" s="112">
        <v>9405</v>
      </c>
      <c r="L33" s="217"/>
      <c r="M33" s="217"/>
    </row>
    <row r="34" s="1" customFormat="1" spans="1:13">
      <c r="A34" s="30" t="s">
        <v>26</v>
      </c>
      <c r="B34" s="107">
        <v>473749</v>
      </c>
      <c r="C34" s="107" t="s">
        <v>1885</v>
      </c>
      <c r="D34" s="108">
        <v>1230915</v>
      </c>
      <c r="E34" s="109">
        <v>43032</v>
      </c>
      <c r="F34" s="110">
        <v>43035</v>
      </c>
      <c r="G34" s="111" t="s">
        <v>28</v>
      </c>
      <c r="H34" s="112">
        <v>9405</v>
      </c>
      <c r="L34" s="217"/>
      <c r="M34" s="217"/>
    </row>
    <row r="35" s="1" customFormat="1" spans="1:13">
      <c r="A35" s="30" t="s">
        <v>26</v>
      </c>
      <c r="B35" s="107">
        <v>473750</v>
      </c>
      <c r="C35" s="107" t="s">
        <v>1886</v>
      </c>
      <c r="D35" s="108">
        <v>1230915</v>
      </c>
      <c r="E35" s="109">
        <v>43032</v>
      </c>
      <c r="F35" s="110">
        <v>43035</v>
      </c>
      <c r="G35" s="111" t="s">
        <v>28</v>
      </c>
      <c r="H35" s="112">
        <v>9405</v>
      </c>
      <c r="L35" s="217"/>
      <c r="M35" s="217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217"/>
      <c r="M36" s="217"/>
    </row>
    <row r="37" s="1" customFormat="1" spans="1:13">
      <c r="A37" s="30" t="s">
        <v>26</v>
      </c>
      <c r="B37" s="50">
        <v>473865</v>
      </c>
      <c r="C37" s="50" t="s">
        <v>1888</v>
      </c>
      <c r="D37" s="444">
        <v>1236632</v>
      </c>
      <c r="E37" s="445">
        <v>43034</v>
      </c>
      <c r="F37" s="446">
        <v>43036</v>
      </c>
      <c r="G37" s="447" t="s">
        <v>28</v>
      </c>
      <c r="H37" s="448">
        <v>6600</v>
      </c>
      <c r="L37" s="217"/>
      <c r="M37" s="217"/>
    </row>
    <row r="38" s="1" customFormat="1" spans="1:13">
      <c r="A38" s="30" t="s">
        <v>26</v>
      </c>
      <c r="B38" s="50">
        <v>473867</v>
      </c>
      <c r="C38" s="50" t="s">
        <v>1889</v>
      </c>
      <c r="D38" s="444">
        <v>1236632</v>
      </c>
      <c r="E38" s="445">
        <v>43034</v>
      </c>
      <c r="F38" s="446">
        <v>43036</v>
      </c>
      <c r="G38" s="447" t="s">
        <v>28</v>
      </c>
      <c r="H38" s="448">
        <v>6600</v>
      </c>
      <c r="L38" s="217"/>
      <c r="M38" s="217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217"/>
      <c r="M39" s="217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217"/>
      <c r="M40" s="217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217"/>
      <c r="M41" s="217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217"/>
      <c r="M42" s="217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217"/>
      <c r="M43" s="217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217"/>
      <c r="M44" s="217"/>
    </row>
    <row r="45" s="1" customFormat="1" spans="1:13">
      <c r="A45" s="30" t="s">
        <v>26</v>
      </c>
      <c r="B45" s="218">
        <v>473894</v>
      </c>
      <c r="C45" s="218" t="s">
        <v>1883</v>
      </c>
      <c r="D45" s="219">
        <v>1238300</v>
      </c>
      <c r="E45" s="220">
        <v>43035</v>
      </c>
      <c r="F45" s="221">
        <v>43036</v>
      </c>
      <c r="G45" s="222" t="s">
        <v>28</v>
      </c>
      <c r="H45" s="223">
        <v>3300</v>
      </c>
      <c r="L45" s="217"/>
      <c r="M45" s="217"/>
    </row>
    <row r="46" s="1" customFormat="1" spans="1:13">
      <c r="A46" s="30" t="s">
        <v>26</v>
      </c>
      <c r="B46" s="218">
        <v>473895</v>
      </c>
      <c r="C46" s="218" t="s">
        <v>388</v>
      </c>
      <c r="D46" s="219">
        <v>1238300</v>
      </c>
      <c r="E46" s="220">
        <v>43035</v>
      </c>
      <c r="F46" s="221">
        <v>43036</v>
      </c>
      <c r="G46" s="222" t="s">
        <v>28</v>
      </c>
      <c r="H46" s="223">
        <v>3300</v>
      </c>
      <c r="L46" s="217"/>
      <c r="M46" s="217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217"/>
      <c r="M47" s="217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217"/>
      <c r="M48" s="217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217"/>
      <c r="M49" s="217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217"/>
      <c r="M50" s="217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217"/>
      <c r="M51" s="217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217"/>
      <c r="M52" s="217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217"/>
      <c r="M53" s="217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217"/>
      <c r="M54" s="217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217"/>
      <c r="M55" s="217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217"/>
      <c r="M56" s="217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217"/>
      <c r="M57" s="217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217"/>
      <c r="M58" s="217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217"/>
      <c r="M59" s="217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217"/>
      <c r="M60" s="217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217"/>
      <c r="M61" s="217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217"/>
      <c r="M62" s="217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217"/>
      <c r="M63" s="217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217"/>
      <c r="M64" s="217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217"/>
      <c r="M65" s="217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217"/>
      <c r="M66" s="217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217"/>
      <c r="M67" s="217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217"/>
      <c r="M68" s="217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217"/>
      <c r="M69" s="217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217"/>
      <c r="M70" s="217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217"/>
      <c r="M71" s="217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217"/>
      <c r="M72" s="217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217"/>
      <c r="M73" s="217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217"/>
      <c r="M74" s="217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217"/>
      <c r="M75" s="217"/>
    </row>
    <row r="76" s="1" customFormat="1" spans="1:13">
      <c r="A76" s="30" t="s">
        <v>26</v>
      </c>
      <c r="B76" s="101">
        <v>474296</v>
      </c>
      <c r="C76" s="101" t="s">
        <v>1922</v>
      </c>
      <c r="D76" s="102">
        <v>1234955</v>
      </c>
      <c r="E76" s="103">
        <v>43034</v>
      </c>
      <c r="F76" s="104">
        <v>43039</v>
      </c>
      <c r="G76" s="105" t="s">
        <v>28</v>
      </c>
      <c r="H76" s="106">
        <v>14850</v>
      </c>
      <c r="L76" s="217"/>
      <c r="M76" s="217"/>
    </row>
    <row r="77" s="1" customFormat="1" spans="1:13">
      <c r="A77" s="30" t="s">
        <v>26</v>
      </c>
      <c r="B77" s="101">
        <v>474297</v>
      </c>
      <c r="C77" s="101" t="s">
        <v>1923</v>
      </c>
      <c r="D77" s="102">
        <v>1234955</v>
      </c>
      <c r="E77" s="103">
        <v>43034</v>
      </c>
      <c r="F77" s="104">
        <v>43039</v>
      </c>
      <c r="G77" s="105" t="s">
        <v>28</v>
      </c>
      <c r="H77" s="106">
        <v>14850</v>
      </c>
      <c r="L77" s="217"/>
      <c r="M77" s="217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217"/>
      <c r="M78" s="217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217"/>
      <c r="M79" s="217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217"/>
      <c r="M80" s="217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217"/>
      <c r="M81" s="217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217"/>
      <c r="M82" s="217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217"/>
      <c r="M83" s="217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217"/>
      <c r="M84" s="217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217"/>
      <c r="M85" s="217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217"/>
      <c r="M86" s="217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217"/>
      <c r="M87" s="217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217"/>
      <c r="M88" s="217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217"/>
      <c r="M89" s="217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217"/>
      <c r="M90" s="217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217"/>
      <c r="M91" s="217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217"/>
      <c r="M92" s="217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217"/>
      <c r="M93" s="217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217"/>
      <c r="M94" s="217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217"/>
      <c r="M95" s="217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217"/>
      <c r="M96" s="217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217"/>
      <c r="M97" s="217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217"/>
      <c r="M98" s="217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217"/>
      <c r="M99" s="217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217"/>
      <c r="M100" s="217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217"/>
      <c r="M101" s="217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217"/>
      <c r="M102" s="217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217"/>
      <c r="M103" s="217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217"/>
      <c r="M104" s="217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217"/>
      <c r="M105" s="217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217"/>
      <c r="M106" s="217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217"/>
      <c r="M107" s="217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217"/>
      <c r="M108" s="217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217"/>
      <c r="M109" s="217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217"/>
      <c r="M110" s="217"/>
    </row>
    <row r="111" s="1" customFormat="1" spans="1:13">
      <c r="A111" s="30" t="s">
        <v>26</v>
      </c>
      <c r="B111" s="107">
        <v>474825</v>
      </c>
      <c r="C111" s="107" t="s">
        <v>1950</v>
      </c>
      <c r="D111" s="108">
        <v>1235933</v>
      </c>
      <c r="E111" s="109">
        <v>43039</v>
      </c>
      <c r="F111" s="110">
        <v>43043</v>
      </c>
      <c r="G111" s="111" t="s">
        <v>28</v>
      </c>
      <c r="H111" s="112">
        <v>18594</v>
      </c>
      <c r="L111" s="217"/>
      <c r="M111" s="217"/>
    </row>
    <row r="112" s="1" customFormat="1" spans="1:13">
      <c r="A112" s="30" t="s">
        <v>26</v>
      </c>
      <c r="B112" s="107">
        <v>474826</v>
      </c>
      <c r="C112" s="107" t="s">
        <v>1951</v>
      </c>
      <c r="D112" s="108">
        <v>1235933</v>
      </c>
      <c r="E112" s="109">
        <v>43039</v>
      </c>
      <c r="F112" s="110">
        <v>43043</v>
      </c>
      <c r="G112" s="111" t="s">
        <v>28</v>
      </c>
      <c r="H112" s="112">
        <v>18594</v>
      </c>
      <c r="L112" s="217"/>
      <c r="M112" s="217"/>
    </row>
    <row r="113" s="1" customFormat="1" spans="1:13">
      <c r="A113" s="30" t="s">
        <v>26</v>
      </c>
      <c r="B113" s="107">
        <v>474827</v>
      </c>
      <c r="C113" s="107" t="s">
        <v>1952</v>
      </c>
      <c r="D113" s="108">
        <v>1235933</v>
      </c>
      <c r="E113" s="109">
        <v>43039</v>
      </c>
      <c r="F113" s="110">
        <v>43043</v>
      </c>
      <c r="G113" s="111" t="s">
        <v>28</v>
      </c>
      <c r="H113" s="112">
        <v>18594</v>
      </c>
      <c r="L113" s="217"/>
      <c r="M113" s="217"/>
    </row>
    <row r="114" s="1" customFormat="1" spans="1:13">
      <c r="A114" s="30" t="s">
        <v>26</v>
      </c>
      <c r="B114" s="107">
        <v>474828</v>
      </c>
      <c r="C114" s="107" t="s">
        <v>1953</v>
      </c>
      <c r="D114" s="108">
        <v>1235933</v>
      </c>
      <c r="E114" s="109">
        <v>43039</v>
      </c>
      <c r="F114" s="110">
        <v>43043</v>
      </c>
      <c r="G114" s="111" t="s">
        <v>28</v>
      </c>
      <c r="H114" s="112">
        <v>18594</v>
      </c>
      <c r="L114" s="217"/>
      <c r="M114" s="217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217"/>
      <c r="M115" s="217"/>
    </row>
    <row r="116" s="1" customFormat="1" spans="1:13">
      <c r="A116" s="30" t="s">
        <v>26</v>
      </c>
      <c r="B116" s="30">
        <v>474895</v>
      </c>
      <c r="C116" s="30" t="s">
        <v>1955</v>
      </c>
      <c r="D116" s="236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217"/>
      <c r="M116" s="217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217"/>
      <c r="M117" s="217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217"/>
      <c r="M118" s="217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217"/>
      <c r="M119" s="217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217"/>
      <c r="M120" s="217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217"/>
      <c r="M121" s="217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217"/>
      <c r="M122" s="217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217"/>
      <c r="M123" s="217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217"/>
      <c r="M124" s="217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217"/>
      <c r="M125" s="217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217"/>
      <c r="M126" s="217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217"/>
      <c r="M127" s="217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217"/>
      <c r="M128" s="217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217"/>
      <c r="M129" s="217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217"/>
      <c r="M130" s="217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217"/>
      <c r="M131" s="217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217"/>
      <c r="M132" s="217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217"/>
      <c r="M133" s="217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217"/>
      <c r="M134" s="217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217"/>
      <c r="M135" s="217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217"/>
      <c r="M136" s="217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217"/>
      <c r="M137" s="217"/>
    </row>
    <row r="138" s="1" customFormat="1" spans="1:13">
      <c r="A138" s="30"/>
      <c r="B138" s="113"/>
      <c r="C138" s="66"/>
      <c r="D138" s="31"/>
      <c r="E138" s="32"/>
      <c r="F138" s="33"/>
      <c r="G138" s="68"/>
      <c r="H138" s="35"/>
      <c r="L138" s="217"/>
      <c r="M138" s="217"/>
    </row>
    <row r="139" s="1" customFormat="1" ht="17.4" customHeight="1" spans="1:13">
      <c r="A139" s="78" t="s">
        <v>82</v>
      </c>
      <c r="B139" s="69"/>
      <c r="C139" s="116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217"/>
      <c r="M139" s="217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217"/>
      <c r="M140" s="217"/>
    </row>
    <row r="141" s="1" customFormat="1" ht="16.2" customHeight="1" spans="1:13">
      <c r="A141" s="88" t="s">
        <v>1975</v>
      </c>
      <c r="B141" s="88"/>
      <c r="F141" s="89"/>
      <c r="L141" s="217"/>
      <c r="M141" s="217"/>
    </row>
    <row r="142" customFormat="1" ht="12" customHeight="1" spans="1:13">
      <c r="A142" s="129" t="s">
        <v>423</v>
      </c>
      <c r="B142" s="90"/>
      <c r="C142" s="130" t="s">
        <v>424</v>
      </c>
      <c r="D142" s="130" t="s">
        <v>424</v>
      </c>
      <c r="E142" s="130" t="s">
        <v>424</v>
      </c>
      <c r="F142" s="130" t="s">
        <v>424</v>
      </c>
      <c r="G142" s="130" t="s">
        <v>424</v>
      </c>
      <c r="H142" s="131" t="s">
        <v>90</v>
      </c>
      <c r="L142" s="217"/>
      <c r="M142" s="217"/>
    </row>
    <row r="143" customFormat="1" ht="12" customHeight="1" spans="1:13">
      <c r="A143" s="132" t="s">
        <v>425</v>
      </c>
      <c r="B143" s="132"/>
      <c r="C143" s="133" t="s">
        <v>85</v>
      </c>
      <c r="D143" s="134" t="s">
        <v>86</v>
      </c>
      <c r="E143" s="134" t="s">
        <v>87</v>
      </c>
      <c r="F143" s="134" t="s">
        <v>88</v>
      </c>
      <c r="G143" s="134" t="s">
        <v>89</v>
      </c>
      <c r="H143" s="212" t="s">
        <v>426</v>
      </c>
      <c r="L143" s="217"/>
      <c r="M143" s="217"/>
    </row>
    <row r="144" customFormat="1" ht="13.5" spans="1:13">
      <c r="A144" s="137">
        <f>H139</f>
        <v>1306512.5</v>
      </c>
      <c r="B144" s="93"/>
      <c r="C144" s="137">
        <v>0</v>
      </c>
      <c r="D144" s="137">
        <v>0</v>
      </c>
      <c r="E144" s="137">
        <v>0</v>
      </c>
      <c r="F144" s="137">
        <v>0</v>
      </c>
      <c r="G144" s="137">
        <v>0</v>
      </c>
      <c r="H144" s="213">
        <f>SUM(A144:G144)</f>
        <v>1306512.5</v>
      </c>
      <c r="L144" s="217"/>
      <c r="M144" s="217"/>
    </row>
    <row r="145" customFormat="1" ht="13.5" spans="12:13">
      <c r="L145" s="217"/>
      <c r="M145" s="217"/>
    </row>
    <row r="146" customFormat="1" ht="18" customHeight="1" spans="12:13">
      <c r="L146" s="217"/>
      <c r="M146" s="217"/>
    </row>
    <row r="147" customFormat="1" spans="12:13">
      <c r="L147" s="217"/>
      <c r="M147" s="217"/>
    </row>
    <row r="148" customFormat="1" spans="1:13">
      <c r="A148" s="96"/>
      <c r="B148" s="96"/>
      <c r="L148" s="217"/>
      <c r="M148" s="217"/>
    </row>
    <row r="149" customFormat="1" ht="15.75" spans="1:13">
      <c r="A149" s="139" t="s">
        <v>1157</v>
      </c>
      <c r="L149" s="217"/>
      <c r="M149" s="217"/>
    </row>
    <row r="150" customFormat="1" spans="3:13">
      <c r="C150" s="140"/>
      <c r="D150" s="140"/>
      <c r="L150" s="217"/>
      <c r="M150" s="217"/>
    </row>
    <row r="151" customFormat="1" ht="15.75" spans="3:13">
      <c r="C151" s="141" t="s">
        <v>1158</v>
      </c>
      <c r="L151" s="217"/>
      <c r="M151" s="217"/>
    </row>
    <row r="152" customFormat="1" spans="3:13">
      <c r="C152" s="142" t="s">
        <v>1207</v>
      </c>
      <c r="L152" s="217"/>
      <c r="M152" s="217"/>
    </row>
    <row r="153" customFormat="1" spans="3:13">
      <c r="C153" s="143" t="s">
        <v>1160</v>
      </c>
      <c r="D153" s="126"/>
      <c r="L153" s="217"/>
      <c r="M153" s="217"/>
    </row>
    <row r="154" spans="12:13">
      <c r="L154" s="217"/>
      <c r="M154" s="217"/>
    </row>
    <row r="155" spans="12:13">
      <c r="L155" s="217"/>
      <c r="M155" s="217"/>
    </row>
    <row r="156" spans="12:13">
      <c r="L156" s="217"/>
      <c r="M156" s="217"/>
    </row>
    <row r="157" spans="12:13">
      <c r="L157" s="217"/>
      <c r="M157" s="217"/>
    </row>
    <row r="158" spans="12:13">
      <c r="L158" s="217"/>
      <c r="M158" s="217"/>
    </row>
    <row r="159" spans="12:13">
      <c r="L159" s="217"/>
      <c r="M159" s="217"/>
    </row>
    <row r="160" spans="12:13">
      <c r="L160" s="217"/>
      <c r="M160" s="217"/>
    </row>
    <row r="161" spans="12:13">
      <c r="L161" s="217"/>
      <c r="M161" s="217"/>
    </row>
    <row r="162" spans="12:13">
      <c r="L162" s="217"/>
      <c r="M162" s="217"/>
    </row>
    <row r="163" spans="12:13">
      <c r="L163" s="217"/>
      <c r="M163" s="217"/>
    </row>
    <row r="164" spans="12:13">
      <c r="L164" s="217"/>
      <c r="M164" s="217"/>
    </row>
    <row r="165" spans="12:13">
      <c r="L165" s="217"/>
      <c r="M165" s="217"/>
    </row>
    <row r="166" spans="12:13">
      <c r="L166" s="217"/>
      <c r="M166" s="217"/>
    </row>
    <row r="167" spans="12:13">
      <c r="L167" s="217"/>
      <c r="M167" s="217"/>
    </row>
    <row r="168" spans="12:13">
      <c r="L168" s="217"/>
      <c r="M168" s="217"/>
    </row>
    <row r="169" spans="12:13">
      <c r="L169" s="217"/>
      <c r="M169" s="217"/>
    </row>
    <row r="170" spans="12:13">
      <c r="L170" s="217"/>
      <c r="M170" s="217"/>
    </row>
    <row r="171" spans="12:13">
      <c r="L171" s="217"/>
      <c r="M171" s="217"/>
    </row>
    <row r="172" spans="12:13">
      <c r="L172" s="217"/>
      <c r="M172" s="217"/>
    </row>
    <row r="173" spans="12:13">
      <c r="L173" s="217"/>
      <c r="M173" s="217"/>
    </row>
    <row r="174" spans="12:13">
      <c r="L174" s="217"/>
      <c r="M174" s="217"/>
    </row>
    <row r="175" spans="12:13">
      <c r="L175" s="217"/>
      <c r="M175" s="217"/>
    </row>
    <row r="176" spans="12:13">
      <c r="L176" s="217"/>
      <c r="M176" s="217"/>
    </row>
    <row r="177" spans="12:13">
      <c r="L177" s="217"/>
      <c r="M177" s="217"/>
    </row>
    <row r="178" spans="12:13">
      <c r="L178" s="217"/>
      <c r="M178" s="217"/>
    </row>
    <row r="179" spans="12:13">
      <c r="L179" s="217"/>
      <c r="M179" s="217"/>
    </row>
    <row r="180" spans="12:13">
      <c r="L180" s="217"/>
      <c r="M180" s="217"/>
    </row>
    <row r="181" spans="12:13">
      <c r="L181" s="217"/>
      <c r="M181" s="217"/>
    </row>
    <row r="182" spans="12:13">
      <c r="L182" s="217"/>
      <c r="M182" s="217"/>
    </row>
    <row r="183" spans="12:13">
      <c r="L183" s="217"/>
      <c r="M183" s="217"/>
    </row>
    <row r="184" spans="12:13">
      <c r="L184" s="217"/>
      <c r="M184" s="217"/>
    </row>
    <row r="185" spans="12:13">
      <c r="L185" s="217"/>
      <c r="M185" s="217"/>
    </row>
    <row r="186" spans="12:13">
      <c r="L186" s="217"/>
      <c r="M186" s="217"/>
    </row>
    <row r="187" spans="12:13">
      <c r="L187" s="217"/>
      <c r="M187" s="217"/>
    </row>
    <row r="188" spans="12:13">
      <c r="L188" s="217"/>
      <c r="M188" s="217"/>
    </row>
    <row r="189" spans="12:13">
      <c r="L189" s="217"/>
      <c r="M189" s="217"/>
    </row>
    <row r="190" spans="12:13">
      <c r="L190" s="217"/>
      <c r="M190" s="217"/>
    </row>
    <row r="191" spans="12:13">
      <c r="L191" s="217"/>
      <c r="M191" s="217"/>
    </row>
    <row r="192" spans="12:13">
      <c r="L192" s="217"/>
      <c r="M192" s="217"/>
    </row>
    <row r="193" spans="12:13">
      <c r="L193" s="217"/>
      <c r="M193" s="217"/>
    </row>
    <row r="194" spans="12:13">
      <c r="L194" s="217"/>
      <c r="M194" s="217"/>
    </row>
    <row r="195" spans="12:13">
      <c r="L195" s="217"/>
      <c r="M195" s="217"/>
    </row>
    <row r="196" spans="12:13">
      <c r="L196" s="217"/>
      <c r="M196" s="217"/>
    </row>
    <row r="197" spans="12:13">
      <c r="L197" s="217"/>
      <c r="M197" s="217"/>
    </row>
    <row r="198" spans="12:13">
      <c r="L198" s="217"/>
      <c r="M198" s="217"/>
    </row>
    <row r="199" spans="12:13">
      <c r="L199" s="217"/>
      <c r="M199" s="217"/>
    </row>
    <row r="200" spans="12:13">
      <c r="L200" s="217"/>
      <c r="M200" s="217"/>
    </row>
    <row r="201" spans="12:13">
      <c r="L201" s="217"/>
      <c r="M201" s="217"/>
    </row>
    <row r="202" spans="12:13">
      <c r="L202" s="217"/>
      <c r="M202" s="217"/>
    </row>
    <row r="203" spans="12:13">
      <c r="L203" s="217"/>
      <c r="M203" s="217"/>
    </row>
    <row r="204" spans="12:13">
      <c r="L204" s="217"/>
      <c r="M204" s="217"/>
    </row>
    <row r="205" spans="12:13">
      <c r="L205" s="217"/>
      <c r="M205" s="217"/>
    </row>
    <row r="206" spans="12:13">
      <c r="L206" s="217"/>
      <c r="M206" s="217"/>
    </row>
    <row r="207" spans="12:13">
      <c r="L207" s="217"/>
      <c r="M207" s="217"/>
    </row>
    <row r="208" spans="12:13">
      <c r="L208" s="217"/>
      <c r="M208" s="217"/>
    </row>
    <row r="209" spans="12:13">
      <c r="L209" s="217"/>
      <c r="M209" s="217"/>
    </row>
    <row r="210" spans="12:13">
      <c r="L210" s="217"/>
      <c r="M210" s="217"/>
    </row>
    <row r="211" spans="12:13">
      <c r="L211" s="217"/>
      <c r="M211" s="217"/>
    </row>
    <row r="212" spans="12:13">
      <c r="L212" s="217"/>
      <c r="M212" s="217"/>
    </row>
    <row r="213" spans="12:13">
      <c r="L213" s="217"/>
      <c r="M213" s="217"/>
    </row>
    <row r="214" spans="12:13">
      <c r="L214" s="217"/>
      <c r="M214" s="217"/>
    </row>
    <row r="215" spans="12:13">
      <c r="L215" s="217"/>
      <c r="M215" s="217"/>
    </row>
    <row r="216" spans="12:13">
      <c r="L216" s="217"/>
      <c r="M216" s="217"/>
    </row>
    <row r="217" spans="12:13">
      <c r="L217" s="217"/>
      <c r="M217" s="217"/>
    </row>
    <row r="218" spans="12:13">
      <c r="L218" s="217"/>
      <c r="M218" s="217"/>
    </row>
    <row r="219" spans="12:13">
      <c r="L219" s="217"/>
      <c r="M219" s="217"/>
    </row>
    <row r="220" spans="12:13">
      <c r="L220" s="217"/>
      <c r="M220" s="217"/>
    </row>
    <row r="221" spans="12:13">
      <c r="L221" s="217"/>
      <c r="M221" s="217"/>
    </row>
    <row r="222" spans="12:13">
      <c r="L222" s="217"/>
      <c r="M222" s="217"/>
    </row>
    <row r="223" spans="12:13">
      <c r="L223" s="217"/>
      <c r="M223" s="217"/>
    </row>
    <row r="224" spans="12:13">
      <c r="L224" s="217"/>
      <c r="M224" s="217"/>
    </row>
    <row r="225" spans="12:13">
      <c r="L225" s="217"/>
      <c r="M225" s="217"/>
    </row>
    <row r="226" spans="12:13">
      <c r="L226" s="217"/>
      <c r="M226" s="217"/>
    </row>
    <row r="227" spans="12:13">
      <c r="L227" s="217"/>
      <c r="M227" s="217"/>
    </row>
    <row r="228" spans="12:13">
      <c r="L228" s="217"/>
      <c r="M228" s="217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451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306">
        <v>0</v>
      </c>
      <c r="I44" s="452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101">
        <v>477002</v>
      </c>
      <c r="C63" s="101" t="s">
        <v>2015</v>
      </c>
      <c r="D63" s="102">
        <v>1241723</v>
      </c>
      <c r="E63" s="103">
        <v>43056</v>
      </c>
      <c r="F63" s="104">
        <v>43061</v>
      </c>
      <c r="G63" s="105" t="s">
        <v>28</v>
      </c>
      <c r="H63" s="106">
        <v>19530</v>
      </c>
    </row>
    <row r="64" s="1" customFormat="1" spans="1:8">
      <c r="A64" s="30" t="s">
        <v>26</v>
      </c>
      <c r="B64" s="101">
        <v>477003</v>
      </c>
      <c r="C64" s="101" t="s">
        <v>2016</v>
      </c>
      <c r="D64" s="102">
        <v>1241723</v>
      </c>
      <c r="E64" s="103">
        <v>43056</v>
      </c>
      <c r="F64" s="104">
        <v>43061</v>
      </c>
      <c r="G64" s="105" t="s">
        <v>28</v>
      </c>
      <c r="H64" s="106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101">
        <v>477443</v>
      </c>
      <c r="C85" s="101" t="s">
        <v>2035</v>
      </c>
      <c r="D85" s="102">
        <v>1240200</v>
      </c>
      <c r="E85" s="103">
        <v>43061</v>
      </c>
      <c r="F85" s="104">
        <v>43064</v>
      </c>
      <c r="G85" s="105" t="s">
        <v>28</v>
      </c>
      <c r="H85" s="106">
        <v>14250</v>
      </c>
    </row>
    <row r="86" s="1" customFormat="1" spans="1:8">
      <c r="A86" s="30" t="s">
        <v>26</v>
      </c>
      <c r="B86" s="101">
        <v>477444</v>
      </c>
      <c r="C86" s="101" t="s">
        <v>2036</v>
      </c>
      <c r="D86" s="102">
        <v>1240200</v>
      </c>
      <c r="E86" s="103">
        <v>43061</v>
      </c>
      <c r="F86" s="104">
        <v>43064</v>
      </c>
      <c r="G86" s="105" t="s">
        <v>28</v>
      </c>
      <c r="H86" s="106">
        <v>14250</v>
      </c>
    </row>
    <row r="87" s="1" customFormat="1" spans="1:8">
      <c r="A87" s="30" t="s">
        <v>26</v>
      </c>
      <c r="B87" s="101">
        <v>477458</v>
      </c>
      <c r="C87" s="101" t="s">
        <v>2037</v>
      </c>
      <c r="D87" s="102">
        <v>1240200</v>
      </c>
      <c r="E87" s="103">
        <v>43061</v>
      </c>
      <c r="F87" s="104">
        <v>43064</v>
      </c>
      <c r="G87" s="105" t="s">
        <v>28</v>
      </c>
      <c r="H87" s="106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218">
        <v>477723</v>
      </c>
      <c r="C94" s="218" t="s">
        <v>2043</v>
      </c>
      <c r="D94" s="219">
        <v>1240512</v>
      </c>
      <c r="E94" s="220">
        <v>43064</v>
      </c>
      <c r="F94" s="221">
        <v>43066</v>
      </c>
      <c r="G94" s="222" t="s">
        <v>28</v>
      </c>
      <c r="H94" s="223">
        <v>10000</v>
      </c>
    </row>
    <row r="95" s="1" customFormat="1" spans="1:8">
      <c r="A95" s="30" t="s">
        <v>26</v>
      </c>
      <c r="B95" s="218">
        <v>477724</v>
      </c>
      <c r="C95" s="218" t="s">
        <v>2044</v>
      </c>
      <c r="D95" s="219">
        <v>1240512</v>
      </c>
      <c r="E95" s="220">
        <v>43064</v>
      </c>
      <c r="F95" s="221">
        <v>43066</v>
      </c>
      <c r="G95" s="222" t="s">
        <v>28</v>
      </c>
      <c r="H95" s="223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13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16"/>
      <c r="D108" s="71"/>
      <c r="E108" s="72"/>
      <c r="F108" s="73"/>
      <c r="G108" s="74" t="s">
        <v>80</v>
      </c>
      <c r="H108" s="75">
        <f>SUM(H22:H107)</f>
        <v>1086074</v>
      </c>
      <c r="I108" s="235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29" t="s">
        <v>423</v>
      </c>
      <c r="B111" s="90"/>
      <c r="C111" s="130" t="s">
        <v>424</v>
      </c>
      <c r="D111" s="130" t="s">
        <v>424</v>
      </c>
      <c r="E111" s="130" t="s">
        <v>424</v>
      </c>
      <c r="F111" s="130" t="s">
        <v>424</v>
      </c>
      <c r="G111" s="130" t="s">
        <v>424</v>
      </c>
      <c r="H111" s="131" t="s">
        <v>90</v>
      </c>
    </row>
    <row r="112" customFormat="1" ht="12" customHeight="1" spans="1:8">
      <c r="A112" s="132" t="s">
        <v>425</v>
      </c>
      <c r="B112" s="132"/>
      <c r="C112" s="133" t="s">
        <v>85</v>
      </c>
      <c r="D112" s="134" t="s">
        <v>86</v>
      </c>
      <c r="E112" s="134" t="s">
        <v>87</v>
      </c>
      <c r="F112" s="134" t="s">
        <v>88</v>
      </c>
      <c r="G112" s="134" t="s">
        <v>89</v>
      </c>
      <c r="H112" s="212" t="s">
        <v>426</v>
      </c>
    </row>
    <row r="113" customFormat="1" ht="13.5" spans="1:8">
      <c r="A113" s="137">
        <f>H108</f>
        <v>1086074</v>
      </c>
      <c r="B113" s="93"/>
      <c r="C113" s="137">
        <v>0</v>
      </c>
      <c r="D113" s="137">
        <v>0</v>
      </c>
      <c r="E113" s="137">
        <v>0</v>
      </c>
      <c r="F113" s="137">
        <v>0</v>
      </c>
      <c r="G113" s="137">
        <v>0</v>
      </c>
      <c r="H113" s="213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139" t="s">
        <v>1157</v>
      </c>
    </row>
    <row r="119" customFormat="1" spans="3:4">
      <c r="C119" s="140"/>
      <c r="D119" s="140"/>
    </row>
    <row r="120" customFormat="1" ht="15.75" spans="3:3">
      <c r="C120" s="141" t="s">
        <v>1158</v>
      </c>
    </row>
    <row r="121" customFormat="1" spans="3:3">
      <c r="C121" s="142" t="s">
        <v>1207</v>
      </c>
    </row>
    <row r="122" customFormat="1" spans="3:4">
      <c r="C122" s="143" t="s">
        <v>1160</v>
      </c>
      <c r="D122" s="126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8" t="s">
        <v>9</v>
      </c>
      <c r="D14" s="12"/>
      <c r="E14" s="10"/>
      <c r="F14" s="2"/>
    </row>
    <row r="15" spans="1:6">
      <c r="A15" s="4" t="s">
        <v>10</v>
      </c>
      <c r="B15" s="4"/>
      <c r="C15" s="558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59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59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59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59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59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59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61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61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59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64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64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59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59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59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59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107">
        <v>478128</v>
      </c>
      <c r="C28" s="107" t="s">
        <v>2060</v>
      </c>
      <c r="D28" s="108">
        <v>1241405</v>
      </c>
      <c r="E28" s="109">
        <v>43066</v>
      </c>
      <c r="F28" s="110">
        <v>43069</v>
      </c>
      <c r="G28" s="111" t="s">
        <v>28</v>
      </c>
      <c r="H28" s="112">
        <v>14250</v>
      </c>
    </row>
    <row r="29" s="1" customFormat="1" spans="1:8">
      <c r="A29" s="30" t="s">
        <v>26</v>
      </c>
      <c r="B29" s="107">
        <v>478129</v>
      </c>
      <c r="C29" s="107" t="s">
        <v>2045</v>
      </c>
      <c r="D29" s="108">
        <v>1241405</v>
      </c>
      <c r="E29" s="109">
        <v>43066</v>
      </c>
      <c r="F29" s="110">
        <v>43069</v>
      </c>
      <c r="G29" s="111" t="s">
        <v>28</v>
      </c>
      <c r="H29" s="112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218">
        <v>478598</v>
      </c>
      <c r="C50" s="218" t="s">
        <v>2079</v>
      </c>
      <c r="D50" s="219">
        <v>1246114</v>
      </c>
      <c r="E50" s="220">
        <v>43070</v>
      </c>
      <c r="F50" s="221">
        <v>43072</v>
      </c>
      <c r="G50" s="222" t="s">
        <v>28</v>
      </c>
      <c r="H50" s="223">
        <v>8400</v>
      </c>
    </row>
    <row r="51" s="1" customFormat="1" spans="1:8">
      <c r="A51" s="30" t="s">
        <v>26</v>
      </c>
      <c r="B51" s="218">
        <v>478599</v>
      </c>
      <c r="C51" s="218" t="s">
        <v>2080</v>
      </c>
      <c r="D51" s="219">
        <v>1246114</v>
      </c>
      <c r="E51" s="220">
        <v>43070</v>
      </c>
      <c r="F51" s="221">
        <v>43072</v>
      </c>
      <c r="G51" s="222" t="s">
        <v>28</v>
      </c>
      <c r="H51" s="223">
        <v>8400</v>
      </c>
    </row>
    <row r="52" s="1" customFormat="1" spans="1:8">
      <c r="A52" s="30" t="s">
        <v>26</v>
      </c>
      <c r="B52" s="218">
        <v>478600</v>
      </c>
      <c r="C52" s="218" t="s">
        <v>2081</v>
      </c>
      <c r="D52" s="219">
        <v>1246114</v>
      </c>
      <c r="E52" s="220">
        <v>43070</v>
      </c>
      <c r="F52" s="221">
        <v>43072</v>
      </c>
      <c r="G52" s="222" t="s">
        <v>28</v>
      </c>
      <c r="H52" s="223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443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443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443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444">
        <v>1244974</v>
      </c>
      <c r="E65" s="445">
        <v>43070</v>
      </c>
      <c r="F65" s="446">
        <v>43073</v>
      </c>
      <c r="G65" s="447" t="s">
        <v>28</v>
      </c>
      <c r="H65" s="448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444">
        <v>1244974</v>
      </c>
      <c r="E66" s="445">
        <v>43070</v>
      </c>
      <c r="F66" s="446">
        <v>43073</v>
      </c>
      <c r="G66" s="447" t="s">
        <v>28</v>
      </c>
      <c r="H66" s="448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328">
        <v>1239897</v>
      </c>
      <c r="E82" s="329">
        <v>43072</v>
      </c>
      <c r="F82" s="330">
        <v>43076</v>
      </c>
      <c r="G82" s="331" t="s">
        <v>28</v>
      </c>
      <c r="H82" s="332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328">
        <v>1239897</v>
      </c>
      <c r="E83" s="329">
        <v>43072</v>
      </c>
      <c r="F83" s="330">
        <v>43076</v>
      </c>
      <c r="G83" s="331" t="s">
        <v>28</v>
      </c>
      <c r="H83" s="332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101">
        <v>479485</v>
      </c>
      <c r="C91" s="101" t="s">
        <v>2118</v>
      </c>
      <c r="D91" s="102">
        <v>1245525</v>
      </c>
      <c r="E91" s="103">
        <v>43074</v>
      </c>
      <c r="F91" s="104">
        <v>43078</v>
      </c>
      <c r="G91" s="105" t="s">
        <v>28</v>
      </c>
      <c r="H91" s="106">
        <v>19000</v>
      </c>
    </row>
    <row r="92" s="1" customFormat="1" spans="1:8">
      <c r="A92" s="30" t="s">
        <v>26</v>
      </c>
      <c r="B92" s="101">
        <v>479486</v>
      </c>
      <c r="C92" s="101" t="s">
        <v>2119</v>
      </c>
      <c r="D92" s="102">
        <v>1245525</v>
      </c>
      <c r="E92" s="103">
        <v>43074</v>
      </c>
      <c r="F92" s="104">
        <v>43078</v>
      </c>
      <c r="G92" s="105" t="s">
        <v>28</v>
      </c>
      <c r="H92" s="106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218">
        <v>479645</v>
      </c>
      <c r="C101" s="218" t="s">
        <v>2128</v>
      </c>
      <c r="D101" s="219">
        <v>1227454</v>
      </c>
      <c r="E101" s="220">
        <v>43075</v>
      </c>
      <c r="F101" s="221">
        <v>43079</v>
      </c>
      <c r="G101" s="222" t="s">
        <v>28</v>
      </c>
      <c r="H101" s="223">
        <v>15960</v>
      </c>
    </row>
    <row r="102" s="1" customFormat="1" spans="1:8">
      <c r="A102" s="30" t="s">
        <v>26</v>
      </c>
      <c r="B102" s="218">
        <v>479646</v>
      </c>
      <c r="C102" s="218" t="s">
        <v>2129</v>
      </c>
      <c r="D102" s="219">
        <v>1227454</v>
      </c>
      <c r="E102" s="220">
        <v>43075</v>
      </c>
      <c r="F102" s="221">
        <v>43079</v>
      </c>
      <c r="G102" s="222" t="s">
        <v>28</v>
      </c>
      <c r="H102" s="223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13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449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449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449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13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13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450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450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13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13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16"/>
      <c r="D118" s="71"/>
      <c r="E118" s="72"/>
      <c r="F118" s="73"/>
      <c r="G118" s="74" t="s">
        <v>80</v>
      </c>
      <c r="H118" s="75">
        <f>SUM(H22:H117)</f>
        <v>1350195</v>
      </c>
      <c r="I118" s="235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29" t="s">
        <v>423</v>
      </c>
      <c r="B121" s="90"/>
      <c r="C121" s="130" t="s">
        <v>424</v>
      </c>
      <c r="D121" s="130" t="s">
        <v>424</v>
      </c>
      <c r="E121" s="130" t="s">
        <v>424</v>
      </c>
      <c r="F121" s="130" t="s">
        <v>424</v>
      </c>
      <c r="G121" s="130" t="s">
        <v>424</v>
      </c>
      <c r="H121" s="131" t="s">
        <v>90</v>
      </c>
    </row>
    <row r="122" customFormat="1" ht="12" customHeight="1" spans="1:8">
      <c r="A122" s="132" t="s">
        <v>425</v>
      </c>
      <c r="B122" s="132"/>
      <c r="C122" s="133" t="s">
        <v>85</v>
      </c>
      <c r="D122" s="134" t="s">
        <v>86</v>
      </c>
      <c r="E122" s="134" t="s">
        <v>87</v>
      </c>
      <c r="F122" s="134" t="s">
        <v>88</v>
      </c>
      <c r="G122" s="134" t="s">
        <v>89</v>
      </c>
      <c r="H122" s="212" t="s">
        <v>426</v>
      </c>
    </row>
    <row r="123" customFormat="1" ht="13.5" spans="1:8">
      <c r="A123" s="137">
        <f>H118</f>
        <v>1350195</v>
      </c>
      <c r="B123" s="93"/>
      <c r="C123" s="137">
        <v>0</v>
      </c>
      <c r="D123" s="137">
        <v>0</v>
      </c>
      <c r="E123" s="137">
        <v>0</v>
      </c>
      <c r="F123" s="137">
        <v>0</v>
      </c>
      <c r="G123" s="137">
        <v>0</v>
      </c>
      <c r="H123" s="213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139" t="s">
        <v>1157</v>
      </c>
    </row>
    <row r="129" customFormat="1" spans="3:4">
      <c r="C129" s="140"/>
      <c r="D129" s="140"/>
    </row>
    <row r="130" customFormat="1" ht="15.75" spans="3:3">
      <c r="C130" s="141" t="s">
        <v>1158</v>
      </c>
    </row>
    <row r="131" customFormat="1" spans="3:3">
      <c r="C131" s="142" t="s">
        <v>1207</v>
      </c>
    </row>
    <row r="132" customFormat="1" spans="3:4">
      <c r="C132" s="143" t="s">
        <v>1160</v>
      </c>
      <c r="D132" s="126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328">
        <v>1245216</v>
      </c>
      <c r="E57" s="329">
        <v>43082</v>
      </c>
      <c r="F57" s="330">
        <v>43087</v>
      </c>
      <c r="G57" s="331" t="s">
        <v>28</v>
      </c>
      <c r="H57" s="332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328">
        <v>1245216</v>
      </c>
      <c r="E58" s="329">
        <v>43082</v>
      </c>
      <c r="F58" s="330">
        <v>43087</v>
      </c>
      <c r="G58" s="331" t="s">
        <v>28</v>
      </c>
      <c r="H58" s="332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101">
        <v>481582</v>
      </c>
      <c r="C86" s="101" t="s">
        <v>2202</v>
      </c>
      <c r="D86" s="102">
        <v>1245400</v>
      </c>
      <c r="E86" s="103">
        <v>43089</v>
      </c>
      <c r="F86" s="104">
        <v>43092</v>
      </c>
      <c r="G86" s="105" t="s">
        <v>28</v>
      </c>
      <c r="H86" s="106">
        <v>14250</v>
      </c>
    </row>
    <row r="87" s="1" customFormat="1" spans="1:8">
      <c r="A87" s="30" t="s">
        <v>26</v>
      </c>
      <c r="B87" s="101">
        <v>481584</v>
      </c>
      <c r="C87" s="101" t="s">
        <v>2203</v>
      </c>
      <c r="D87" s="102">
        <v>1245400</v>
      </c>
      <c r="E87" s="103">
        <v>43089</v>
      </c>
      <c r="F87" s="104">
        <v>43092</v>
      </c>
      <c r="G87" s="105" t="s">
        <v>28</v>
      </c>
      <c r="H87" s="106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13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16"/>
      <c r="D99" s="71"/>
      <c r="E99" s="72"/>
      <c r="F99" s="73"/>
      <c r="G99" s="74" t="s">
        <v>80</v>
      </c>
      <c r="H99" s="75">
        <f>SUM(H22:H98)</f>
        <v>1144152</v>
      </c>
      <c r="I99" s="235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29" t="s">
        <v>423</v>
      </c>
      <c r="B102" s="90"/>
      <c r="C102" s="130" t="s">
        <v>424</v>
      </c>
      <c r="D102" s="130" t="s">
        <v>424</v>
      </c>
      <c r="E102" s="130" t="s">
        <v>424</v>
      </c>
      <c r="F102" s="130" t="s">
        <v>424</v>
      </c>
      <c r="G102" s="130" t="s">
        <v>424</v>
      </c>
      <c r="H102" s="131" t="s">
        <v>90</v>
      </c>
    </row>
    <row r="103" customFormat="1" ht="12" customHeight="1" spans="1:8">
      <c r="A103" s="132" t="s">
        <v>425</v>
      </c>
      <c r="B103" s="132"/>
      <c r="C103" s="133" t="s">
        <v>85</v>
      </c>
      <c r="D103" s="134" t="s">
        <v>86</v>
      </c>
      <c r="E103" s="134" t="s">
        <v>87</v>
      </c>
      <c r="F103" s="134" t="s">
        <v>88</v>
      </c>
      <c r="G103" s="134" t="s">
        <v>89</v>
      </c>
      <c r="H103" s="212" t="s">
        <v>426</v>
      </c>
    </row>
    <row r="104" customFormat="1" ht="13.5" spans="1:8">
      <c r="A104" s="137">
        <f>H99</f>
        <v>1144152</v>
      </c>
      <c r="B104" s="93"/>
      <c r="C104" s="137">
        <v>0</v>
      </c>
      <c r="D104" s="137">
        <v>0</v>
      </c>
      <c r="E104" s="137">
        <v>0</v>
      </c>
      <c r="F104" s="137">
        <v>0</v>
      </c>
      <c r="G104" s="137">
        <v>0</v>
      </c>
      <c r="H104" s="213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139" t="s">
        <v>1157</v>
      </c>
    </row>
    <row r="110" customFormat="1" spans="3:4">
      <c r="C110" s="140"/>
      <c r="D110" s="140"/>
    </row>
    <row r="111" customFormat="1" ht="15.75" spans="3:3">
      <c r="C111" s="141" t="s">
        <v>1158</v>
      </c>
    </row>
    <row r="112" customFormat="1" spans="3:3">
      <c r="C112" s="142" t="s">
        <v>1207</v>
      </c>
    </row>
    <row r="113" customFormat="1" spans="3:4">
      <c r="C113" s="143" t="s">
        <v>1160</v>
      </c>
      <c r="D113" s="126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13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16"/>
      <c r="D59" s="71"/>
      <c r="E59" s="72"/>
      <c r="F59" s="73"/>
      <c r="G59" s="74" t="s">
        <v>80</v>
      </c>
      <c r="H59" s="75">
        <f>SUM(H22:H58)</f>
        <v>623780</v>
      </c>
      <c r="I59" s="319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29" t="s">
        <v>423</v>
      </c>
      <c r="B62" s="90"/>
      <c r="C62" s="130" t="s">
        <v>424</v>
      </c>
      <c r="D62" s="130" t="s">
        <v>424</v>
      </c>
      <c r="E62" s="130" t="s">
        <v>424</v>
      </c>
      <c r="F62" s="130" t="s">
        <v>424</v>
      </c>
      <c r="G62" s="130" t="s">
        <v>424</v>
      </c>
      <c r="H62" s="131" t="s">
        <v>90</v>
      </c>
    </row>
    <row r="63" customFormat="1" ht="12" customHeight="1" spans="1:8">
      <c r="A63" s="132" t="s">
        <v>425</v>
      </c>
      <c r="B63" s="132"/>
      <c r="C63" s="133" t="s">
        <v>85</v>
      </c>
      <c r="D63" s="134" t="s">
        <v>86</v>
      </c>
      <c r="E63" s="134" t="s">
        <v>87</v>
      </c>
      <c r="F63" s="134" t="s">
        <v>88</v>
      </c>
      <c r="G63" s="134" t="s">
        <v>89</v>
      </c>
      <c r="H63" s="212" t="s">
        <v>426</v>
      </c>
    </row>
    <row r="64" customFormat="1" ht="13.5" spans="1:8">
      <c r="A64" s="137">
        <f>H59</f>
        <v>623780</v>
      </c>
      <c r="B64" s="93"/>
      <c r="C64" s="137">
        <v>0</v>
      </c>
      <c r="D64" s="137">
        <v>0</v>
      </c>
      <c r="E64" s="137">
        <v>0</v>
      </c>
      <c r="F64" s="137">
        <v>0</v>
      </c>
      <c r="G64" s="137">
        <v>0</v>
      </c>
      <c r="H64" s="213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139" t="s">
        <v>1157</v>
      </c>
    </row>
    <row r="70" customFormat="1" spans="3:4">
      <c r="C70" s="140"/>
      <c r="D70" s="140"/>
    </row>
    <row r="71" customFormat="1" ht="15.75" spans="3:3">
      <c r="C71" s="141" t="s">
        <v>1158</v>
      </c>
    </row>
    <row r="72" customFormat="1" spans="3:3">
      <c r="C72" s="142" t="s">
        <v>1207</v>
      </c>
    </row>
    <row r="73" customFormat="1" spans="3:4">
      <c r="C73" s="143" t="s">
        <v>1160</v>
      </c>
      <c r="D73" s="126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402"/>
    <col min="2" max="2" width="10" style="402"/>
    <col min="3" max="3" width="22" style="402"/>
    <col min="4" max="4" width="13" style="402"/>
    <col min="5" max="6" width="7" style="402"/>
    <col min="7" max="7" width="13" style="402"/>
    <col min="8" max="17" width="7" style="402"/>
    <col min="18" max="18" width="6.57142857142857" style="402"/>
    <col min="19" max="19" width="7.57142857142857" style="402"/>
    <col min="20" max="21" width="6" style="402"/>
    <col min="22" max="22" width="30.2857142857143" style="402" customWidth="1"/>
    <col min="23" max="16384" width="10.2857142857143" style="402"/>
  </cols>
  <sheetData>
    <row r="1" s="402" customFormat="1" spans="1:1">
      <c r="A1" s="403" t="s">
        <v>2243</v>
      </c>
    </row>
    <row r="2" s="402" customFormat="1" ht="13.5"/>
    <row r="3" s="402" customFormat="1" ht="13.5" spans="1:25">
      <c r="A3" s="404" t="s">
        <v>2244</v>
      </c>
      <c r="B3" s="405" t="s">
        <v>2245</v>
      </c>
      <c r="C3" s="406" t="s">
        <v>2246</v>
      </c>
      <c r="D3" s="406" t="s">
        <v>2247</v>
      </c>
      <c r="E3" s="404" t="s">
        <v>2248</v>
      </c>
      <c r="F3" s="404" t="s">
        <v>2249</v>
      </c>
      <c r="G3" s="407" t="s">
        <v>2250</v>
      </c>
      <c r="H3" s="408" t="s">
        <v>2251</v>
      </c>
      <c r="I3" s="408" t="s">
        <v>2252</v>
      </c>
      <c r="J3" s="408" t="s">
        <v>2253</v>
      </c>
      <c r="K3" s="408" t="s">
        <v>2254</v>
      </c>
      <c r="L3" s="408" t="s">
        <v>2255</v>
      </c>
      <c r="M3" s="408" t="s">
        <v>2256</v>
      </c>
      <c r="N3" s="408" t="s">
        <v>2257</v>
      </c>
      <c r="O3" s="408" t="s">
        <v>2258</v>
      </c>
      <c r="P3" s="408" t="s">
        <v>2259</v>
      </c>
      <c r="Q3" s="408" t="s">
        <v>2260</v>
      </c>
      <c r="X3" s="217"/>
      <c r="Y3" s="217"/>
    </row>
    <row r="4" s="402" customFormat="1" ht="13.5" spans="1:25">
      <c r="A4" s="409">
        <v>1257200</v>
      </c>
      <c r="B4" s="410" t="s">
        <v>2261</v>
      </c>
      <c r="C4" s="410" t="s">
        <v>2262</v>
      </c>
      <c r="D4" s="411" t="s">
        <v>2263</v>
      </c>
      <c r="E4" s="412" t="s">
        <v>2264</v>
      </c>
      <c r="F4" s="412" t="s">
        <v>2265</v>
      </c>
      <c r="G4" s="413">
        <v>21460</v>
      </c>
      <c r="H4" s="412" t="s">
        <v>2265</v>
      </c>
      <c r="I4" s="412" t="s">
        <v>2265</v>
      </c>
      <c r="J4" s="412" t="s">
        <v>2265</v>
      </c>
      <c r="K4" s="414"/>
      <c r="L4" s="414"/>
      <c r="M4" s="414"/>
      <c r="N4" s="414"/>
      <c r="O4" s="414"/>
      <c r="P4" s="414"/>
      <c r="Q4" s="414"/>
      <c r="X4" s="217"/>
      <c r="Y4" s="217"/>
    </row>
    <row r="5" s="402" customFormat="1" ht="13.5" spans="1:25">
      <c r="A5" s="409">
        <v>1250485</v>
      </c>
      <c r="B5" s="410" t="s">
        <v>2266</v>
      </c>
      <c r="C5" s="410" t="s">
        <v>2267</v>
      </c>
      <c r="D5" s="411" t="s">
        <v>2268</v>
      </c>
      <c r="E5" s="412" t="s">
        <v>2269</v>
      </c>
      <c r="F5" s="412" t="s">
        <v>2265</v>
      </c>
      <c r="G5" s="413">
        <v>14800</v>
      </c>
      <c r="H5" s="414"/>
      <c r="I5" s="412" t="s">
        <v>2265</v>
      </c>
      <c r="J5" s="412" t="s">
        <v>2265</v>
      </c>
      <c r="K5" s="414"/>
      <c r="L5" s="414"/>
      <c r="M5" s="414"/>
      <c r="N5" s="414"/>
      <c r="O5" s="414"/>
      <c r="P5" s="414"/>
      <c r="Q5" s="414"/>
      <c r="X5" s="217"/>
      <c r="Y5" s="217"/>
    </row>
    <row r="6" s="402" customFormat="1" ht="13.5" spans="1:25">
      <c r="A6" s="409">
        <v>1250489</v>
      </c>
      <c r="B6" s="410" t="s">
        <v>2270</v>
      </c>
      <c r="C6" s="410" t="s">
        <v>2271</v>
      </c>
      <c r="D6" s="411" t="s">
        <v>2268</v>
      </c>
      <c r="E6" s="412" t="s">
        <v>2269</v>
      </c>
      <c r="F6" s="412" t="s">
        <v>2265</v>
      </c>
      <c r="G6" s="413">
        <v>14800</v>
      </c>
      <c r="H6" s="414"/>
      <c r="I6" s="412" t="s">
        <v>2265</v>
      </c>
      <c r="J6" s="412" t="s">
        <v>2265</v>
      </c>
      <c r="K6" s="414"/>
      <c r="L6" s="414"/>
      <c r="M6" s="414"/>
      <c r="N6" s="414"/>
      <c r="O6" s="414"/>
      <c r="P6" s="414"/>
      <c r="Q6" s="414"/>
      <c r="X6" s="217"/>
      <c r="Y6" s="217"/>
    </row>
    <row r="7" s="402" customFormat="1" ht="13.5" spans="1:25">
      <c r="A7" s="409">
        <v>1256910</v>
      </c>
      <c r="B7" s="410" t="s">
        <v>2272</v>
      </c>
      <c r="C7" s="410" t="s">
        <v>2273</v>
      </c>
      <c r="D7" s="411" t="s">
        <v>2268</v>
      </c>
      <c r="E7" s="412" t="s">
        <v>2269</v>
      </c>
      <c r="F7" s="412" t="s">
        <v>2265</v>
      </c>
      <c r="G7" s="413">
        <v>14800</v>
      </c>
      <c r="H7" s="414"/>
      <c r="I7" s="412" t="s">
        <v>2265</v>
      </c>
      <c r="J7" s="412" t="s">
        <v>2265</v>
      </c>
      <c r="K7" s="414"/>
      <c r="L7" s="414"/>
      <c r="M7" s="414"/>
      <c r="N7" s="414"/>
      <c r="O7" s="414"/>
      <c r="P7" s="414"/>
      <c r="Q7" s="414"/>
      <c r="X7" s="217"/>
      <c r="Y7" s="217"/>
    </row>
    <row r="8" s="402" customFormat="1" ht="13.5" spans="1:25">
      <c r="A8" s="409">
        <v>1253835</v>
      </c>
      <c r="B8" s="410" t="s">
        <v>2274</v>
      </c>
      <c r="C8" s="410" t="s">
        <v>2275</v>
      </c>
      <c r="D8" s="411" t="s">
        <v>2268</v>
      </c>
      <c r="E8" s="412" t="s">
        <v>2269</v>
      </c>
      <c r="F8" s="412" t="s">
        <v>2265</v>
      </c>
      <c r="G8" s="413">
        <v>14800</v>
      </c>
      <c r="H8" s="414"/>
      <c r="I8" s="412" t="s">
        <v>2265</v>
      </c>
      <c r="J8" s="412" t="s">
        <v>2265</v>
      </c>
      <c r="K8" s="414"/>
      <c r="L8" s="414"/>
      <c r="M8" s="414"/>
      <c r="N8" s="414"/>
      <c r="O8" s="414"/>
      <c r="P8" s="414"/>
      <c r="Q8" s="414"/>
      <c r="X8" s="217"/>
      <c r="Y8" s="217"/>
    </row>
    <row r="9" s="402" customFormat="1" ht="13.5" spans="1:25">
      <c r="A9" s="409">
        <v>1258147</v>
      </c>
      <c r="B9" s="410" t="s">
        <v>2276</v>
      </c>
      <c r="C9" s="410" t="s">
        <v>2277</v>
      </c>
      <c r="D9" s="411" t="s">
        <v>2268</v>
      </c>
      <c r="E9" s="412" t="s">
        <v>2269</v>
      </c>
      <c r="F9" s="412" t="s">
        <v>2265</v>
      </c>
      <c r="G9" s="413">
        <v>14800</v>
      </c>
      <c r="H9" s="414"/>
      <c r="I9" s="412" t="s">
        <v>2265</v>
      </c>
      <c r="J9" s="412" t="s">
        <v>2265</v>
      </c>
      <c r="K9" s="414"/>
      <c r="L9" s="414"/>
      <c r="M9" s="414"/>
      <c r="N9" s="414"/>
      <c r="O9" s="414"/>
      <c r="P9" s="414"/>
      <c r="Q9" s="414"/>
      <c r="X9" s="217"/>
      <c r="Y9" s="217"/>
    </row>
    <row r="10" s="402" customFormat="1" ht="13.5" spans="1:25">
      <c r="A10" s="409">
        <v>1257835</v>
      </c>
      <c r="B10" s="410" t="s">
        <v>2278</v>
      </c>
      <c r="C10" s="410" t="s">
        <v>2279</v>
      </c>
      <c r="D10" s="411" t="s">
        <v>2268</v>
      </c>
      <c r="E10" s="412" t="s">
        <v>2265</v>
      </c>
      <c r="F10" s="412" t="s">
        <v>2265</v>
      </c>
      <c r="G10" s="413">
        <v>20720</v>
      </c>
      <c r="H10" s="414"/>
      <c r="I10" s="412" t="s">
        <v>2265</v>
      </c>
      <c r="J10" s="414"/>
      <c r="K10" s="414"/>
      <c r="L10" s="414"/>
      <c r="M10" s="414"/>
      <c r="N10" s="414"/>
      <c r="O10" s="414"/>
      <c r="P10" s="414"/>
      <c r="Q10" s="414"/>
      <c r="X10" s="217"/>
      <c r="Y10" s="217"/>
    </row>
    <row r="11" s="402" customFormat="1" ht="13.5" spans="1:25">
      <c r="A11" s="409">
        <v>1257835</v>
      </c>
      <c r="B11" s="410" t="s">
        <v>2280</v>
      </c>
      <c r="C11" s="410" t="s">
        <v>2281</v>
      </c>
      <c r="D11" s="411" t="s">
        <v>2268</v>
      </c>
      <c r="E11" s="412" t="s">
        <v>2265</v>
      </c>
      <c r="F11" s="412" t="s">
        <v>2265</v>
      </c>
      <c r="G11" s="413">
        <v>20720</v>
      </c>
      <c r="H11" s="414"/>
      <c r="I11" s="412" t="s">
        <v>2265</v>
      </c>
      <c r="J11" s="414"/>
      <c r="K11" s="414"/>
      <c r="L11" s="414"/>
      <c r="M11" s="414"/>
      <c r="N11" s="414"/>
      <c r="O11" s="414"/>
      <c r="P11" s="414"/>
      <c r="Q11" s="414"/>
      <c r="X11" s="217"/>
      <c r="Y11" s="217"/>
    </row>
    <row r="12" s="402" customFormat="1" ht="13.5" spans="1:25">
      <c r="A12" s="409">
        <v>1259824</v>
      </c>
      <c r="B12" s="410" t="s">
        <v>2282</v>
      </c>
      <c r="C12" s="410" t="s">
        <v>2283</v>
      </c>
      <c r="D12" s="411" t="s">
        <v>2268</v>
      </c>
      <c r="E12" s="412" t="s">
        <v>2269</v>
      </c>
      <c r="F12" s="412" t="s">
        <v>2265</v>
      </c>
      <c r="G12" s="413">
        <v>14800</v>
      </c>
      <c r="H12" s="414"/>
      <c r="I12" s="412" t="s">
        <v>2265</v>
      </c>
      <c r="J12" s="412" t="s">
        <v>2265</v>
      </c>
      <c r="K12" s="414"/>
      <c r="L12" s="414"/>
      <c r="M12" s="414"/>
      <c r="N12" s="414"/>
      <c r="O12" s="414"/>
      <c r="P12" s="414"/>
      <c r="Q12" s="414"/>
      <c r="X12" s="217"/>
      <c r="Y12" s="217"/>
    </row>
    <row r="13" s="402" customFormat="1" ht="13.5" spans="1:25">
      <c r="A13" s="409">
        <v>1259824</v>
      </c>
      <c r="B13" s="410" t="s">
        <v>2284</v>
      </c>
      <c r="C13" s="410" t="s">
        <v>2285</v>
      </c>
      <c r="D13" s="411" t="s">
        <v>2268</v>
      </c>
      <c r="E13" s="412" t="s">
        <v>2269</v>
      </c>
      <c r="F13" s="412" t="s">
        <v>2265</v>
      </c>
      <c r="G13" s="413">
        <v>14800</v>
      </c>
      <c r="H13" s="414"/>
      <c r="I13" s="412" t="s">
        <v>2265</v>
      </c>
      <c r="J13" s="412" t="s">
        <v>2265</v>
      </c>
      <c r="K13" s="414"/>
      <c r="L13" s="414"/>
      <c r="M13" s="414"/>
      <c r="N13" s="414"/>
      <c r="O13" s="414"/>
      <c r="P13" s="414"/>
      <c r="Q13" s="414"/>
      <c r="X13" s="217"/>
      <c r="Y13" s="217"/>
    </row>
    <row r="14" s="402" customFormat="1" ht="13.5" spans="1:25">
      <c r="A14" s="409">
        <v>1254599</v>
      </c>
      <c r="B14" s="410" t="s">
        <v>2286</v>
      </c>
      <c r="C14" s="410" t="s">
        <v>2287</v>
      </c>
      <c r="D14" s="411" t="s">
        <v>2268</v>
      </c>
      <c r="E14" s="412" t="s">
        <v>2269</v>
      </c>
      <c r="F14" s="412" t="s">
        <v>2265</v>
      </c>
      <c r="G14" s="413">
        <v>14800</v>
      </c>
      <c r="H14" s="414"/>
      <c r="I14" s="412" t="s">
        <v>2265</v>
      </c>
      <c r="J14" s="412" t="s">
        <v>2265</v>
      </c>
      <c r="K14" s="414"/>
      <c r="L14" s="414"/>
      <c r="M14" s="414"/>
      <c r="N14" s="414"/>
      <c r="O14" s="414"/>
      <c r="P14" s="414"/>
      <c r="Q14" s="414"/>
      <c r="X14" s="217"/>
      <c r="Y14" s="217"/>
    </row>
    <row r="15" s="402" customFormat="1" ht="13.5" spans="1:25">
      <c r="A15" s="409">
        <v>1256910</v>
      </c>
      <c r="B15" s="410" t="s">
        <v>2288</v>
      </c>
      <c r="C15" s="410" t="s">
        <v>2289</v>
      </c>
      <c r="D15" s="411" t="s">
        <v>2268</v>
      </c>
      <c r="E15" s="412" t="s">
        <v>2269</v>
      </c>
      <c r="F15" s="412" t="s">
        <v>2265</v>
      </c>
      <c r="G15" s="413">
        <v>14800</v>
      </c>
      <c r="H15" s="414"/>
      <c r="I15" s="412" t="s">
        <v>2265</v>
      </c>
      <c r="J15" s="412" t="s">
        <v>2265</v>
      </c>
      <c r="K15" s="414"/>
      <c r="L15" s="414"/>
      <c r="M15" s="414"/>
      <c r="N15" s="414"/>
      <c r="O15" s="414"/>
      <c r="P15" s="414"/>
      <c r="Q15" s="414"/>
      <c r="X15" s="217"/>
      <c r="Y15" s="217"/>
    </row>
    <row r="16" s="402" customFormat="1" ht="13.5" spans="1:25">
      <c r="A16" s="409">
        <v>1250489</v>
      </c>
      <c r="B16" s="410" t="s">
        <v>2290</v>
      </c>
      <c r="C16" s="410" t="s">
        <v>2291</v>
      </c>
      <c r="D16" s="411" t="s">
        <v>2268</v>
      </c>
      <c r="E16" s="412" t="s">
        <v>2269</v>
      </c>
      <c r="F16" s="412" t="s">
        <v>2265</v>
      </c>
      <c r="G16" s="413">
        <v>14800</v>
      </c>
      <c r="H16" s="414"/>
      <c r="I16" s="412" t="s">
        <v>2265</v>
      </c>
      <c r="J16" s="412" t="s">
        <v>2265</v>
      </c>
      <c r="K16" s="414"/>
      <c r="L16" s="414"/>
      <c r="M16" s="414"/>
      <c r="N16" s="414"/>
      <c r="O16" s="414"/>
      <c r="P16" s="414"/>
      <c r="Q16" s="414"/>
      <c r="X16" s="217"/>
      <c r="Y16" s="217"/>
    </row>
    <row r="17" s="402" customFormat="1" ht="13.5" spans="1:25">
      <c r="A17" s="409">
        <v>1255164</v>
      </c>
      <c r="B17" s="410" t="s">
        <v>2292</v>
      </c>
      <c r="C17" s="410" t="s">
        <v>2293</v>
      </c>
      <c r="D17" s="411" t="s">
        <v>2268</v>
      </c>
      <c r="E17" s="412" t="s">
        <v>2269</v>
      </c>
      <c r="F17" s="412" t="s">
        <v>2265</v>
      </c>
      <c r="G17" s="413">
        <v>14800</v>
      </c>
      <c r="H17" s="414"/>
      <c r="I17" s="412" t="s">
        <v>2265</v>
      </c>
      <c r="J17" s="412" t="s">
        <v>2265</v>
      </c>
      <c r="K17" s="414"/>
      <c r="L17" s="414"/>
      <c r="M17" s="414"/>
      <c r="N17" s="414"/>
      <c r="O17" s="414"/>
      <c r="P17" s="414"/>
      <c r="Q17" s="414"/>
      <c r="X17" s="217"/>
      <c r="Y17" s="217"/>
    </row>
    <row r="18" s="402" customFormat="1" ht="13.5" spans="1:25">
      <c r="A18" s="415">
        <v>1261991</v>
      </c>
      <c r="B18" s="410" t="s">
        <v>2294</v>
      </c>
      <c r="C18" s="410" t="s">
        <v>2295</v>
      </c>
      <c r="D18" s="411" t="s">
        <v>2296</v>
      </c>
      <c r="E18" s="416" t="s">
        <v>2269</v>
      </c>
      <c r="F18" s="416" t="s">
        <v>2265</v>
      </c>
      <c r="G18" s="413">
        <v>14800</v>
      </c>
      <c r="H18" s="414"/>
      <c r="I18" s="414"/>
      <c r="J18" s="416" t="s">
        <v>2265</v>
      </c>
      <c r="K18" s="416" t="s">
        <v>2265</v>
      </c>
      <c r="L18" s="414"/>
      <c r="M18" s="414"/>
      <c r="N18" s="414"/>
      <c r="O18" s="414"/>
      <c r="P18" s="414"/>
      <c r="Q18" s="414"/>
      <c r="X18" s="217"/>
      <c r="Y18" s="217"/>
    </row>
    <row r="19" s="402" customFormat="1" ht="13.5" spans="1:25">
      <c r="A19" s="417"/>
      <c r="B19" s="410" t="s">
        <v>2297</v>
      </c>
      <c r="C19" s="410" t="s">
        <v>2298</v>
      </c>
      <c r="D19" s="411" t="s">
        <v>2296</v>
      </c>
      <c r="E19" s="416" t="s">
        <v>2269</v>
      </c>
      <c r="F19" s="416" t="s">
        <v>2265</v>
      </c>
      <c r="G19" s="413">
        <v>14800</v>
      </c>
      <c r="H19" s="414"/>
      <c r="I19" s="414"/>
      <c r="J19" s="416" t="s">
        <v>2265</v>
      </c>
      <c r="K19" s="416" t="s">
        <v>2265</v>
      </c>
      <c r="L19" s="414"/>
      <c r="M19" s="414"/>
      <c r="N19" s="414"/>
      <c r="O19" s="414"/>
      <c r="P19" s="414"/>
      <c r="Q19" s="414"/>
      <c r="X19" s="217"/>
      <c r="Y19" s="217"/>
    </row>
    <row r="20" s="402" customFormat="1" ht="13.5" spans="1:25">
      <c r="A20" s="409">
        <v>1260119</v>
      </c>
      <c r="B20" s="410" t="s">
        <v>2299</v>
      </c>
      <c r="C20" s="410" t="s">
        <v>2300</v>
      </c>
      <c r="D20" s="411" t="s">
        <v>2296</v>
      </c>
      <c r="E20" s="412" t="s">
        <v>2265</v>
      </c>
      <c r="F20" s="412" t="s">
        <v>2265</v>
      </c>
      <c r="G20" s="413">
        <v>7400</v>
      </c>
      <c r="H20" s="414"/>
      <c r="I20" s="414"/>
      <c r="J20" s="412" t="s">
        <v>2265</v>
      </c>
      <c r="K20" s="414"/>
      <c r="L20" s="414"/>
      <c r="M20" s="414"/>
      <c r="N20" s="414"/>
      <c r="O20" s="414"/>
      <c r="P20" s="414"/>
      <c r="Q20" s="414"/>
      <c r="X20" s="217"/>
      <c r="Y20" s="217"/>
    </row>
    <row r="21" s="402" customFormat="1" ht="13.5" spans="1:25">
      <c r="A21" s="409">
        <v>1267812</v>
      </c>
      <c r="B21" s="410" t="s">
        <v>2301</v>
      </c>
      <c r="C21" s="410" t="s">
        <v>2302</v>
      </c>
      <c r="D21" s="411" t="s">
        <v>2296</v>
      </c>
      <c r="E21" s="412" t="s">
        <v>2264</v>
      </c>
      <c r="F21" s="416" t="s">
        <v>2265</v>
      </c>
      <c r="G21" s="418">
        <v>22200</v>
      </c>
      <c r="H21" s="414"/>
      <c r="I21" s="414"/>
      <c r="J21" s="416" t="s">
        <v>2265</v>
      </c>
      <c r="K21" s="416" t="s">
        <v>2265</v>
      </c>
      <c r="L21" s="416" t="s">
        <v>2265</v>
      </c>
      <c r="M21" s="414"/>
      <c r="N21" s="414"/>
      <c r="O21" s="414"/>
      <c r="P21" s="414"/>
      <c r="Q21" s="414"/>
      <c r="X21" s="217"/>
      <c r="Y21" s="217"/>
    </row>
    <row r="22" s="402" customFormat="1" ht="13.5" spans="1:25">
      <c r="A22" s="409">
        <v>1250486</v>
      </c>
      <c r="B22" s="410" t="s">
        <v>2303</v>
      </c>
      <c r="C22" s="410" t="s">
        <v>2267</v>
      </c>
      <c r="D22" s="411" t="s">
        <v>2304</v>
      </c>
      <c r="E22" s="412" t="s">
        <v>2264</v>
      </c>
      <c r="F22" s="416" t="s">
        <v>2265</v>
      </c>
      <c r="G22" s="418">
        <v>22200</v>
      </c>
      <c r="H22" s="414"/>
      <c r="I22" s="414"/>
      <c r="J22" s="414"/>
      <c r="K22" s="416" t="s">
        <v>2265</v>
      </c>
      <c r="L22" s="416" t="s">
        <v>2265</v>
      </c>
      <c r="M22" s="416" t="s">
        <v>2265</v>
      </c>
      <c r="N22" s="414"/>
      <c r="O22" s="414"/>
      <c r="P22" s="414"/>
      <c r="Q22" s="414"/>
      <c r="X22" s="217"/>
      <c r="Y22" s="217"/>
    </row>
    <row r="23" s="402" customFormat="1" ht="13.5" spans="1:25">
      <c r="A23" s="415">
        <v>1250490</v>
      </c>
      <c r="B23" s="410" t="s">
        <v>2305</v>
      </c>
      <c r="C23" s="410" t="s">
        <v>2271</v>
      </c>
      <c r="D23" s="411" t="s">
        <v>2304</v>
      </c>
      <c r="E23" s="412" t="s">
        <v>2264</v>
      </c>
      <c r="F23" s="416" t="s">
        <v>2265</v>
      </c>
      <c r="G23" s="418">
        <v>22200</v>
      </c>
      <c r="H23" s="414"/>
      <c r="I23" s="414"/>
      <c r="J23" s="414"/>
      <c r="K23" s="416" t="s">
        <v>2265</v>
      </c>
      <c r="L23" s="416" t="s">
        <v>2265</v>
      </c>
      <c r="M23" s="416" t="s">
        <v>2265</v>
      </c>
      <c r="N23" s="414"/>
      <c r="O23" s="414"/>
      <c r="P23" s="414"/>
      <c r="Q23" s="414"/>
      <c r="X23" s="217"/>
      <c r="Y23" s="217"/>
    </row>
    <row r="24" s="402" customFormat="1" ht="13.5" spans="1:25">
      <c r="A24" s="417"/>
      <c r="B24" s="410" t="s">
        <v>2306</v>
      </c>
      <c r="C24" s="410" t="s">
        <v>2291</v>
      </c>
      <c r="D24" s="411" t="s">
        <v>2304</v>
      </c>
      <c r="E24" s="412" t="s">
        <v>2264</v>
      </c>
      <c r="F24" s="416" t="s">
        <v>2265</v>
      </c>
      <c r="G24" s="418">
        <v>22200</v>
      </c>
      <c r="H24" s="414"/>
      <c r="I24" s="414"/>
      <c r="J24" s="414"/>
      <c r="K24" s="416" t="s">
        <v>2265</v>
      </c>
      <c r="L24" s="416" t="s">
        <v>2265</v>
      </c>
      <c r="M24" s="416" t="s">
        <v>2265</v>
      </c>
      <c r="N24" s="414"/>
      <c r="O24" s="414"/>
      <c r="P24" s="414"/>
      <c r="Q24" s="414"/>
      <c r="X24" s="217"/>
      <c r="Y24" s="217"/>
    </row>
    <row r="25" s="402" customFormat="1" ht="13.5" spans="1:25">
      <c r="A25" s="415">
        <v>1256911</v>
      </c>
      <c r="B25" s="410" t="s">
        <v>2307</v>
      </c>
      <c r="C25" s="410" t="s">
        <v>2273</v>
      </c>
      <c r="D25" s="411" t="s">
        <v>2304</v>
      </c>
      <c r="E25" s="412" t="s">
        <v>2264</v>
      </c>
      <c r="F25" s="416" t="s">
        <v>2265</v>
      </c>
      <c r="G25" s="418">
        <v>22200</v>
      </c>
      <c r="H25" s="414"/>
      <c r="I25" s="414"/>
      <c r="J25" s="414"/>
      <c r="K25" s="416" t="s">
        <v>2265</v>
      </c>
      <c r="L25" s="416" t="s">
        <v>2265</v>
      </c>
      <c r="M25" s="416" t="s">
        <v>2265</v>
      </c>
      <c r="N25" s="414"/>
      <c r="O25" s="414"/>
      <c r="P25" s="414"/>
      <c r="Q25" s="414"/>
      <c r="X25" s="217"/>
      <c r="Y25" s="217"/>
    </row>
    <row r="26" s="402" customFormat="1" ht="13.5" spans="1:25">
      <c r="A26" s="417"/>
      <c r="B26" s="410" t="s">
        <v>2308</v>
      </c>
      <c r="C26" s="410" t="s">
        <v>2289</v>
      </c>
      <c r="D26" s="411" t="s">
        <v>2304</v>
      </c>
      <c r="E26" s="412" t="s">
        <v>2264</v>
      </c>
      <c r="F26" s="416" t="s">
        <v>2265</v>
      </c>
      <c r="G26" s="418">
        <v>22200</v>
      </c>
      <c r="H26" s="414"/>
      <c r="I26" s="414"/>
      <c r="J26" s="414"/>
      <c r="K26" s="416" t="s">
        <v>2265</v>
      </c>
      <c r="L26" s="416" t="s">
        <v>2265</v>
      </c>
      <c r="M26" s="416" t="s">
        <v>2265</v>
      </c>
      <c r="N26" s="414"/>
      <c r="O26" s="414"/>
      <c r="P26" s="414"/>
      <c r="Q26" s="414"/>
      <c r="X26" s="217"/>
      <c r="Y26" s="217"/>
    </row>
    <row r="27" s="402" customFormat="1" ht="13.5" spans="1:25">
      <c r="A27" s="409">
        <v>1263082</v>
      </c>
      <c r="B27" s="410" t="s">
        <v>2309</v>
      </c>
      <c r="C27" s="410" t="s">
        <v>2310</v>
      </c>
      <c r="D27" s="411" t="s">
        <v>2304</v>
      </c>
      <c r="E27" s="412" t="s">
        <v>2311</v>
      </c>
      <c r="F27" s="412" t="s">
        <v>2265</v>
      </c>
      <c r="G27" s="413">
        <v>29600</v>
      </c>
      <c r="H27" s="414"/>
      <c r="I27" s="414"/>
      <c r="J27" s="414"/>
      <c r="K27" s="412" t="s">
        <v>2265</v>
      </c>
      <c r="L27" s="412" t="s">
        <v>2265</v>
      </c>
      <c r="M27" s="412" t="s">
        <v>2265</v>
      </c>
      <c r="N27" s="412" t="s">
        <v>2265</v>
      </c>
      <c r="O27" s="414"/>
      <c r="P27" s="414"/>
      <c r="Q27" s="414"/>
      <c r="X27" s="217"/>
      <c r="Y27" s="217"/>
    </row>
    <row r="28" s="402" customFormat="1" ht="13.5" spans="1:25">
      <c r="A28" s="415">
        <v>1265156</v>
      </c>
      <c r="B28" s="410" t="s">
        <v>2312</v>
      </c>
      <c r="C28" s="410" t="s">
        <v>2313</v>
      </c>
      <c r="D28" s="411" t="s">
        <v>2304</v>
      </c>
      <c r="E28" s="412" t="s">
        <v>2311</v>
      </c>
      <c r="F28" s="416" t="s">
        <v>2265</v>
      </c>
      <c r="G28" s="413">
        <v>29600</v>
      </c>
      <c r="H28" s="414"/>
      <c r="I28" s="414"/>
      <c r="J28" s="414"/>
      <c r="K28" s="416" t="s">
        <v>2265</v>
      </c>
      <c r="L28" s="416" t="s">
        <v>2265</v>
      </c>
      <c r="M28" s="416" t="s">
        <v>2265</v>
      </c>
      <c r="N28" s="416" t="s">
        <v>2265</v>
      </c>
      <c r="O28" s="414"/>
      <c r="P28" s="414"/>
      <c r="Q28" s="414"/>
      <c r="X28" s="217"/>
      <c r="Y28" s="217"/>
    </row>
    <row r="29" s="402" customFormat="1" ht="13.5" spans="1:25">
      <c r="A29" s="417"/>
      <c r="B29" s="410" t="s">
        <v>2314</v>
      </c>
      <c r="C29" s="410" t="s">
        <v>2315</v>
      </c>
      <c r="D29" s="411" t="s">
        <v>2304</v>
      </c>
      <c r="E29" s="412" t="s">
        <v>2311</v>
      </c>
      <c r="F29" s="412" t="s">
        <v>2265</v>
      </c>
      <c r="G29" s="413">
        <v>29600</v>
      </c>
      <c r="H29" s="414"/>
      <c r="I29" s="414"/>
      <c r="J29" s="414"/>
      <c r="K29" s="412" t="s">
        <v>2265</v>
      </c>
      <c r="L29" s="412" t="s">
        <v>2265</v>
      </c>
      <c r="M29" s="412" t="s">
        <v>2265</v>
      </c>
      <c r="N29" s="412" t="s">
        <v>2265</v>
      </c>
      <c r="O29" s="414"/>
      <c r="P29" s="414"/>
      <c r="Q29" s="414"/>
      <c r="X29" s="217"/>
      <c r="Y29" s="217"/>
    </row>
    <row r="30" s="402" customFormat="1" ht="13.5" spans="1:25">
      <c r="A30" s="409">
        <v>1253836</v>
      </c>
      <c r="B30" s="410" t="s">
        <v>2316</v>
      </c>
      <c r="C30" s="410" t="s">
        <v>2275</v>
      </c>
      <c r="D30" s="411" t="s">
        <v>2304</v>
      </c>
      <c r="E30" s="412" t="s">
        <v>2264</v>
      </c>
      <c r="F30" s="416" t="s">
        <v>2265</v>
      </c>
      <c r="G30" s="418">
        <v>22200</v>
      </c>
      <c r="H30" s="414"/>
      <c r="I30" s="414"/>
      <c r="J30" s="414"/>
      <c r="K30" s="416" t="s">
        <v>2265</v>
      </c>
      <c r="L30" s="416" t="s">
        <v>2265</v>
      </c>
      <c r="M30" s="416" t="s">
        <v>2265</v>
      </c>
      <c r="N30" s="414"/>
      <c r="O30" s="414"/>
      <c r="P30" s="414"/>
      <c r="Q30" s="414"/>
      <c r="X30" s="217"/>
      <c r="Y30" s="217"/>
    </row>
    <row r="31" s="402" customFormat="1" ht="13.5" spans="1:25">
      <c r="A31" s="409">
        <v>1258148</v>
      </c>
      <c r="B31" s="410" t="s">
        <v>2317</v>
      </c>
      <c r="C31" s="410" t="s">
        <v>2277</v>
      </c>
      <c r="D31" s="411" t="s">
        <v>2304</v>
      </c>
      <c r="E31" s="412" t="s">
        <v>2264</v>
      </c>
      <c r="F31" s="416" t="s">
        <v>2265</v>
      </c>
      <c r="G31" s="418">
        <v>22200</v>
      </c>
      <c r="H31" s="414"/>
      <c r="I31" s="414"/>
      <c r="J31" s="414"/>
      <c r="K31" s="416" t="s">
        <v>2265</v>
      </c>
      <c r="L31" s="416" t="s">
        <v>2265</v>
      </c>
      <c r="M31" s="416" t="s">
        <v>2265</v>
      </c>
      <c r="N31" s="414"/>
      <c r="O31" s="414"/>
      <c r="P31" s="414"/>
      <c r="Q31" s="414"/>
      <c r="X31" s="217"/>
      <c r="Y31" s="217"/>
    </row>
    <row r="32" s="402" customFormat="1" ht="13.5" spans="1:25">
      <c r="A32" s="415">
        <v>1259825</v>
      </c>
      <c r="B32" s="410" t="s">
        <v>2318</v>
      </c>
      <c r="C32" s="410" t="s">
        <v>2283</v>
      </c>
      <c r="D32" s="411" t="s">
        <v>2304</v>
      </c>
      <c r="E32" s="416" t="s">
        <v>2269</v>
      </c>
      <c r="F32" s="416" t="s">
        <v>2265</v>
      </c>
      <c r="G32" s="413">
        <v>14800</v>
      </c>
      <c r="H32" s="414"/>
      <c r="I32" s="414"/>
      <c r="J32" s="414"/>
      <c r="K32" s="416" t="s">
        <v>2265</v>
      </c>
      <c r="L32" s="416" t="s">
        <v>2265</v>
      </c>
      <c r="M32" s="414"/>
      <c r="N32" s="414"/>
      <c r="O32" s="414"/>
      <c r="P32" s="414"/>
      <c r="Q32" s="414"/>
      <c r="X32" s="217"/>
      <c r="Y32" s="217"/>
    </row>
    <row r="33" s="402" customFormat="1" ht="13.5" spans="1:25">
      <c r="A33" s="417"/>
      <c r="B33" s="410" t="s">
        <v>2319</v>
      </c>
      <c r="C33" s="410" t="s">
        <v>2285</v>
      </c>
      <c r="D33" s="411" t="s">
        <v>2304</v>
      </c>
      <c r="E33" s="416" t="s">
        <v>2269</v>
      </c>
      <c r="F33" s="416" t="s">
        <v>2265</v>
      </c>
      <c r="G33" s="413">
        <v>14800</v>
      </c>
      <c r="H33" s="414"/>
      <c r="I33" s="414"/>
      <c r="J33" s="414"/>
      <c r="K33" s="416" t="s">
        <v>2265</v>
      </c>
      <c r="L33" s="416" t="s">
        <v>2265</v>
      </c>
      <c r="M33" s="414"/>
      <c r="N33" s="414"/>
      <c r="O33" s="414"/>
      <c r="P33" s="414"/>
      <c r="Q33" s="414"/>
      <c r="X33" s="217"/>
      <c r="Y33" s="217"/>
    </row>
    <row r="34" s="402" customFormat="1" ht="13.5" spans="1:25">
      <c r="A34" s="409">
        <v>1257201</v>
      </c>
      <c r="B34" s="410" t="s">
        <v>2320</v>
      </c>
      <c r="C34" s="410" t="s">
        <v>2262</v>
      </c>
      <c r="D34" s="411" t="s">
        <v>2304</v>
      </c>
      <c r="E34" s="412" t="s">
        <v>2265</v>
      </c>
      <c r="F34" s="412" t="s">
        <v>2265</v>
      </c>
      <c r="G34" s="413">
        <v>7400</v>
      </c>
      <c r="H34" s="414"/>
      <c r="I34" s="414"/>
      <c r="J34" s="414"/>
      <c r="K34" s="412" t="s">
        <v>2265</v>
      </c>
      <c r="L34" s="414"/>
      <c r="M34" s="414"/>
      <c r="N34" s="414"/>
      <c r="O34" s="414"/>
      <c r="P34" s="414"/>
      <c r="Q34" s="414"/>
      <c r="X34" s="217"/>
      <c r="Y34" s="217"/>
    </row>
    <row r="35" s="402" customFormat="1" ht="13.5" spans="1:25">
      <c r="A35" s="409">
        <v>1255165</v>
      </c>
      <c r="B35" s="410" t="s">
        <v>2321</v>
      </c>
      <c r="C35" s="410" t="s">
        <v>2293</v>
      </c>
      <c r="D35" s="411" t="s">
        <v>2304</v>
      </c>
      <c r="E35" s="412" t="s">
        <v>2311</v>
      </c>
      <c r="F35" s="412" t="s">
        <v>2265</v>
      </c>
      <c r="G35" s="413">
        <v>29600</v>
      </c>
      <c r="H35" s="414"/>
      <c r="I35" s="414"/>
      <c r="J35" s="414"/>
      <c r="K35" s="412" t="s">
        <v>2265</v>
      </c>
      <c r="L35" s="412" t="s">
        <v>2265</v>
      </c>
      <c r="M35" s="412" t="s">
        <v>2265</v>
      </c>
      <c r="N35" s="412" t="s">
        <v>2265</v>
      </c>
      <c r="O35" s="414"/>
      <c r="P35" s="414"/>
      <c r="Q35" s="414"/>
      <c r="X35" s="217"/>
      <c r="Y35" s="217"/>
    </row>
    <row r="36" s="402" customFormat="1" ht="13.5" spans="1:25">
      <c r="A36" s="409">
        <v>1260143</v>
      </c>
      <c r="B36" s="410" t="s">
        <v>2322</v>
      </c>
      <c r="C36" s="410" t="s">
        <v>2323</v>
      </c>
      <c r="D36" s="411" t="s">
        <v>2304</v>
      </c>
      <c r="E36" s="412" t="s">
        <v>2264</v>
      </c>
      <c r="F36" s="416" t="s">
        <v>2265</v>
      </c>
      <c r="G36" s="418">
        <v>22200</v>
      </c>
      <c r="H36" s="414"/>
      <c r="I36" s="414"/>
      <c r="J36" s="414"/>
      <c r="K36" s="416" t="s">
        <v>2265</v>
      </c>
      <c r="L36" s="416" t="s">
        <v>2265</v>
      </c>
      <c r="M36" s="416" t="s">
        <v>2265</v>
      </c>
      <c r="N36" s="414"/>
      <c r="O36" s="414"/>
      <c r="P36" s="414"/>
      <c r="Q36" s="414"/>
      <c r="X36" s="217"/>
      <c r="Y36" s="217"/>
    </row>
    <row r="37" s="402" customFormat="1" ht="13.5" spans="1:25">
      <c r="A37" s="409">
        <v>1244230</v>
      </c>
      <c r="B37" s="410" t="s">
        <v>2324</v>
      </c>
      <c r="C37" s="410" t="s">
        <v>2325</v>
      </c>
      <c r="D37" s="411" t="s">
        <v>2326</v>
      </c>
      <c r="E37" s="416" t="s">
        <v>2327</v>
      </c>
      <c r="F37" s="416" t="s">
        <v>2265</v>
      </c>
      <c r="G37" s="413">
        <v>44400</v>
      </c>
      <c r="H37" s="414"/>
      <c r="I37" s="414"/>
      <c r="J37" s="414"/>
      <c r="K37" s="414"/>
      <c r="L37" s="416" t="s">
        <v>2265</v>
      </c>
      <c r="M37" s="416" t="s">
        <v>2265</v>
      </c>
      <c r="N37" s="416" t="s">
        <v>2265</v>
      </c>
      <c r="O37" s="416" t="s">
        <v>2265</v>
      </c>
      <c r="P37" s="416" t="s">
        <v>2265</v>
      </c>
      <c r="Q37" s="416" t="s">
        <v>2265</v>
      </c>
      <c r="X37" s="217"/>
      <c r="Y37" s="217"/>
    </row>
    <row r="38" s="402" customFormat="1" ht="13.5" spans="1:25">
      <c r="A38" s="415">
        <v>1245763</v>
      </c>
      <c r="B38" s="410" t="s">
        <v>2328</v>
      </c>
      <c r="C38" s="410" t="s">
        <v>2329</v>
      </c>
      <c r="D38" s="411" t="s">
        <v>2326</v>
      </c>
      <c r="E38" s="412" t="s">
        <v>2264</v>
      </c>
      <c r="F38" s="416" t="s">
        <v>2265</v>
      </c>
      <c r="G38" s="418">
        <v>22200</v>
      </c>
      <c r="H38" s="414"/>
      <c r="I38" s="414"/>
      <c r="J38" s="414"/>
      <c r="K38" s="414"/>
      <c r="L38" s="416" t="s">
        <v>2265</v>
      </c>
      <c r="M38" s="416" t="s">
        <v>2265</v>
      </c>
      <c r="N38" s="416" t="s">
        <v>2265</v>
      </c>
      <c r="O38" s="414"/>
      <c r="P38" s="414"/>
      <c r="Q38" s="414"/>
      <c r="X38" s="217"/>
      <c r="Y38" s="217"/>
    </row>
    <row r="39" s="402" customFormat="1" ht="13.5" spans="1:25">
      <c r="A39" s="417"/>
      <c r="B39" s="410" t="s">
        <v>2330</v>
      </c>
      <c r="C39" s="410" t="s">
        <v>2331</v>
      </c>
      <c r="D39" s="411" t="s">
        <v>2326</v>
      </c>
      <c r="E39" s="412" t="s">
        <v>2264</v>
      </c>
      <c r="F39" s="416" t="s">
        <v>2265</v>
      </c>
      <c r="G39" s="418">
        <v>22200</v>
      </c>
      <c r="H39" s="414"/>
      <c r="I39" s="414"/>
      <c r="J39" s="414"/>
      <c r="K39" s="414"/>
      <c r="L39" s="416" t="s">
        <v>2265</v>
      </c>
      <c r="M39" s="416" t="s">
        <v>2265</v>
      </c>
      <c r="N39" s="416" t="s">
        <v>2265</v>
      </c>
      <c r="O39" s="414"/>
      <c r="P39" s="414"/>
      <c r="Q39" s="414"/>
      <c r="X39" s="217"/>
      <c r="Y39" s="217"/>
    </row>
    <row r="40" s="402" customFormat="1" ht="13.5" spans="1:25">
      <c r="A40" s="409">
        <v>1266579</v>
      </c>
      <c r="B40" s="410" t="s">
        <v>2332</v>
      </c>
      <c r="C40" s="410" t="s">
        <v>2333</v>
      </c>
      <c r="D40" s="411" t="s">
        <v>2326</v>
      </c>
      <c r="E40" s="412" t="s">
        <v>2334</v>
      </c>
      <c r="F40" s="416" t="s">
        <v>2265</v>
      </c>
      <c r="G40" s="413">
        <v>37000</v>
      </c>
      <c r="H40" s="414"/>
      <c r="I40" s="414"/>
      <c r="J40" s="414"/>
      <c r="K40" s="414"/>
      <c r="L40" s="416" t="s">
        <v>2265</v>
      </c>
      <c r="M40" s="416" t="s">
        <v>2265</v>
      </c>
      <c r="N40" s="416" t="s">
        <v>2265</v>
      </c>
      <c r="O40" s="416" t="s">
        <v>2265</v>
      </c>
      <c r="P40" s="416" t="s">
        <v>2265</v>
      </c>
      <c r="Q40" s="414"/>
      <c r="X40" s="217"/>
      <c r="Y40" s="217"/>
    </row>
    <row r="41" s="402" customFormat="1" ht="13.5" spans="1:25">
      <c r="A41" s="409">
        <v>1253813</v>
      </c>
      <c r="B41" s="410" t="s">
        <v>2335</v>
      </c>
      <c r="C41" s="410" t="s">
        <v>2336</v>
      </c>
      <c r="D41" s="411" t="s">
        <v>2326</v>
      </c>
      <c r="E41" s="412" t="s">
        <v>2264</v>
      </c>
      <c r="F41" s="416" t="s">
        <v>2265</v>
      </c>
      <c r="G41" s="418">
        <v>22200</v>
      </c>
      <c r="H41" s="414"/>
      <c r="I41" s="414"/>
      <c r="J41" s="414"/>
      <c r="K41" s="414"/>
      <c r="L41" s="416" t="s">
        <v>2265</v>
      </c>
      <c r="M41" s="416" t="s">
        <v>2265</v>
      </c>
      <c r="N41" s="416" t="s">
        <v>2265</v>
      </c>
      <c r="O41" s="414"/>
      <c r="P41" s="414"/>
      <c r="Q41" s="414"/>
      <c r="X41" s="217"/>
      <c r="Y41" s="217"/>
    </row>
    <row r="42" s="402" customFormat="1" ht="13.5" spans="1:25">
      <c r="A42" s="415">
        <v>1263219</v>
      </c>
      <c r="B42" s="410" t="s">
        <v>2337</v>
      </c>
      <c r="C42" s="410" t="s">
        <v>2338</v>
      </c>
      <c r="D42" s="411" t="s">
        <v>2339</v>
      </c>
      <c r="E42" s="412" t="s">
        <v>2311</v>
      </c>
      <c r="F42" s="416" t="s">
        <v>2265</v>
      </c>
      <c r="G42" s="413">
        <v>29600</v>
      </c>
      <c r="H42" s="414"/>
      <c r="I42" s="414"/>
      <c r="J42" s="414"/>
      <c r="K42" s="414"/>
      <c r="L42" s="414"/>
      <c r="M42" s="416" t="s">
        <v>2265</v>
      </c>
      <c r="N42" s="416" t="s">
        <v>2265</v>
      </c>
      <c r="O42" s="416" t="s">
        <v>2265</v>
      </c>
      <c r="P42" s="416" t="s">
        <v>2265</v>
      </c>
      <c r="Q42" s="414"/>
      <c r="X42" s="217"/>
      <c r="Y42" s="217"/>
    </row>
    <row r="43" s="402" customFormat="1" ht="13.5" spans="1:25">
      <c r="A43" s="417"/>
      <c r="B43" s="410" t="s">
        <v>2340</v>
      </c>
      <c r="C43" s="410" t="s">
        <v>2341</v>
      </c>
      <c r="D43" s="411" t="s">
        <v>2339</v>
      </c>
      <c r="E43" s="412" t="s">
        <v>2311</v>
      </c>
      <c r="F43" s="416" t="s">
        <v>2265</v>
      </c>
      <c r="G43" s="413">
        <v>29600</v>
      </c>
      <c r="H43" s="414"/>
      <c r="I43" s="414"/>
      <c r="J43" s="414"/>
      <c r="K43" s="414"/>
      <c r="L43" s="414"/>
      <c r="M43" s="416" t="s">
        <v>2265</v>
      </c>
      <c r="N43" s="416" t="s">
        <v>2265</v>
      </c>
      <c r="O43" s="416" t="s">
        <v>2265</v>
      </c>
      <c r="P43" s="416" t="s">
        <v>2265</v>
      </c>
      <c r="Q43" s="414"/>
      <c r="X43" s="217"/>
      <c r="Y43" s="217"/>
    </row>
    <row r="44" s="402" customFormat="1" ht="13.5" spans="1:25">
      <c r="A44" s="409">
        <v>1257551</v>
      </c>
      <c r="B44" s="410" t="s">
        <v>2342</v>
      </c>
      <c r="C44" s="410" t="s">
        <v>2343</v>
      </c>
      <c r="D44" s="411" t="s">
        <v>2339</v>
      </c>
      <c r="E44" s="412" t="s">
        <v>2265</v>
      </c>
      <c r="F44" s="412" t="s">
        <v>2265</v>
      </c>
      <c r="G44" s="413">
        <v>7400</v>
      </c>
      <c r="H44" s="414"/>
      <c r="I44" s="414"/>
      <c r="J44" s="414"/>
      <c r="K44" s="414"/>
      <c r="L44" s="414"/>
      <c r="M44" s="412" t="s">
        <v>2265</v>
      </c>
      <c r="N44" s="414"/>
      <c r="O44" s="414"/>
      <c r="P44" s="414"/>
      <c r="Q44" s="414"/>
      <c r="X44" s="217"/>
      <c r="Y44" s="217"/>
    </row>
    <row r="45" s="402" customFormat="1" ht="13.5" spans="1:25">
      <c r="A45" s="409">
        <v>1256549</v>
      </c>
      <c r="B45" s="410" t="s">
        <v>2344</v>
      </c>
      <c r="C45" s="410" t="s">
        <v>2345</v>
      </c>
      <c r="D45" s="411" t="s">
        <v>2346</v>
      </c>
      <c r="E45" s="412" t="s">
        <v>2311</v>
      </c>
      <c r="F45" s="412" t="s">
        <v>2265</v>
      </c>
      <c r="G45" s="413">
        <v>29600</v>
      </c>
      <c r="H45" s="414"/>
      <c r="I45" s="414"/>
      <c r="J45" s="414"/>
      <c r="K45" s="414"/>
      <c r="L45" s="414"/>
      <c r="M45" s="414"/>
      <c r="N45" s="412" t="s">
        <v>2265</v>
      </c>
      <c r="O45" s="412" t="s">
        <v>2265</v>
      </c>
      <c r="P45" s="412" t="s">
        <v>2265</v>
      </c>
      <c r="Q45" s="412" t="s">
        <v>2265</v>
      </c>
      <c r="X45" s="217"/>
      <c r="Y45" s="217"/>
    </row>
    <row r="46" s="402" customFormat="1" ht="13.5" spans="1:25">
      <c r="A46" s="415">
        <v>1261850</v>
      </c>
      <c r="B46" s="410" t="s">
        <v>2347</v>
      </c>
      <c r="C46" s="410" t="s">
        <v>2348</v>
      </c>
      <c r="D46" s="411" t="s">
        <v>2346</v>
      </c>
      <c r="E46" s="412" t="s">
        <v>2311</v>
      </c>
      <c r="F46" s="416" t="s">
        <v>2265</v>
      </c>
      <c r="G46" s="413">
        <v>29600</v>
      </c>
      <c r="H46" s="414"/>
      <c r="I46" s="414"/>
      <c r="J46" s="414"/>
      <c r="K46" s="414"/>
      <c r="L46" s="414"/>
      <c r="M46" s="414"/>
      <c r="N46" s="416" t="s">
        <v>2265</v>
      </c>
      <c r="O46" s="416" t="s">
        <v>2265</v>
      </c>
      <c r="P46" s="416" t="s">
        <v>2265</v>
      </c>
      <c r="Q46" s="416" t="s">
        <v>2265</v>
      </c>
      <c r="X46" s="217"/>
      <c r="Y46" s="217"/>
    </row>
    <row r="47" s="402" customFormat="1" ht="13.5" spans="1:25">
      <c r="A47" s="417"/>
      <c r="B47" s="410" t="s">
        <v>2349</v>
      </c>
      <c r="C47" s="410" t="s">
        <v>2350</v>
      </c>
      <c r="D47" s="411" t="s">
        <v>2346</v>
      </c>
      <c r="E47" s="412" t="s">
        <v>2311</v>
      </c>
      <c r="F47" s="416" t="s">
        <v>2265</v>
      </c>
      <c r="G47" s="413">
        <v>29600</v>
      </c>
      <c r="H47" s="414"/>
      <c r="I47" s="414"/>
      <c r="J47" s="414"/>
      <c r="K47" s="414"/>
      <c r="L47" s="414"/>
      <c r="M47" s="414"/>
      <c r="N47" s="416" t="s">
        <v>2265</v>
      </c>
      <c r="O47" s="416" t="s">
        <v>2265</v>
      </c>
      <c r="P47" s="416" t="s">
        <v>2265</v>
      </c>
      <c r="Q47" s="416" t="s">
        <v>2265</v>
      </c>
      <c r="X47" s="217"/>
      <c r="Y47" s="217"/>
    </row>
    <row r="48" s="402" customFormat="1" ht="13.5" spans="1:25">
      <c r="A48" s="415">
        <v>1253317</v>
      </c>
      <c r="B48" s="410" t="s">
        <v>2351</v>
      </c>
      <c r="C48" s="410" t="s">
        <v>2352</v>
      </c>
      <c r="D48" s="411" t="s">
        <v>2346</v>
      </c>
      <c r="E48" s="412" t="s">
        <v>2264</v>
      </c>
      <c r="F48" s="416" t="s">
        <v>2265</v>
      </c>
      <c r="G48" s="418">
        <v>22200</v>
      </c>
      <c r="H48" s="414"/>
      <c r="I48" s="414"/>
      <c r="J48" s="414"/>
      <c r="K48" s="414"/>
      <c r="L48" s="414"/>
      <c r="M48" s="414"/>
      <c r="N48" s="416" t="s">
        <v>2265</v>
      </c>
      <c r="O48" s="416" t="s">
        <v>2265</v>
      </c>
      <c r="P48" s="416" t="s">
        <v>2265</v>
      </c>
      <c r="Q48" s="414"/>
      <c r="X48" s="217"/>
      <c r="Y48" s="217"/>
    </row>
    <row r="49" s="402" customFormat="1" ht="13.5" spans="1:25">
      <c r="A49" s="417"/>
      <c r="B49" s="410" t="s">
        <v>2353</v>
      </c>
      <c r="C49" s="410" t="s">
        <v>2354</v>
      </c>
      <c r="D49" s="411" t="s">
        <v>2346</v>
      </c>
      <c r="E49" s="412" t="s">
        <v>2264</v>
      </c>
      <c r="F49" s="416" t="s">
        <v>2265</v>
      </c>
      <c r="G49" s="418">
        <v>22200</v>
      </c>
      <c r="H49" s="414"/>
      <c r="I49" s="414"/>
      <c r="J49" s="414"/>
      <c r="K49" s="414"/>
      <c r="L49" s="414"/>
      <c r="M49" s="414"/>
      <c r="N49" s="416" t="s">
        <v>2265</v>
      </c>
      <c r="O49" s="416" t="s">
        <v>2265</v>
      </c>
      <c r="P49" s="416" t="s">
        <v>2265</v>
      </c>
      <c r="Q49" s="414"/>
      <c r="X49" s="217"/>
      <c r="Y49" s="217"/>
    </row>
    <row r="50" s="402" customFormat="1" ht="13.5" spans="1:25">
      <c r="A50" s="415">
        <v>1261832</v>
      </c>
      <c r="B50" s="410" t="s">
        <v>2355</v>
      </c>
      <c r="C50" s="410" t="s">
        <v>2356</v>
      </c>
      <c r="D50" s="411" t="s">
        <v>2346</v>
      </c>
      <c r="E50" s="412" t="s">
        <v>2311</v>
      </c>
      <c r="F50" s="416" t="s">
        <v>2265</v>
      </c>
      <c r="G50" s="413">
        <v>29600</v>
      </c>
      <c r="H50" s="414"/>
      <c r="I50" s="414"/>
      <c r="J50" s="414"/>
      <c r="K50" s="414"/>
      <c r="L50" s="414"/>
      <c r="M50" s="414"/>
      <c r="N50" s="416" t="s">
        <v>2265</v>
      </c>
      <c r="O50" s="416" t="s">
        <v>2265</v>
      </c>
      <c r="P50" s="416" t="s">
        <v>2265</v>
      </c>
      <c r="Q50" s="416" t="s">
        <v>2265</v>
      </c>
      <c r="X50" s="217"/>
      <c r="Y50" s="217"/>
    </row>
    <row r="51" s="402" customFormat="1" ht="13.5" spans="1:25">
      <c r="A51" s="417"/>
      <c r="B51" s="410" t="s">
        <v>2357</v>
      </c>
      <c r="C51" s="410" t="s">
        <v>2358</v>
      </c>
      <c r="D51" s="411" t="s">
        <v>2346</v>
      </c>
      <c r="E51" s="412" t="s">
        <v>2311</v>
      </c>
      <c r="F51" s="416" t="s">
        <v>2265</v>
      </c>
      <c r="G51" s="413">
        <v>29600</v>
      </c>
      <c r="H51" s="414"/>
      <c r="I51" s="414"/>
      <c r="J51" s="414"/>
      <c r="K51" s="414"/>
      <c r="L51" s="414"/>
      <c r="M51" s="414"/>
      <c r="N51" s="416" t="s">
        <v>2265</v>
      </c>
      <c r="O51" s="416" t="s">
        <v>2265</v>
      </c>
      <c r="P51" s="416" t="s">
        <v>2265</v>
      </c>
      <c r="Q51" s="416" t="s">
        <v>2265</v>
      </c>
      <c r="X51" s="217"/>
      <c r="Y51" s="217"/>
    </row>
    <row r="52" s="402" customFormat="1" ht="13.5" spans="1:25">
      <c r="A52" s="409">
        <v>1260504</v>
      </c>
      <c r="B52" s="410" t="s">
        <v>2359</v>
      </c>
      <c r="C52" s="410" t="s">
        <v>2360</v>
      </c>
      <c r="D52" s="411" t="s">
        <v>2346</v>
      </c>
      <c r="E52" s="412" t="s">
        <v>2269</v>
      </c>
      <c r="F52" s="412" t="s">
        <v>2269</v>
      </c>
      <c r="G52" s="413">
        <v>29600</v>
      </c>
      <c r="H52" s="414"/>
      <c r="I52" s="414"/>
      <c r="J52" s="414"/>
      <c r="K52" s="414"/>
      <c r="L52" s="414"/>
      <c r="M52" s="414"/>
      <c r="N52" s="412" t="s">
        <v>2269</v>
      </c>
      <c r="O52" s="412" t="s">
        <v>2269</v>
      </c>
      <c r="P52" s="414"/>
      <c r="Q52" s="414"/>
      <c r="X52" s="217"/>
      <c r="Y52" s="217"/>
    </row>
    <row r="53" s="402" customFormat="1" ht="13.5" spans="1:25">
      <c r="A53" s="409">
        <v>1268951</v>
      </c>
      <c r="B53" s="410" t="s">
        <v>2361</v>
      </c>
      <c r="C53" s="410" t="s">
        <v>2362</v>
      </c>
      <c r="D53" s="411" t="s">
        <v>2346</v>
      </c>
      <c r="E53" s="412" t="s">
        <v>2269</v>
      </c>
      <c r="F53" s="412" t="s">
        <v>2265</v>
      </c>
      <c r="G53" s="413">
        <v>14800</v>
      </c>
      <c r="H53" s="414"/>
      <c r="I53" s="414"/>
      <c r="J53" s="414"/>
      <c r="K53" s="414"/>
      <c r="L53" s="414"/>
      <c r="M53" s="414"/>
      <c r="N53" s="412" t="s">
        <v>2265</v>
      </c>
      <c r="O53" s="412" t="s">
        <v>2265</v>
      </c>
      <c r="P53" s="414"/>
      <c r="Q53" s="414"/>
      <c r="X53" s="217"/>
      <c r="Y53" s="217"/>
    </row>
    <row r="54" s="402" customFormat="1" ht="13.5" spans="1:25">
      <c r="A54" s="409">
        <v>1268748</v>
      </c>
      <c r="B54" s="410" t="s">
        <v>2363</v>
      </c>
      <c r="C54" s="410" t="s">
        <v>2364</v>
      </c>
      <c r="D54" s="411" t="s">
        <v>2346</v>
      </c>
      <c r="E54" s="412" t="s">
        <v>2269</v>
      </c>
      <c r="F54" s="412" t="s">
        <v>2265</v>
      </c>
      <c r="G54" s="413">
        <v>14800</v>
      </c>
      <c r="H54" s="414"/>
      <c r="I54" s="414"/>
      <c r="J54" s="414"/>
      <c r="K54" s="414"/>
      <c r="L54" s="414"/>
      <c r="M54" s="414"/>
      <c r="N54" s="412" t="s">
        <v>2265</v>
      </c>
      <c r="O54" s="412" t="s">
        <v>2265</v>
      </c>
      <c r="P54" s="414"/>
      <c r="Q54" s="414"/>
      <c r="X54" s="217"/>
      <c r="Y54" s="217"/>
    </row>
    <row r="55" s="402" customFormat="1" ht="13.5" spans="1:25">
      <c r="A55" s="409">
        <v>1256780</v>
      </c>
      <c r="B55" s="410" t="s">
        <v>2365</v>
      </c>
      <c r="C55" s="410" t="s">
        <v>2366</v>
      </c>
      <c r="D55" s="411" t="s">
        <v>2367</v>
      </c>
      <c r="E55" s="412" t="s">
        <v>2269</v>
      </c>
      <c r="F55" s="412" t="s">
        <v>2265</v>
      </c>
      <c r="G55" s="413">
        <v>14800</v>
      </c>
      <c r="H55" s="414"/>
      <c r="I55" s="414"/>
      <c r="J55" s="414"/>
      <c r="K55" s="414"/>
      <c r="L55" s="414"/>
      <c r="M55" s="414"/>
      <c r="N55" s="414"/>
      <c r="O55" s="412" t="s">
        <v>2265</v>
      </c>
      <c r="P55" s="412" t="s">
        <v>2265</v>
      </c>
      <c r="Q55" s="414"/>
      <c r="X55" s="217"/>
      <c r="Y55" s="217"/>
    </row>
    <row r="56" s="402" customFormat="1" ht="13.5" spans="1:25">
      <c r="A56" s="415">
        <v>1257866</v>
      </c>
      <c r="B56" s="410" t="s">
        <v>2368</v>
      </c>
      <c r="C56" s="410" t="s">
        <v>2369</v>
      </c>
      <c r="D56" s="411" t="s">
        <v>2367</v>
      </c>
      <c r="E56" s="412" t="s">
        <v>2265</v>
      </c>
      <c r="F56" s="412" t="s">
        <v>2265</v>
      </c>
      <c r="G56" s="413">
        <v>7400</v>
      </c>
      <c r="H56" s="414"/>
      <c r="I56" s="414"/>
      <c r="J56" s="414"/>
      <c r="K56" s="414"/>
      <c r="L56" s="414"/>
      <c r="M56" s="414"/>
      <c r="N56" s="414"/>
      <c r="O56" s="411" t="s">
        <v>2265</v>
      </c>
      <c r="P56" s="414"/>
      <c r="Q56" s="414"/>
      <c r="X56" s="217"/>
      <c r="Y56" s="217"/>
    </row>
    <row r="57" s="402" customFormat="1" ht="13.5" spans="1:25">
      <c r="A57" s="417"/>
      <c r="B57" s="410" t="s">
        <v>2370</v>
      </c>
      <c r="C57" s="410" t="s">
        <v>2371</v>
      </c>
      <c r="D57" s="411" t="s">
        <v>2367</v>
      </c>
      <c r="E57" s="412" t="s">
        <v>2265</v>
      </c>
      <c r="F57" s="412" t="s">
        <v>2265</v>
      </c>
      <c r="G57" s="413">
        <v>7400</v>
      </c>
      <c r="H57" s="414"/>
      <c r="I57" s="414"/>
      <c r="J57" s="414"/>
      <c r="K57" s="414"/>
      <c r="L57" s="414"/>
      <c r="M57" s="414"/>
      <c r="N57" s="414"/>
      <c r="O57" s="411" t="s">
        <v>2265</v>
      </c>
      <c r="P57" s="414"/>
      <c r="Q57" s="414"/>
      <c r="X57" s="217"/>
      <c r="Y57" s="217"/>
    </row>
    <row r="58" s="402" customFormat="1" ht="13.5" spans="1:25">
      <c r="A58" s="409">
        <v>1250942</v>
      </c>
      <c r="B58" s="410" t="s">
        <v>2372</v>
      </c>
      <c r="C58" s="410" t="s">
        <v>2373</v>
      </c>
      <c r="D58" s="411" t="s">
        <v>2374</v>
      </c>
      <c r="E58" s="412" t="s">
        <v>2269</v>
      </c>
      <c r="F58" s="412" t="s">
        <v>2265</v>
      </c>
      <c r="G58" s="413">
        <v>14800</v>
      </c>
      <c r="H58" s="414"/>
      <c r="I58" s="414"/>
      <c r="J58" s="414"/>
      <c r="K58" s="414"/>
      <c r="L58" s="414"/>
      <c r="M58" s="414"/>
      <c r="N58" s="414"/>
      <c r="O58" s="414"/>
      <c r="P58" s="412" t="s">
        <v>2265</v>
      </c>
      <c r="Q58" s="412" t="s">
        <v>2265</v>
      </c>
      <c r="X58" s="217"/>
      <c r="Y58" s="217"/>
    </row>
    <row r="59" s="402" customFormat="1" ht="13.5" spans="1:25">
      <c r="A59" s="415">
        <v>1256741</v>
      </c>
      <c r="B59" s="410" t="s">
        <v>2375</v>
      </c>
      <c r="C59" s="410" t="s">
        <v>2376</v>
      </c>
      <c r="D59" s="411" t="s">
        <v>2374</v>
      </c>
      <c r="E59" s="416" t="s">
        <v>2269</v>
      </c>
      <c r="F59" s="416" t="s">
        <v>2265</v>
      </c>
      <c r="G59" s="413">
        <v>14800</v>
      </c>
      <c r="H59" s="414"/>
      <c r="I59" s="414"/>
      <c r="J59" s="414"/>
      <c r="K59" s="414"/>
      <c r="L59" s="414"/>
      <c r="M59" s="414"/>
      <c r="N59" s="414"/>
      <c r="O59" s="414"/>
      <c r="P59" s="416" t="s">
        <v>2265</v>
      </c>
      <c r="Q59" s="416" t="s">
        <v>2265</v>
      </c>
      <c r="X59" s="217"/>
      <c r="Y59" s="217"/>
    </row>
    <row r="60" s="402" customFormat="1" ht="13.5" spans="1:25">
      <c r="A60" s="419"/>
      <c r="B60" s="410" t="s">
        <v>2377</v>
      </c>
      <c r="C60" s="410" t="s">
        <v>2378</v>
      </c>
      <c r="D60" s="411" t="s">
        <v>2374</v>
      </c>
      <c r="E60" s="416" t="s">
        <v>2269</v>
      </c>
      <c r="F60" s="416" t="s">
        <v>2265</v>
      </c>
      <c r="G60" s="413">
        <v>14800</v>
      </c>
      <c r="H60" s="414"/>
      <c r="I60" s="414"/>
      <c r="J60" s="414"/>
      <c r="K60" s="414"/>
      <c r="L60" s="414"/>
      <c r="M60" s="414"/>
      <c r="N60" s="414"/>
      <c r="O60" s="414"/>
      <c r="P60" s="416" t="s">
        <v>2265</v>
      </c>
      <c r="Q60" s="416" t="s">
        <v>2265</v>
      </c>
      <c r="X60" s="217"/>
      <c r="Y60" s="217"/>
    </row>
    <row r="61" s="402" customFormat="1" ht="13.5" spans="1:25">
      <c r="A61" s="417"/>
      <c r="B61" s="410" t="s">
        <v>2379</v>
      </c>
      <c r="C61" s="410" t="s">
        <v>2380</v>
      </c>
      <c r="D61" s="411" t="s">
        <v>2374</v>
      </c>
      <c r="E61" s="416" t="s">
        <v>2269</v>
      </c>
      <c r="F61" s="416" t="s">
        <v>2265</v>
      </c>
      <c r="G61" s="413">
        <v>14800</v>
      </c>
      <c r="H61" s="414"/>
      <c r="I61" s="414"/>
      <c r="J61" s="414"/>
      <c r="K61" s="414"/>
      <c r="L61" s="414"/>
      <c r="M61" s="414"/>
      <c r="N61" s="414"/>
      <c r="O61" s="414"/>
      <c r="P61" s="416" t="s">
        <v>2265</v>
      </c>
      <c r="Q61" s="416" t="s">
        <v>2265</v>
      </c>
      <c r="X61" s="217"/>
      <c r="Y61" s="217"/>
    </row>
    <row r="62" s="402" customFormat="1" ht="13.5" spans="1:25">
      <c r="A62" s="409">
        <v>1250908</v>
      </c>
      <c r="B62" s="410" t="s">
        <v>2381</v>
      </c>
      <c r="C62" s="410" t="s">
        <v>2382</v>
      </c>
      <c r="D62" s="411" t="s">
        <v>2374</v>
      </c>
      <c r="E62" s="412" t="s">
        <v>2269</v>
      </c>
      <c r="F62" s="412" t="s">
        <v>2265</v>
      </c>
      <c r="G62" s="413">
        <v>14800</v>
      </c>
      <c r="H62" s="414"/>
      <c r="I62" s="414"/>
      <c r="J62" s="414"/>
      <c r="K62" s="414"/>
      <c r="L62" s="414"/>
      <c r="M62" s="414"/>
      <c r="N62" s="414"/>
      <c r="O62" s="414"/>
      <c r="P62" s="412" t="s">
        <v>2265</v>
      </c>
      <c r="Q62" s="412" t="s">
        <v>2265</v>
      </c>
      <c r="X62" s="217"/>
      <c r="Y62" s="217"/>
    </row>
    <row r="63" s="402" customFormat="1" ht="13.5" spans="1:25">
      <c r="A63" s="409">
        <v>1245219</v>
      </c>
      <c r="B63" s="410" t="s">
        <v>2383</v>
      </c>
      <c r="C63" s="410" t="s">
        <v>2384</v>
      </c>
      <c r="D63" s="411" t="s">
        <v>2385</v>
      </c>
      <c r="E63" s="412" t="s">
        <v>2265</v>
      </c>
      <c r="F63" s="412" t="s">
        <v>2265</v>
      </c>
      <c r="G63" s="413">
        <v>7400</v>
      </c>
      <c r="H63" s="414"/>
      <c r="I63" s="414"/>
      <c r="J63" s="414"/>
      <c r="K63" s="414"/>
      <c r="L63" s="414"/>
      <c r="M63" s="414"/>
      <c r="N63" s="414"/>
      <c r="O63" s="414"/>
      <c r="P63" s="414"/>
      <c r="Q63" s="412" t="s">
        <v>2265</v>
      </c>
      <c r="X63" s="217"/>
      <c r="Y63" s="217"/>
    </row>
    <row r="64" s="402" customFormat="1" ht="13.5" spans="1:25">
      <c r="A64" s="409">
        <v>1249751</v>
      </c>
      <c r="B64" s="410" t="s">
        <v>2386</v>
      </c>
      <c r="C64" s="410" t="s">
        <v>2387</v>
      </c>
      <c r="D64" s="411" t="s">
        <v>2385</v>
      </c>
      <c r="E64" s="412" t="s">
        <v>2265</v>
      </c>
      <c r="F64" s="412" t="s">
        <v>2265</v>
      </c>
      <c r="G64" s="413">
        <v>7400</v>
      </c>
      <c r="H64" s="414"/>
      <c r="I64" s="414"/>
      <c r="J64" s="414"/>
      <c r="K64" s="414"/>
      <c r="L64" s="414"/>
      <c r="M64" s="414"/>
      <c r="N64" s="414"/>
      <c r="O64" s="414"/>
      <c r="P64" s="414"/>
      <c r="Q64" s="412" t="s">
        <v>2265</v>
      </c>
      <c r="X64" s="217"/>
      <c r="Y64" s="217"/>
    </row>
    <row r="65" s="402" customFormat="1" ht="13.5" spans="1:25">
      <c r="A65" s="415">
        <v>1271336</v>
      </c>
      <c r="B65" s="410" t="s">
        <v>2388</v>
      </c>
      <c r="C65" s="410" t="s">
        <v>2389</v>
      </c>
      <c r="D65" s="411" t="s">
        <v>2385</v>
      </c>
      <c r="E65" s="412" t="s">
        <v>2265</v>
      </c>
      <c r="F65" s="412" t="s">
        <v>2265</v>
      </c>
      <c r="G65" s="413">
        <v>7400</v>
      </c>
      <c r="H65" s="414"/>
      <c r="I65" s="414"/>
      <c r="J65" s="414"/>
      <c r="K65" s="414"/>
      <c r="L65" s="414"/>
      <c r="M65" s="414"/>
      <c r="N65" s="414"/>
      <c r="O65" s="414"/>
      <c r="P65" s="414"/>
      <c r="Q65" s="412" t="s">
        <v>2265</v>
      </c>
      <c r="X65" s="217"/>
      <c r="Y65" s="217"/>
    </row>
    <row r="66" s="402" customFormat="1" ht="13.5" spans="1:25">
      <c r="A66" s="417"/>
      <c r="B66" s="410" t="s">
        <v>2390</v>
      </c>
      <c r="C66" s="410" t="s">
        <v>2391</v>
      </c>
      <c r="D66" s="411" t="s">
        <v>2385</v>
      </c>
      <c r="E66" s="412" t="s">
        <v>2265</v>
      </c>
      <c r="F66" s="412" t="s">
        <v>2265</v>
      </c>
      <c r="G66" s="413">
        <v>7400</v>
      </c>
      <c r="H66" s="414"/>
      <c r="I66" s="414"/>
      <c r="J66" s="414"/>
      <c r="K66" s="414"/>
      <c r="L66" s="414"/>
      <c r="M66" s="414"/>
      <c r="N66" s="414"/>
      <c r="O66" s="414"/>
      <c r="P66" s="414"/>
      <c r="Q66" s="412" t="s">
        <v>2265</v>
      </c>
      <c r="X66" s="217"/>
      <c r="Y66" s="217"/>
    </row>
    <row r="67" s="402" customFormat="1" ht="13.5" spans="1:25">
      <c r="A67" s="409">
        <v>1256132</v>
      </c>
      <c r="B67" s="410" t="s">
        <v>2392</v>
      </c>
      <c r="C67" s="410" t="s">
        <v>2393</v>
      </c>
      <c r="D67" s="411" t="s">
        <v>2385</v>
      </c>
      <c r="E67" s="412" t="s">
        <v>2265</v>
      </c>
      <c r="F67" s="412" t="s">
        <v>2265</v>
      </c>
      <c r="G67" s="413">
        <v>7400</v>
      </c>
      <c r="H67" s="414"/>
      <c r="I67" s="414"/>
      <c r="J67" s="414"/>
      <c r="K67" s="414"/>
      <c r="L67" s="414"/>
      <c r="M67" s="414"/>
      <c r="N67" s="414"/>
      <c r="O67" s="414"/>
      <c r="P67" s="414"/>
      <c r="Q67" s="412" t="s">
        <v>2265</v>
      </c>
      <c r="X67" s="217"/>
      <c r="Y67" s="217"/>
    </row>
    <row r="68" s="402" customFormat="1" ht="13.5" spans="1:25">
      <c r="A68" s="409">
        <v>1265521</v>
      </c>
      <c r="B68" s="410" t="s">
        <v>2394</v>
      </c>
      <c r="C68" s="410" t="s">
        <v>2395</v>
      </c>
      <c r="D68" s="411" t="s">
        <v>2385</v>
      </c>
      <c r="E68" s="412" t="s">
        <v>2265</v>
      </c>
      <c r="F68" s="412" t="s">
        <v>2265</v>
      </c>
      <c r="G68" s="413">
        <v>7400</v>
      </c>
      <c r="H68" s="414"/>
      <c r="I68" s="414"/>
      <c r="J68" s="414"/>
      <c r="K68" s="414"/>
      <c r="L68" s="414"/>
      <c r="M68" s="414"/>
      <c r="N68" s="414"/>
      <c r="O68" s="414"/>
      <c r="P68" s="414"/>
      <c r="Q68" s="412" t="s">
        <v>2265</v>
      </c>
      <c r="X68" s="217"/>
      <c r="Y68" s="217"/>
    </row>
    <row r="69" s="402" customFormat="1" ht="13.5" spans="1:25">
      <c r="A69" s="414"/>
      <c r="B69" s="414"/>
      <c r="C69" s="414"/>
      <c r="D69" s="420"/>
      <c r="E69" s="414"/>
      <c r="F69" s="414"/>
      <c r="G69" s="421">
        <f>SUM(G4:G68)</f>
        <v>1232100</v>
      </c>
      <c r="H69" s="412" t="s">
        <v>2265</v>
      </c>
      <c r="I69" s="434" t="s">
        <v>2396</v>
      </c>
      <c r="J69" s="434" t="s">
        <v>2397</v>
      </c>
      <c r="K69" s="434" t="s">
        <v>2398</v>
      </c>
      <c r="L69" s="411" t="s">
        <v>2399</v>
      </c>
      <c r="M69" s="411" t="s">
        <v>2399</v>
      </c>
      <c r="N69" s="411" t="s">
        <v>2400</v>
      </c>
      <c r="O69" s="434" t="s">
        <v>2398</v>
      </c>
      <c r="P69" s="412" t="s">
        <v>2401</v>
      </c>
      <c r="Q69" s="412" t="s">
        <v>2401</v>
      </c>
      <c r="X69" s="217"/>
      <c r="Y69" s="217"/>
    </row>
    <row r="70" s="402" customFormat="1" ht="13.5" spans="1:25">
      <c r="A70" s="414"/>
      <c r="B70" s="414"/>
      <c r="C70" s="414"/>
      <c r="D70" s="420"/>
      <c r="E70" s="414"/>
      <c r="F70" s="414"/>
      <c r="G70" s="411" t="s">
        <v>2402</v>
      </c>
      <c r="H70" s="416" t="s">
        <v>2403</v>
      </c>
      <c r="I70" s="435" t="s">
        <v>2403</v>
      </c>
      <c r="J70" s="412" t="s">
        <v>2404</v>
      </c>
      <c r="K70" s="434" t="s">
        <v>2401</v>
      </c>
      <c r="L70" s="435" t="s">
        <v>2399</v>
      </c>
      <c r="M70" s="435" t="s">
        <v>2399</v>
      </c>
      <c r="N70" s="435" t="s">
        <v>2399</v>
      </c>
      <c r="O70" s="435" t="s">
        <v>2399</v>
      </c>
      <c r="P70" s="412" t="s">
        <v>2401</v>
      </c>
      <c r="Q70" s="412" t="s">
        <v>2401</v>
      </c>
      <c r="X70" s="217"/>
      <c r="Y70" s="217"/>
    </row>
    <row r="71" s="402" customFormat="1" ht="13.5" spans="1:25">
      <c r="A71" s="414"/>
      <c r="B71" s="414"/>
      <c r="C71" s="414"/>
      <c r="D71" s="420"/>
      <c r="E71" s="414"/>
      <c r="F71" s="414"/>
      <c r="G71" s="414"/>
      <c r="H71" s="412" t="s">
        <v>2405</v>
      </c>
      <c r="I71" s="411" t="s">
        <v>2406</v>
      </c>
      <c r="J71" s="434" t="s">
        <v>2407</v>
      </c>
      <c r="K71" s="412" t="s">
        <v>2405</v>
      </c>
      <c r="L71" s="411" t="s">
        <v>2403</v>
      </c>
      <c r="M71" s="411" t="s">
        <v>2403</v>
      </c>
      <c r="N71" s="434" t="s">
        <v>2408</v>
      </c>
      <c r="O71" s="411" t="s">
        <v>2269</v>
      </c>
      <c r="P71" s="412" t="s">
        <v>2403</v>
      </c>
      <c r="Q71" s="412" t="s">
        <v>2403</v>
      </c>
      <c r="X71" s="217"/>
      <c r="Y71" s="217"/>
    </row>
    <row r="72" s="402" customFormat="1" spans="24:25">
      <c r="X72" s="217"/>
      <c r="Y72" s="217"/>
    </row>
    <row r="73" s="402" customFormat="1" spans="1:25">
      <c r="A73" s="422" t="s">
        <v>2409</v>
      </c>
      <c r="X73" s="217"/>
      <c r="Y73" s="217"/>
    </row>
    <row r="74" s="402" customFormat="1" spans="24:25">
      <c r="X74" s="217"/>
      <c r="Y74" s="217"/>
    </row>
    <row r="75" s="402" customFormat="1" spans="1:25">
      <c r="A75" s="422" t="s">
        <v>2410</v>
      </c>
      <c r="X75" s="217"/>
      <c r="Y75" s="217"/>
    </row>
    <row r="76" s="402" customFormat="1" spans="24:25">
      <c r="X76" s="217"/>
      <c r="Y76" s="217"/>
    </row>
    <row r="77" s="402" customFormat="1" spans="1:25">
      <c r="A77" s="422" t="s">
        <v>2411</v>
      </c>
      <c r="X77" s="217"/>
      <c r="Y77" s="217"/>
    </row>
    <row r="78" s="402" customFormat="1" ht="13.5" spans="24:25">
      <c r="X78" s="217"/>
      <c r="Y78" s="217"/>
    </row>
    <row r="79" s="402" customFormat="1" ht="13.5" spans="1:25">
      <c r="A79" s="410" t="s">
        <v>2244</v>
      </c>
      <c r="B79" s="411" t="s">
        <v>2245</v>
      </c>
      <c r="C79" s="412" t="s">
        <v>2246</v>
      </c>
      <c r="D79" s="410" t="s">
        <v>2247</v>
      </c>
      <c r="E79" s="410" t="s">
        <v>2248</v>
      </c>
      <c r="F79" s="410" t="s">
        <v>2249</v>
      </c>
      <c r="G79" s="410" t="s">
        <v>2250</v>
      </c>
      <c r="H79" s="410" t="s">
        <v>2412</v>
      </c>
      <c r="I79" s="410" t="s">
        <v>2413</v>
      </c>
      <c r="J79" s="410" t="s">
        <v>2414</v>
      </c>
      <c r="K79" s="410" t="s">
        <v>2251</v>
      </c>
      <c r="L79" s="410" t="s">
        <v>2252</v>
      </c>
      <c r="M79" s="410" t="s">
        <v>2253</v>
      </c>
      <c r="N79" s="410" t="s">
        <v>2254</v>
      </c>
      <c r="O79" s="410" t="s">
        <v>2255</v>
      </c>
      <c r="P79" s="410" t="s">
        <v>2256</v>
      </c>
      <c r="Q79" s="410" t="s">
        <v>2257</v>
      </c>
      <c r="R79" s="410" t="s">
        <v>2258</v>
      </c>
      <c r="S79" s="410" t="s">
        <v>2259</v>
      </c>
      <c r="T79" s="410" t="s">
        <v>2260</v>
      </c>
      <c r="U79" s="410" t="s">
        <v>2415</v>
      </c>
      <c r="X79" s="217"/>
      <c r="Y79" s="217"/>
    </row>
    <row r="80" s="402" customFormat="1" ht="13.5" spans="1:25">
      <c r="A80" s="415">
        <v>1257473</v>
      </c>
      <c r="B80" s="410" t="s">
        <v>2416</v>
      </c>
      <c r="C80" s="410" t="s">
        <v>2417</v>
      </c>
      <c r="D80" s="410" t="s">
        <v>2418</v>
      </c>
      <c r="E80" s="412" t="s">
        <v>2334</v>
      </c>
      <c r="F80" s="416" t="s">
        <v>2265</v>
      </c>
      <c r="G80" s="413">
        <v>30360</v>
      </c>
      <c r="H80" s="423" t="s">
        <v>2265</v>
      </c>
      <c r="I80" s="423" t="s">
        <v>2265</v>
      </c>
      <c r="J80" s="423" t="s">
        <v>2265</v>
      </c>
      <c r="K80" s="423" t="s">
        <v>2265</v>
      </c>
      <c r="L80" s="423" t="s">
        <v>2265</v>
      </c>
      <c r="M80" s="414"/>
      <c r="N80" s="414"/>
      <c r="O80" s="414"/>
      <c r="P80" s="414"/>
      <c r="Q80" s="414"/>
      <c r="R80" s="414"/>
      <c r="S80" s="414"/>
      <c r="T80" s="414"/>
      <c r="U80" s="414"/>
      <c r="X80" s="217"/>
      <c r="Y80" s="217"/>
    </row>
    <row r="81" s="402" customFormat="1" ht="13.5" spans="1:25">
      <c r="A81" s="417"/>
      <c r="B81" s="410" t="s">
        <v>2419</v>
      </c>
      <c r="C81" s="410" t="s">
        <v>2420</v>
      </c>
      <c r="D81" s="410" t="s">
        <v>2418</v>
      </c>
      <c r="E81" s="412" t="s">
        <v>2334</v>
      </c>
      <c r="F81" s="416" t="s">
        <v>2265</v>
      </c>
      <c r="G81" s="413">
        <v>30360</v>
      </c>
      <c r="H81" s="423" t="s">
        <v>2265</v>
      </c>
      <c r="I81" s="423" t="s">
        <v>2265</v>
      </c>
      <c r="J81" s="423" t="s">
        <v>2265</v>
      </c>
      <c r="K81" s="423" t="s">
        <v>2265</v>
      </c>
      <c r="L81" s="423" t="s">
        <v>2265</v>
      </c>
      <c r="M81" s="414"/>
      <c r="N81" s="414"/>
      <c r="O81" s="414"/>
      <c r="P81" s="414"/>
      <c r="Q81" s="414"/>
      <c r="R81" s="414"/>
      <c r="S81" s="414"/>
      <c r="T81" s="414"/>
      <c r="U81" s="414"/>
      <c r="X81" s="217"/>
      <c r="Y81" s="217"/>
    </row>
    <row r="82" s="402" customFormat="1" ht="13.5" spans="1:25">
      <c r="A82" s="409">
        <v>1260951</v>
      </c>
      <c r="B82" s="410" t="s">
        <v>2421</v>
      </c>
      <c r="C82" s="410" t="s">
        <v>2422</v>
      </c>
      <c r="D82" s="410" t="s">
        <v>2423</v>
      </c>
      <c r="E82" s="412" t="s">
        <v>2264</v>
      </c>
      <c r="F82" s="412" t="s">
        <v>2265</v>
      </c>
      <c r="G82" s="413">
        <v>18480</v>
      </c>
      <c r="H82" s="414"/>
      <c r="I82" s="414"/>
      <c r="J82" s="436" t="s">
        <v>2265</v>
      </c>
      <c r="K82" s="436" t="s">
        <v>2265</v>
      </c>
      <c r="L82" s="436" t="s">
        <v>2265</v>
      </c>
      <c r="M82" s="414"/>
      <c r="N82" s="414"/>
      <c r="O82" s="414"/>
      <c r="P82" s="414"/>
      <c r="Q82" s="414"/>
      <c r="R82" s="414"/>
      <c r="S82" s="414"/>
      <c r="T82" s="414"/>
      <c r="U82" s="414"/>
      <c r="X82" s="217"/>
      <c r="Y82" s="217"/>
    </row>
    <row r="83" s="402" customFormat="1" ht="13.5" spans="1:25">
      <c r="A83" s="415">
        <v>1256306</v>
      </c>
      <c r="B83" s="410" t="s">
        <v>2424</v>
      </c>
      <c r="C83" s="410" t="s">
        <v>2425</v>
      </c>
      <c r="D83" s="410" t="s">
        <v>2263</v>
      </c>
      <c r="E83" s="412" t="s">
        <v>2264</v>
      </c>
      <c r="F83" s="412" t="s">
        <v>2265</v>
      </c>
      <c r="G83" s="413">
        <v>19800</v>
      </c>
      <c r="H83" s="414"/>
      <c r="I83" s="414"/>
      <c r="J83" s="414"/>
      <c r="K83" s="436" t="s">
        <v>2265</v>
      </c>
      <c r="L83" s="436" t="s">
        <v>2265</v>
      </c>
      <c r="M83" s="436" t="s">
        <v>2265</v>
      </c>
      <c r="N83" s="414"/>
      <c r="O83" s="414"/>
      <c r="P83" s="414"/>
      <c r="Q83" s="414"/>
      <c r="R83" s="414"/>
      <c r="S83" s="414"/>
      <c r="T83" s="414"/>
      <c r="U83" s="414"/>
      <c r="X83" s="217"/>
      <c r="Y83" s="217"/>
    </row>
    <row r="84" s="402" customFormat="1" ht="13.5" spans="1:25">
      <c r="A84" s="417"/>
      <c r="B84" s="410" t="s">
        <v>2426</v>
      </c>
      <c r="C84" s="410" t="s">
        <v>2427</v>
      </c>
      <c r="D84" s="410" t="s">
        <v>2263</v>
      </c>
      <c r="E84" s="412" t="s">
        <v>2264</v>
      </c>
      <c r="F84" s="412" t="s">
        <v>2265</v>
      </c>
      <c r="G84" s="413">
        <v>19800</v>
      </c>
      <c r="H84" s="414"/>
      <c r="I84" s="414"/>
      <c r="J84" s="414"/>
      <c r="K84" s="436" t="s">
        <v>2265</v>
      </c>
      <c r="L84" s="436" t="s">
        <v>2265</v>
      </c>
      <c r="M84" s="436" t="s">
        <v>2265</v>
      </c>
      <c r="N84" s="414"/>
      <c r="O84" s="414"/>
      <c r="P84" s="414"/>
      <c r="Q84" s="414"/>
      <c r="R84" s="414"/>
      <c r="S84" s="414"/>
      <c r="T84" s="414"/>
      <c r="U84" s="414"/>
      <c r="X84" s="217"/>
      <c r="Y84" s="217"/>
    </row>
    <row r="85" s="402" customFormat="1" ht="13.5" spans="1:25">
      <c r="A85" s="409">
        <v>1256978</v>
      </c>
      <c r="B85" s="410" t="s">
        <v>2428</v>
      </c>
      <c r="C85" s="410" t="s">
        <v>2429</v>
      </c>
      <c r="D85" s="410" t="s">
        <v>2268</v>
      </c>
      <c r="E85" s="412" t="s">
        <v>2269</v>
      </c>
      <c r="F85" s="412" t="s">
        <v>2265</v>
      </c>
      <c r="G85" s="413">
        <v>13200</v>
      </c>
      <c r="H85" s="414"/>
      <c r="I85" s="414"/>
      <c r="J85" s="414"/>
      <c r="K85" s="414"/>
      <c r="L85" s="436" t="s">
        <v>2265</v>
      </c>
      <c r="M85" s="436" t="s">
        <v>2265</v>
      </c>
      <c r="N85" s="414"/>
      <c r="O85" s="414"/>
      <c r="P85" s="414"/>
      <c r="Q85" s="414"/>
      <c r="R85" s="414"/>
      <c r="S85" s="414"/>
      <c r="T85" s="414"/>
      <c r="U85" s="414"/>
      <c r="X85" s="217"/>
      <c r="Y85" s="217"/>
    </row>
    <row r="86" s="402" customFormat="1" ht="13.5" spans="1:25">
      <c r="A86" s="409">
        <v>1254573</v>
      </c>
      <c r="B86" s="410" t="s">
        <v>2430</v>
      </c>
      <c r="C86" s="410" t="s">
        <v>2431</v>
      </c>
      <c r="D86" s="410" t="s">
        <v>2268</v>
      </c>
      <c r="E86" s="416" t="s">
        <v>2265</v>
      </c>
      <c r="F86" s="416" t="s">
        <v>2265</v>
      </c>
      <c r="G86" s="424">
        <v>6600</v>
      </c>
      <c r="H86" s="414"/>
      <c r="I86" s="414"/>
      <c r="J86" s="414"/>
      <c r="K86" s="414"/>
      <c r="L86" s="423" t="s">
        <v>2265</v>
      </c>
      <c r="M86" s="414"/>
      <c r="N86" s="414"/>
      <c r="O86" s="414"/>
      <c r="P86" s="414"/>
      <c r="Q86" s="414"/>
      <c r="R86" s="414"/>
      <c r="S86" s="414"/>
      <c r="T86" s="414"/>
      <c r="U86" s="414"/>
      <c r="X86" s="217"/>
      <c r="Y86" s="217"/>
    </row>
    <row r="87" s="402" customFormat="1" ht="13.5" spans="1:25">
      <c r="A87" s="409">
        <v>1243932</v>
      </c>
      <c r="B87" s="410" t="s">
        <v>2432</v>
      </c>
      <c r="C87" s="410" t="s">
        <v>2433</v>
      </c>
      <c r="D87" s="410" t="s">
        <v>2268</v>
      </c>
      <c r="E87" s="416" t="s">
        <v>2265</v>
      </c>
      <c r="F87" s="416" t="s">
        <v>2265</v>
      </c>
      <c r="G87" s="413">
        <v>6600</v>
      </c>
      <c r="H87" s="414"/>
      <c r="I87" s="414"/>
      <c r="J87" s="414"/>
      <c r="K87" s="414"/>
      <c r="L87" s="423" t="s">
        <v>2265</v>
      </c>
      <c r="M87" s="414"/>
      <c r="N87" s="414"/>
      <c r="O87" s="414"/>
      <c r="P87" s="414"/>
      <c r="Q87" s="414"/>
      <c r="R87" s="414"/>
      <c r="S87" s="414"/>
      <c r="T87" s="414"/>
      <c r="U87" s="414"/>
      <c r="X87" s="217"/>
      <c r="Y87" s="217"/>
    </row>
    <row r="88" s="402" customFormat="1" ht="13.5" spans="1:25">
      <c r="A88" s="415">
        <v>1258135</v>
      </c>
      <c r="B88" s="410" t="s">
        <v>2434</v>
      </c>
      <c r="C88" s="410" t="s">
        <v>2435</v>
      </c>
      <c r="D88" s="410" t="s">
        <v>2268</v>
      </c>
      <c r="E88" s="416" t="s">
        <v>2265</v>
      </c>
      <c r="F88" s="416" t="s">
        <v>2265</v>
      </c>
      <c r="G88" s="413">
        <v>6600</v>
      </c>
      <c r="H88" s="414"/>
      <c r="I88" s="414"/>
      <c r="J88" s="414"/>
      <c r="K88" s="414"/>
      <c r="L88" s="423" t="s">
        <v>2265</v>
      </c>
      <c r="M88" s="414"/>
      <c r="N88" s="414"/>
      <c r="O88" s="414"/>
      <c r="P88" s="414"/>
      <c r="Q88" s="414"/>
      <c r="R88" s="414"/>
      <c r="S88" s="414"/>
      <c r="T88" s="414"/>
      <c r="U88" s="414"/>
      <c r="X88" s="217"/>
      <c r="Y88" s="217"/>
    </row>
    <row r="89" s="402" customFormat="1" ht="13.5" spans="1:25">
      <c r="A89" s="417"/>
      <c r="B89" s="410" t="s">
        <v>2436</v>
      </c>
      <c r="C89" s="410" t="s">
        <v>2437</v>
      </c>
      <c r="D89" s="410" t="s">
        <v>2268</v>
      </c>
      <c r="E89" s="416" t="s">
        <v>2265</v>
      </c>
      <c r="F89" s="416" t="s">
        <v>2265</v>
      </c>
      <c r="G89" s="413">
        <v>6600</v>
      </c>
      <c r="H89" s="414"/>
      <c r="I89" s="414"/>
      <c r="J89" s="414"/>
      <c r="K89" s="414"/>
      <c r="L89" s="423" t="s">
        <v>2265</v>
      </c>
      <c r="M89" s="414"/>
      <c r="N89" s="414"/>
      <c r="O89" s="414"/>
      <c r="P89" s="414"/>
      <c r="Q89" s="414"/>
      <c r="R89" s="414"/>
      <c r="S89" s="414"/>
      <c r="T89" s="414"/>
      <c r="U89" s="414"/>
      <c r="X89" s="217"/>
      <c r="Y89" s="217"/>
    </row>
    <row r="90" s="402" customFormat="1" ht="13.5" spans="1:25">
      <c r="A90" s="415">
        <v>1264938</v>
      </c>
      <c r="B90" s="410" t="s">
        <v>2438</v>
      </c>
      <c r="C90" s="410" t="s">
        <v>2439</v>
      </c>
      <c r="D90" s="425" t="s">
        <v>2268</v>
      </c>
      <c r="E90" s="426" t="s">
        <v>2264</v>
      </c>
      <c r="F90" s="416" t="s">
        <v>2265</v>
      </c>
      <c r="G90" s="413">
        <v>19800</v>
      </c>
      <c r="H90" s="414"/>
      <c r="I90" s="414"/>
      <c r="J90" s="414"/>
      <c r="K90" s="414"/>
      <c r="L90" s="423" t="s">
        <v>2265</v>
      </c>
      <c r="M90" s="423" t="s">
        <v>2265</v>
      </c>
      <c r="N90" s="423" t="s">
        <v>2265</v>
      </c>
      <c r="O90" s="414"/>
      <c r="P90" s="414"/>
      <c r="Q90" s="414"/>
      <c r="R90" s="414"/>
      <c r="S90" s="414"/>
      <c r="T90" s="414"/>
      <c r="U90" s="414"/>
      <c r="X90" s="217"/>
      <c r="Y90" s="217"/>
    </row>
    <row r="91" s="402" customFormat="1" ht="13.5" spans="1:25">
      <c r="A91" s="419"/>
      <c r="B91" s="410" t="s">
        <v>2440</v>
      </c>
      <c r="C91" s="410" t="s">
        <v>2441</v>
      </c>
      <c r="D91" s="427"/>
      <c r="E91" s="428"/>
      <c r="F91" s="412" t="s">
        <v>2265</v>
      </c>
      <c r="G91" s="413">
        <v>19800</v>
      </c>
      <c r="H91" s="414"/>
      <c r="I91" s="414"/>
      <c r="J91" s="414"/>
      <c r="K91" s="414"/>
      <c r="L91" s="436" t="s">
        <v>2265</v>
      </c>
      <c r="M91" s="436" t="s">
        <v>2265</v>
      </c>
      <c r="N91" s="436" t="s">
        <v>2265</v>
      </c>
      <c r="O91" s="414"/>
      <c r="P91" s="414"/>
      <c r="Q91" s="414"/>
      <c r="R91" s="414"/>
      <c r="S91" s="414"/>
      <c r="T91" s="414"/>
      <c r="U91" s="414"/>
      <c r="X91" s="217"/>
      <c r="Y91" s="217"/>
    </row>
    <row r="92" s="402" customFormat="1" ht="13.5" spans="1:25">
      <c r="A92" s="417"/>
      <c r="B92" s="410" t="s">
        <v>2442</v>
      </c>
      <c r="C92" s="410" t="s">
        <v>2443</v>
      </c>
      <c r="D92" s="429"/>
      <c r="E92" s="430"/>
      <c r="F92" s="416" t="s">
        <v>2265</v>
      </c>
      <c r="G92" s="413">
        <v>19800</v>
      </c>
      <c r="H92" s="414"/>
      <c r="I92" s="414"/>
      <c r="J92" s="414"/>
      <c r="K92" s="414"/>
      <c r="L92" s="423" t="s">
        <v>2265</v>
      </c>
      <c r="M92" s="423" t="s">
        <v>2265</v>
      </c>
      <c r="N92" s="423" t="s">
        <v>2265</v>
      </c>
      <c r="O92" s="414"/>
      <c r="P92" s="414"/>
      <c r="Q92" s="414"/>
      <c r="R92" s="414"/>
      <c r="S92" s="414"/>
      <c r="T92" s="414"/>
      <c r="U92" s="414"/>
      <c r="X92" s="217"/>
      <c r="Y92" s="217"/>
    </row>
    <row r="93" s="402" customFormat="1" ht="13.5" spans="1:25">
      <c r="A93" s="415">
        <v>1256064</v>
      </c>
      <c r="B93" s="410" t="s">
        <v>2444</v>
      </c>
      <c r="C93" s="410" t="s">
        <v>2445</v>
      </c>
      <c r="D93" s="410" t="s">
        <v>2296</v>
      </c>
      <c r="E93" s="416" t="s">
        <v>2269</v>
      </c>
      <c r="F93" s="416" t="s">
        <v>2265</v>
      </c>
      <c r="G93" s="413">
        <v>13200</v>
      </c>
      <c r="H93" s="414"/>
      <c r="I93" s="414"/>
      <c r="J93" s="414"/>
      <c r="K93" s="414"/>
      <c r="L93" s="414"/>
      <c r="M93" s="423" t="s">
        <v>2265</v>
      </c>
      <c r="N93" s="423" t="s">
        <v>2265</v>
      </c>
      <c r="O93" s="414"/>
      <c r="P93" s="414"/>
      <c r="Q93" s="414"/>
      <c r="R93" s="414"/>
      <c r="S93" s="414"/>
      <c r="T93" s="414"/>
      <c r="U93" s="414"/>
      <c r="X93" s="217"/>
      <c r="Y93" s="217"/>
    </row>
    <row r="94" s="402" customFormat="1" ht="13.5" spans="1:25">
      <c r="A94" s="417"/>
      <c r="B94" s="410" t="s">
        <v>2446</v>
      </c>
      <c r="C94" s="410" t="s">
        <v>2447</v>
      </c>
      <c r="D94" s="410" t="s">
        <v>2296</v>
      </c>
      <c r="E94" s="416" t="s">
        <v>2269</v>
      </c>
      <c r="F94" s="416" t="s">
        <v>2265</v>
      </c>
      <c r="G94" s="413">
        <v>13200</v>
      </c>
      <c r="H94" s="414"/>
      <c r="I94" s="414"/>
      <c r="J94" s="414"/>
      <c r="K94" s="414"/>
      <c r="L94" s="414"/>
      <c r="M94" s="423" t="s">
        <v>2265</v>
      </c>
      <c r="N94" s="423" t="s">
        <v>2265</v>
      </c>
      <c r="O94" s="414"/>
      <c r="P94" s="414"/>
      <c r="Q94" s="414"/>
      <c r="R94" s="414"/>
      <c r="S94" s="414"/>
      <c r="T94" s="414"/>
      <c r="U94" s="414"/>
      <c r="X94" s="217"/>
      <c r="Y94" s="217"/>
    </row>
    <row r="95" s="402" customFormat="1" ht="13.5" spans="1:25">
      <c r="A95" s="431">
        <v>1251629</v>
      </c>
      <c r="B95" s="410" t="s">
        <v>2448</v>
      </c>
      <c r="C95" s="410" t="s">
        <v>2449</v>
      </c>
      <c r="D95" s="410" t="s">
        <v>2296</v>
      </c>
      <c r="E95" s="416" t="s">
        <v>2265</v>
      </c>
      <c r="F95" s="416" t="s">
        <v>2265</v>
      </c>
      <c r="G95" s="418">
        <v>6600</v>
      </c>
      <c r="H95" s="414"/>
      <c r="I95" s="414"/>
      <c r="J95" s="414"/>
      <c r="K95" s="414"/>
      <c r="L95" s="414"/>
      <c r="M95" s="423" t="s">
        <v>2265</v>
      </c>
      <c r="N95" s="414"/>
      <c r="O95" s="414"/>
      <c r="P95" s="414"/>
      <c r="Q95" s="414"/>
      <c r="R95" s="414"/>
      <c r="S95" s="414"/>
      <c r="T95" s="414"/>
      <c r="U95" s="414"/>
      <c r="X95" s="217"/>
      <c r="Y95" s="217"/>
    </row>
    <row r="96" s="402" customFormat="1" ht="13.5" spans="1:25">
      <c r="A96" s="432">
        <v>1251626</v>
      </c>
      <c r="B96" s="410">
        <v>2553136</v>
      </c>
      <c r="C96" s="410" t="s">
        <v>2449</v>
      </c>
      <c r="D96" s="410" t="s">
        <v>2304</v>
      </c>
      <c r="E96" s="416" t="s">
        <v>2327</v>
      </c>
      <c r="F96" s="416" t="s">
        <v>2265</v>
      </c>
      <c r="G96" s="413">
        <v>39600</v>
      </c>
      <c r="H96" s="414"/>
      <c r="I96" s="414"/>
      <c r="J96" s="414"/>
      <c r="K96" s="414"/>
      <c r="L96" s="414"/>
      <c r="M96" s="414"/>
      <c r="N96" s="423" t="s">
        <v>2265</v>
      </c>
      <c r="O96" s="423" t="s">
        <v>2265</v>
      </c>
      <c r="P96" s="423" t="s">
        <v>2265</v>
      </c>
      <c r="Q96" s="423" t="s">
        <v>2265</v>
      </c>
      <c r="R96" s="423" t="s">
        <v>2265</v>
      </c>
      <c r="S96" s="423" t="s">
        <v>2265</v>
      </c>
      <c r="T96" s="414"/>
      <c r="U96" s="414"/>
      <c r="X96" s="217"/>
      <c r="Y96" s="217"/>
    </row>
    <row r="97" s="402" customFormat="1" ht="13.5" spans="1:25">
      <c r="A97" s="415">
        <v>1261135</v>
      </c>
      <c r="B97" s="410" t="s">
        <v>2450</v>
      </c>
      <c r="C97" s="410" t="s">
        <v>2451</v>
      </c>
      <c r="D97" s="425" t="s">
        <v>2296</v>
      </c>
      <c r="E97" s="426" t="s">
        <v>2264</v>
      </c>
      <c r="F97" s="416" t="s">
        <v>2265</v>
      </c>
      <c r="G97" s="413">
        <v>19800</v>
      </c>
      <c r="H97" s="414"/>
      <c r="I97" s="414"/>
      <c r="J97" s="414"/>
      <c r="K97" s="414"/>
      <c r="L97" s="414"/>
      <c r="M97" s="423" t="s">
        <v>2265</v>
      </c>
      <c r="N97" s="423" t="s">
        <v>2265</v>
      </c>
      <c r="O97" s="423" t="s">
        <v>2265</v>
      </c>
      <c r="P97" s="414"/>
      <c r="Q97" s="414"/>
      <c r="R97" s="414"/>
      <c r="S97" s="414"/>
      <c r="T97" s="414"/>
      <c r="U97" s="414"/>
      <c r="X97" s="217"/>
      <c r="Y97" s="217"/>
    </row>
    <row r="98" s="402" customFormat="1" ht="13.5" spans="1:25">
      <c r="A98" s="417"/>
      <c r="B98" s="410" t="s">
        <v>2452</v>
      </c>
      <c r="C98" s="410" t="s">
        <v>2453</v>
      </c>
      <c r="D98" s="429"/>
      <c r="E98" s="430"/>
      <c r="F98" s="416" t="s">
        <v>2265</v>
      </c>
      <c r="G98" s="413">
        <v>19800</v>
      </c>
      <c r="H98" s="414"/>
      <c r="I98" s="414"/>
      <c r="J98" s="414"/>
      <c r="K98" s="414"/>
      <c r="L98" s="414"/>
      <c r="M98" s="423" t="s">
        <v>2265</v>
      </c>
      <c r="N98" s="423" t="s">
        <v>2265</v>
      </c>
      <c r="O98" s="423" t="s">
        <v>2265</v>
      </c>
      <c r="P98" s="414"/>
      <c r="Q98" s="414"/>
      <c r="R98" s="414"/>
      <c r="S98" s="414"/>
      <c r="T98" s="414"/>
      <c r="U98" s="414"/>
      <c r="X98" s="217"/>
      <c r="Y98" s="217"/>
    </row>
    <row r="99" s="402" customFormat="1" ht="13.5" spans="1:25">
      <c r="A99" s="433">
        <v>1262020</v>
      </c>
      <c r="B99" s="410" t="s">
        <v>2454</v>
      </c>
      <c r="C99" s="410" t="s">
        <v>915</v>
      </c>
      <c r="D99" s="410" t="s">
        <v>2296</v>
      </c>
      <c r="E99" s="412" t="s">
        <v>2334</v>
      </c>
      <c r="F99" s="416" t="s">
        <v>2265</v>
      </c>
      <c r="G99" s="413">
        <v>33000</v>
      </c>
      <c r="H99" s="414"/>
      <c r="I99" s="414"/>
      <c r="J99" s="414"/>
      <c r="K99" s="414"/>
      <c r="L99" s="414"/>
      <c r="M99" s="423" t="s">
        <v>2265</v>
      </c>
      <c r="N99" s="423" t="s">
        <v>2265</v>
      </c>
      <c r="O99" s="423" t="s">
        <v>2265</v>
      </c>
      <c r="P99" s="423" t="s">
        <v>2265</v>
      </c>
      <c r="Q99" s="423" t="s">
        <v>2265</v>
      </c>
      <c r="R99" s="414"/>
      <c r="S99" s="414"/>
      <c r="T99" s="414"/>
      <c r="U99" s="414"/>
      <c r="X99" s="217"/>
      <c r="Y99" s="217"/>
    </row>
    <row r="100" s="402" customFormat="1" ht="13.5" spans="1:25">
      <c r="A100" s="415">
        <v>1258136</v>
      </c>
      <c r="B100" s="410" t="s">
        <v>2455</v>
      </c>
      <c r="C100" s="410" t="s">
        <v>2435</v>
      </c>
      <c r="D100" s="410" t="s">
        <v>2296</v>
      </c>
      <c r="E100" s="412" t="s">
        <v>2311</v>
      </c>
      <c r="F100" s="416" t="s">
        <v>2265</v>
      </c>
      <c r="G100" s="413">
        <v>26400</v>
      </c>
      <c r="H100" s="414"/>
      <c r="I100" s="414"/>
      <c r="J100" s="414"/>
      <c r="K100" s="414"/>
      <c r="L100" s="414"/>
      <c r="M100" s="423" t="s">
        <v>2265</v>
      </c>
      <c r="N100" s="423" t="s">
        <v>2265</v>
      </c>
      <c r="O100" s="423" t="s">
        <v>2265</v>
      </c>
      <c r="P100" s="423" t="s">
        <v>2265</v>
      </c>
      <c r="Q100" s="414"/>
      <c r="R100" s="414"/>
      <c r="S100" s="414"/>
      <c r="T100" s="414"/>
      <c r="U100" s="414"/>
      <c r="X100" s="217"/>
      <c r="Y100" s="217"/>
    </row>
    <row r="101" s="402" customFormat="1" ht="13.5" spans="1:25">
      <c r="A101" s="417"/>
      <c r="B101" s="410" t="s">
        <v>2456</v>
      </c>
      <c r="C101" s="410" t="s">
        <v>2437</v>
      </c>
      <c r="D101" s="410" t="s">
        <v>2296</v>
      </c>
      <c r="E101" s="412" t="s">
        <v>2311</v>
      </c>
      <c r="F101" s="416" t="s">
        <v>2265</v>
      </c>
      <c r="G101" s="413">
        <v>26400</v>
      </c>
      <c r="H101" s="414"/>
      <c r="I101" s="414"/>
      <c r="J101" s="414"/>
      <c r="K101" s="414"/>
      <c r="L101" s="414"/>
      <c r="M101" s="423" t="s">
        <v>2265</v>
      </c>
      <c r="N101" s="423" t="s">
        <v>2265</v>
      </c>
      <c r="O101" s="423" t="s">
        <v>2265</v>
      </c>
      <c r="P101" s="423" t="s">
        <v>2265</v>
      </c>
      <c r="Q101" s="414"/>
      <c r="R101" s="414"/>
      <c r="S101" s="414"/>
      <c r="T101" s="414"/>
      <c r="U101" s="414"/>
      <c r="X101" s="217"/>
      <c r="Y101" s="217"/>
    </row>
    <row r="102" s="402" customFormat="1" ht="13.5" spans="1:25">
      <c r="A102" s="409">
        <v>1260952</v>
      </c>
      <c r="B102" s="410" t="s">
        <v>2457</v>
      </c>
      <c r="C102" s="410" t="s">
        <v>2422</v>
      </c>
      <c r="D102" s="410" t="s">
        <v>2296</v>
      </c>
      <c r="E102" s="412" t="s">
        <v>2264</v>
      </c>
      <c r="F102" s="412" t="s">
        <v>2265</v>
      </c>
      <c r="G102" s="413">
        <v>19800</v>
      </c>
      <c r="H102" s="414"/>
      <c r="I102" s="414"/>
      <c r="J102" s="414"/>
      <c r="K102" s="414"/>
      <c r="L102" s="414"/>
      <c r="M102" s="436" t="s">
        <v>2265</v>
      </c>
      <c r="N102" s="436" t="s">
        <v>2265</v>
      </c>
      <c r="O102" s="436" t="s">
        <v>2265</v>
      </c>
      <c r="P102" s="414"/>
      <c r="Q102" s="414"/>
      <c r="R102" s="414"/>
      <c r="S102" s="414"/>
      <c r="T102" s="414"/>
      <c r="U102" s="414"/>
      <c r="X102" s="217"/>
      <c r="Y102" s="217"/>
    </row>
    <row r="103" s="402" customFormat="1" ht="13.5" spans="1:25">
      <c r="A103" s="409">
        <v>1256064</v>
      </c>
      <c r="B103" s="410" t="s">
        <v>2458</v>
      </c>
      <c r="C103" s="410" t="s">
        <v>2459</v>
      </c>
      <c r="D103" s="410" t="s">
        <v>2296</v>
      </c>
      <c r="E103" s="412" t="s">
        <v>2269</v>
      </c>
      <c r="F103" s="412" t="s">
        <v>2265</v>
      </c>
      <c r="G103" s="413">
        <v>13200</v>
      </c>
      <c r="H103" s="414"/>
      <c r="I103" s="414"/>
      <c r="J103" s="414"/>
      <c r="K103" s="414"/>
      <c r="L103" s="414"/>
      <c r="M103" s="436" t="s">
        <v>2265</v>
      </c>
      <c r="N103" s="436" t="s">
        <v>2265</v>
      </c>
      <c r="O103" s="414"/>
      <c r="P103" s="414"/>
      <c r="Q103" s="414"/>
      <c r="R103" s="414"/>
      <c r="S103" s="414"/>
      <c r="T103" s="414"/>
      <c r="U103" s="414"/>
      <c r="X103" s="217"/>
      <c r="Y103" s="217"/>
    </row>
    <row r="104" s="402" customFormat="1" ht="13.5" spans="1:25">
      <c r="A104" s="409">
        <v>1241602</v>
      </c>
      <c r="B104" s="410" t="s">
        <v>2460</v>
      </c>
      <c r="C104" s="410" t="s">
        <v>2461</v>
      </c>
      <c r="D104" s="410" t="s">
        <v>2296</v>
      </c>
      <c r="E104" s="416" t="s">
        <v>2265</v>
      </c>
      <c r="F104" s="416" t="s">
        <v>2265</v>
      </c>
      <c r="G104" s="418">
        <v>6600</v>
      </c>
      <c r="H104" s="414"/>
      <c r="I104" s="414"/>
      <c r="J104" s="414"/>
      <c r="K104" s="414"/>
      <c r="L104" s="414"/>
      <c r="M104" s="423" t="s">
        <v>2265</v>
      </c>
      <c r="N104" s="414"/>
      <c r="O104" s="414"/>
      <c r="P104" s="414"/>
      <c r="Q104" s="414"/>
      <c r="R104" s="414"/>
      <c r="S104" s="414"/>
      <c r="T104" s="414"/>
      <c r="U104" s="414"/>
      <c r="X104" s="217"/>
      <c r="Y104" s="217"/>
    </row>
    <row r="105" s="402" customFormat="1" ht="13.5" spans="1:25">
      <c r="A105" s="409">
        <v>1251028</v>
      </c>
      <c r="B105" s="410" t="s">
        <v>2462</v>
      </c>
      <c r="C105" s="410" t="s">
        <v>2463</v>
      </c>
      <c r="D105" s="410" t="s">
        <v>2296</v>
      </c>
      <c r="E105" s="416" t="s">
        <v>2265</v>
      </c>
      <c r="F105" s="416" t="s">
        <v>2265</v>
      </c>
      <c r="G105" s="418">
        <v>6600</v>
      </c>
      <c r="H105" s="414"/>
      <c r="I105" s="414"/>
      <c r="J105" s="414"/>
      <c r="K105" s="414"/>
      <c r="L105" s="414"/>
      <c r="M105" s="423" t="s">
        <v>2265</v>
      </c>
      <c r="N105" s="414"/>
      <c r="O105" s="414"/>
      <c r="P105" s="414"/>
      <c r="Q105" s="414"/>
      <c r="R105" s="414"/>
      <c r="S105" s="414"/>
      <c r="T105" s="414"/>
      <c r="U105" s="414"/>
      <c r="X105" s="217"/>
      <c r="Y105" s="217"/>
    </row>
    <row r="106" s="402" customFormat="1" ht="13.5" spans="1:25">
      <c r="A106" s="409">
        <v>1256979</v>
      </c>
      <c r="B106" s="410" t="s">
        <v>2464</v>
      </c>
      <c r="C106" s="410" t="s">
        <v>2429</v>
      </c>
      <c r="D106" s="410" t="s">
        <v>2304</v>
      </c>
      <c r="E106" s="412" t="s">
        <v>2269</v>
      </c>
      <c r="F106" s="412" t="s">
        <v>2265</v>
      </c>
      <c r="G106" s="413">
        <v>13200</v>
      </c>
      <c r="H106" s="414"/>
      <c r="I106" s="414"/>
      <c r="J106" s="414"/>
      <c r="K106" s="414"/>
      <c r="L106" s="414"/>
      <c r="M106" s="414"/>
      <c r="N106" s="436" t="s">
        <v>2265</v>
      </c>
      <c r="O106" s="436" t="s">
        <v>2265</v>
      </c>
      <c r="P106" s="414"/>
      <c r="Q106" s="414"/>
      <c r="R106" s="414"/>
      <c r="S106" s="414"/>
      <c r="T106" s="414"/>
      <c r="U106" s="414"/>
      <c r="X106" s="217"/>
      <c r="Y106" s="217"/>
    </row>
    <row r="107" s="402" customFormat="1" ht="13.5" spans="1:25">
      <c r="A107" s="415">
        <v>1256307</v>
      </c>
      <c r="B107" s="410" t="s">
        <v>2465</v>
      </c>
      <c r="C107" s="410" t="s">
        <v>2425</v>
      </c>
      <c r="D107" s="410" t="s">
        <v>2304</v>
      </c>
      <c r="E107" s="412" t="s">
        <v>2264</v>
      </c>
      <c r="F107" s="412" t="s">
        <v>2265</v>
      </c>
      <c r="G107" s="413">
        <v>19800</v>
      </c>
      <c r="H107" s="414"/>
      <c r="I107" s="414"/>
      <c r="J107" s="414"/>
      <c r="K107" s="414"/>
      <c r="L107" s="414"/>
      <c r="M107" s="414"/>
      <c r="N107" s="436" t="s">
        <v>2265</v>
      </c>
      <c r="O107" s="436" t="s">
        <v>2265</v>
      </c>
      <c r="P107" s="436" t="s">
        <v>2265</v>
      </c>
      <c r="Q107" s="414"/>
      <c r="R107" s="414"/>
      <c r="S107" s="414"/>
      <c r="T107" s="414"/>
      <c r="U107" s="414"/>
      <c r="X107" s="217"/>
      <c r="Y107" s="217"/>
    </row>
    <row r="108" s="402" customFormat="1" ht="13.5" spans="1:25">
      <c r="A108" s="417"/>
      <c r="B108" s="410" t="s">
        <v>2466</v>
      </c>
      <c r="C108" s="410" t="s">
        <v>2427</v>
      </c>
      <c r="D108" s="410" t="s">
        <v>2304</v>
      </c>
      <c r="E108" s="412" t="s">
        <v>2264</v>
      </c>
      <c r="F108" s="412" t="s">
        <v>2265</v>
      </c>
      <c r="G108" s="413">
        <v>19800</v>
      </c>
      <c r="H108" s="414"/>
      <c r="I108" s="414"/>
      <c r="J108" s="414"/>
      <c r="K108" s="414"/>
      <c r="L108" s="414"/>
      <c r="M108" s="414"/>
      <c r="N108" s="436" t="s">
        <v>2265</v>
      </c>
      <c r="O108" s="436" t="s">
        <v>2265</v>
      </c>
      <c r="P108" s="436" t="s">
        <v>2265</v>
      </c>
      <c r="Q108" s="414"/>
      <c r="R108" s="414"/>
      <c r="S108" s="414"/>
      <c r="T108" s="414"/>
      <c r="U108" s="414"/>
      <c r="X108" s="217"/>
      <c r="Y108" s="217"/>
    </row>
    <row r="109" s="402" customFormat="1" ht="13.5" spans="1:25">
      <c r="A109" s="409">
        <v>1253573</v>
      </c>
      <c r="B109" s="410" t="s">
        <v>2467</v>
      </c>
      <c r="C109" s="410" t="s">
        <v>2433</v>
      </c>
      <c r="D109" s="410" t="s">
        <v>2304</v>
      </c>
      <c r="E109" s="416" t="s">
        <v>2265</v>
      </c>
      <c r="F109" s="416" t="s">
        <v>2265</v>
      </c>
      <c r="G109" s="418">
        <v>6600</v>
      </c>
      <c r="H109" s="414"/>
      <c r="I109" s="414"/>
      <c r="J109" s="414"/>
      <c r="K109" s="414"/>
      <c r="L109" s="414"/>
      <c r="M109" s="414"/>
      <c r="N109" s="423" t="s">
        <v>2265</v>
      </c>
      <c r="O109" s="414"/>
      <c r="P109" s="414"/>
      <c r="Q109" s="414"/>
      <c r="R109" s="414"/>
      <c r="S109" s="414"/>
      <c r="T109" s="414"/>
      <c r="U109" s="414"/>
      <c r="X109" s="217"/>
      <c r="Y109" s="217"/>
    </row>
    <row r="110" s="402" customFormat="1" ht="13.5" spans="1:25">
      <c r="A110" s="409">
        <v>1241603</v>
      </c>
      <c r="B110" s="410" t="s">
        <v>2468</v>
      </c>
      <c r="C110" s="410" t="s">
        <v>2469</v>
      </c>
      <c r="D110" s="410" t="s">
        <v>2304</v>
      </c>
      <c r="E110" s="412" t="s">
        <v>2404</v>
      </c>
      <c r="F110" s="416" t="s">
        <v>2265</v>
      </c>
      <c r="G110" s="413">
        <v>46200</v>
      </c>
      <c r="H110" s="414"/>
      <c r="I110" s="414"/>
      <c r="J110" s="414"/>
      <c r="K110" s="414"/>
      <c r="L110" s="414"/>
      <c r="M110" s="414"/>
      <c r="N110" s="423" t="s">
        <v>2265</v>
      </c>
      <c r="O110" s="423" t="s">
        <v>2265</v>
      </c>
      <c r="P110" s="423" t="s">
        <v>2265</v>
      </c>
      <c r="Q110" s="423" t="s">
        <v>2265</v>
      </c>
      <c r="R110" s="423" t="s">
        <v>2265</v>
      </c>
      <c r="S110" s="423" t="s">
        <v>2265</v>
      </c>
      <c r="T110" s="423" t="s">
        <v>2265</v>
      </c>
      <c r="U110" s="414"/>
      <c r="X110" s="217"/>
      <c r="Y110" s="217"/>
    </row>
    <row r="111" s="402" customFormat="1" ht="13.5" spans="1:25">
      <c r="A111" s="409">
        <v>1251029</v>
      </c>
      <c r="B111" s="410" t="s">
        <v>2470</v>
      </c>
      <c r="C111" s="410" t="s">
        <v>2463</v>
      </c>
      <c r="D111" s="410" t="s">
        <v>2304</v>
      </c>
      <c r="E111" s="412" t="s">
        <v>2264</v>
      </c>
      <c r="F111" s="412" t="s">
        <v>2265</v>
      </c>
      <c r="G111" s="413">
        <v>19800</v>
      </c>
      <c r="H111" s="414"/>
      <c r="I111" s="414"/>
      <c r="J111" s="414"/>
      <c r="K111" s="414"/>
      <c r="L111" s="414"/>
      <c r="M111" s="414"/>
      <c r="N111" s="436" t="s">
        <v>2265</v>
      </c>
      <c r="O111" s="436" t="s">
        <v>2265</v>
      </c>
      <c r="P111" s="436" t="s">
        <v>2265</v>
      </c>
      <c r="Q111" s="414"/>
      <c r="R111" s="414"/>
      <c r="S111" s="414"/>
      <c r="T111" s="414"/>
      <c r="U111" s="414"/>
      <c r="X111" s="217"/>
      <c r="Y111" s="217"/>
    </row>
    <row r="112" s="402" customFormat="1" ht="13.5" spans="1:25">
      <c r="A112" s="415">
        <v>1252494</v>
      </c>
      <c r="B112" s="410" t="s">
        <v>2471</v>
      </c>
      <c r="C112" s="410" t="s">
        <v>2472</v>
      </c>
      <c r="D112" s="410" t="s">
        <v>2326</v>
      </c>
      <c r="E112" s="412" t="s">
        <v>2311</v>
      </c>
      <c r="F112" s="416" t="s">
        <v>2265</v>
      </c>
      <c r="G112" s="413">
        <v>26400</v>
      </c>
      <c r="H112" s="414"/>
      <c r="I112" s="414"/>
      <c r="J112" s="414"/>
      <c r="K112" s="414"/>
      <c r="L112" s="414"/>
      <c r="M112" s="414"/>
      <c r="N112" s="414"/>
      <c r="O112" s="423" t="s">
        <v>2265</v>
      </c>
      <c r="P112" s="423" t="s">
        <v>2265</v>
      </c>
      <c r="Q112" s="423" t="s">
        <v>2265</v>
      </c>
      <c r="R112" s="423" t="s">
        <v>2265</v>
      </c>
      <c r="S112" s="414"/>
      <c r="T112" s="414"/>
      <c r="U112" s="414"/>
      <c r="X112" s="217"/>
      <c r="Y112" s="217"/>
    </row>
    <row r="113" s="402" customFormat="1" ht="13.5" spans="1:25">
      <c r="A113" s="417"/>
      <c r="B113" s="410" t="s">
        <v>2473</v>
      </c>
      <c r="C113" s="410" t="s">
        <v>2474</v>
      </c>
      <c r="D113" s="410" t="s">
        <v>2326</v>
      </c>
      <c r="E113" s="412" t="s">
        <v>2311</v>
      </c>
      <c r="F113" s="416" t="s">
        <v>2265</v>
      </c>
      <c r="G113" s="413">
        <v>26400</v>
      </c>
      <c r="H113" s="414"/>
      <c r="I113" s="414"/>
      <c r="J113" s="414"/>
      <c r="K113" s="414"/>
      <c r="L113" s="414"/>
      <c r="M113" s="414"/>
      <c r="N113" s="414"/>
      <c r="O113" s="423" t="s">
        <v>2265</v>
      </c>
      <c r="P113" s="423" t="s">
        <v>2265</v>
      </c>
      <c r="Q113" s="423" t="s">
        <v>2265</v>
      </c>
      <c r="R113" s="423" t="s">
        <v>2265</v>
      </c>
      <c r="S113" s="414"/>
      <c r="T113" s="414"/>
      <c r="U113" s="414"/>
      <c r="X113" s="217"/>
      <c r="Y113" s="217"/>
    </row>
    <row r="114" s="402" customFormat="1" ht="13.5" spans="1:25">
      <c r="A114" s="409">
        <v>1260151</v>
      </c>
      <c r="B114" s="410" t="s">
        <v>2475</v>
      </c>
      <c r="C114" s="410" t="s">
        <v>2476</v>
      </c>
      <c r="D114" s="410" t="s">
        <v>2326</v>
      </c>
      <c r="E114" s="412" t="s">
        <v>2334</v>
      </c>
      <c r="F114" s="416" t="s">
        <v>2265</v>
      </c>
      <c r="G114" s="413">
        <v>33000</v>
      </c>
      <c r="H114" s="414"/>
      <c r="I114" s="414"/>
      <c r="J114" s="414"/>
      <c r="K114" s="414"/>
      <c r="L114" s="414"/>
      <c r="M114" s="414"/>
      <c r="N114" s="414"/>
      <c r="O114" s="423" t="s">
        <v>2265</v>
      </c>
      <c r="P114" s="423" t="s">
        <v>2265</v>
      </c>
      <c r="Q114" s="423" t="s">
        <v>2265</v>
      </c>
      <c r="R114" s="423" t="s">
        <v>2265</v>
      </c>
      <c r="S114" s="423" t="s">
        <v>2265</v>
      </c>
      <c r="T114" s="414"/>
      <c r="U114" s="414"/>
      <c r="X114" s="217"/>
      <c r="Y114" s="217"/>
    </row>
    <row r="115" s="402" customFormat="1" ht="13.5" spans="1:25">
      <c r="A115" s="409">
        <v>1255128</v>
      </c>
      <c r="B115" s="410" t="s">
        <v>2477</v>
      </c>
      <c r="C115" s="410" t="s">
        <v>2478</v>
      </c>
      <c r="D115" s="410" t="s">
        <v>2326</v>
      </c>
      <c r="E115" s="416" t="s">
        <v>2265</v>
      </c>
      <c r="F115" s="416" t="s">
        <v>2265</v>
      </c>
      <c r="G115" s="413">
        <v>6600</v>
      </c>
      <c r="H115" s="414"/>
      <c r="I115" s="414"/>
      <c r="J115" s="414"/>
      <c r="K115" s="414"/>
      <c r="L115" s="414"/>
      <c r="M115" s="414"/>
      <c r="N115" s="414"/>
      <c r="O115" s="423" t="s">
        <v>2265</v>
      </c>
      <c r="P115" s="414"/>
      <c r="Q115" s="414"/>
      <c r="R115" s="414"/>
      <c r="S115" s="414"/>
      <c r="T115" s="414"/>
      <c r="U115" s="414"/>
      <c r="X115" s="217"/>
      <c r="Y115" s="217"/>
    </row>
    <row r="116" s="402" customFormat="1" ht="13.5" spans="1:25">
      <c r="A116" s="409">
        <v>1267750</v>
      </c>
      <c r="B116" s="410" t="s">
        <v>2479</v>
      </c>
      <c r="C116" s="410" t="s">
        <v>2480</v>
      </c>
      <c r="D116" s="410" t="s">
        <v>2326</v>
      </c>
      <c r="E116" s="412" t="s">
        <v>2265</v>
      </c>
      <c r="F116" s="412" t="s">
        <v>2265</v>
      </c>
      <c r="G116" s="424">
        <v>6600</v>
      </c>
      <c r="H116" s="414"/>
      <c r="I116" s="414"/>
      <c r="J116" s="414"/>
      <c r="K116" s="414"/>
      <c r="L116" s="414"/>
      <c r="M116" s="414"/>
      <c r="N116" s="414"/>
      <c r="O116" s="436" t="s">
        <v>2265</v>
      </c>
      <c r="P116" s="414"/>
      <c r="Q116" s="414"/>
      <c r="R116" s="414"/>
      <c r="S116" s="414"/>
      <c r="T116" s="414"/>
      <c r="U116" s="414"/>
      <c r="X116" s="217"/>
      <c r="Y116" s="217"/>
    </row>
    <row r="117" s="402" customFormat="1" ht="13.5" spans="1:25">
      <c r="A117" s="409">
        <v>1263818</v>
      </c>
      <c r="B117" s="410" t="s">
        <v>2481</v>
      </c>
      <c r="C117" s="410" t="s">
        <v>2482</v>
      </c>
      <c r="D117" s="410" t="s">
        <v>2326</v>
      </c>
      <c r="E117" s="412" t="s">
        <v>2311</v>
      </c>
      <c r="F117" s="412" t="s">
        <v>2265</v>
      </c>
      <c r="G117" s="413">
        <v>26400</v>
      </c>
      <c r="H117" s="414"/>
      <c r="I117" s="414"/>
      <c r="J117" s="414"/>
      <c r="K117" s="414"/>
      <c r="L117" s="414"/>
      <c r="M117" s="414"/>
      <c r="N117" s="414"/>
      <c r="O117" s="436" t="s">
        <v>2265</v>
      </c>
      <c r="P117" s="436" t="s">
        <v>2265</v>
      </c>
      <c r="Q117" s="436" t="s">
        <v>2265</v>
      </c>
      <c r="R117" s="436" t="s">
        <v>2265</v>
      </c>
      <c r="S117" s="414"/>
      <c r="T117" s="414"/>
      <c r="U117" s="414"/>
      <c r="X117" s="217"/>
      <c r="Y117" s="217"/>
    </row>
    <row r="118" s="402" customFormat="1" ht="13.5" spans="1:25">
      <c r="A118" s="409">
        <v>1266832</v>
      </c>
      <c r="B118" s="410" t="s">
        <v>2483</v>
      </c>
      <c r="C118" s="410" t="s">
        <v>2484</v>
      </c>
      <c r="D118" s="410" t="s">
        <v>2326</v>
      </c>
      <c r="E118" s="412" t="s">
        <v>2264</v>
      </c>
      <c r="F118" s="412" t="s">
        <v>2265</v>
      </c>
      <c r="G118" s="413">
        <v>19800</v>
      </c>
      <c r="H118" s="414"/>
      <c r="I118" s="414"/>
      <c r="J118" s="414"/>
      <c r="K118" s="414"/>
      <c r="L118" s="414"/>
      <c r="M118" s="414"/>
      <c r="N118" s="414"/>
      <c r="O118" s="436" t="s">
        <v>2265</v>
      </c>
      <c r="P118" s="436" t="s">
        <v>2265</v>
      </c>
      <c r="Q118" s="436" t="s">
        <v>2265</v>
      </c>
      <c r="R118" s="414"/>
      <c r="S118" s="414"/>
      <c r="T118" s="414"/>
      <c r="U118" s="414"/>
      <c r="X118" s="217"/>
      <c r="Y118" s="217"/>
    </row>
    <row r="119" s="402" customFormat="1" ht="13.5" spans="1:25">
      <c r="A119" s="409">
        <v>1270828</v>
      </c>
      <c r="B119" s="410">
        <v>2564798</v>
      </c>
      <c r="C119" s="410" t="s">
        <v>2485</v>
      </c>
      <c r="D119" s="410" t="s">
        <v>2326</v>
      </c>
      <c r="E119" s="412" t="s">
        <v>2265</v>
      </c>
      <c r="F119" s="412" t="s">
        <v>2265</v>
      </c>
      <c r="G119" s="413">
        <v>6600</v>
      </c>
      <c r="H119" s="414"/>
      <c r="I119" s="414"/>
      <c r="J119" s="414"/>
      <c r="K119" s="414"/>
      <c r="L119" s="414"/>
      <c r="M119" s="414"/>
      <c r="N119" s="414"/>
      <c r="O119" s="436" t="s">
        <v>2265</v>
      </c>
      <c r="P119" s="414"/>
      <c r="Q119" s="414"/>
      <c r="R119" s="414"/>
      <c r="S119" s="414"/>
      <c r="T119" s="414"/>
      <c r="U119" s="414"/>
      <c r="X119" s="217"/>
      <c r="Y119" s="217"/>
    </row>
    <row r="120" s="402" customFormat="1" ht="13.5" spans="1:25">
      <c r="A120" s="415">
        <v>1264204</v>
      </c>
      <c r="B120" s="410" t="s">
        <v>2486</v>
      </c>
      <c r="C120" s="410" t="s">
        <v>2487</v>
      </c>
      <c r="D120" s="410" t="s">
        <v>2339</v>
      </c>
      <c r="E120" s="416" t="s">
        <v>2265</v>
      </c>
      <c r="F120" s="416" t="s">
        <v>2265</v>
      </c>
      <c r="G120" s="413">
        <v>6600</v>
      </c>
      <c r="H120" s="414"/>
      <c r="I120" s="414"/>
      <c r="J120" s="414"/>
      <c r="K120" s="414"/>
      <c r="L120" s="414"/>
      <c r="M120" s="414"/>
      <c r="N120" s="414"/>
      <c r="O120" s="414"/>
      <c r="P120" s="423" t="s">
        <v>2265</v>
      </c>
      <c r="Q120" s="414"/>
      <c r="R120" s="414"/>
      <c r="S120" s="414"/>
      <c r="T120" s="414"/>
      <c r="U120" s="414"/>
      <c r="X120" s="217"/>
      <c r="Y120" s="217"/>
    </row>
    <row r="121" s="402" customFormat="1" ht="13.5" spans="1:25">
      <c r="A121" s="417"/>
      <c r="B121" s="410" t="s">
        <v>2488</v>
      </c>
      <c r="C121" s="410" t="s">
        <v>2489</v>
      </c>
      <c r="D121" s="410" t="s">
        <v>2339</v>
      </c>
      <c r="E121" s="416" t="s">
        <v>2265</v>
      </c>
      <c r="F121" s="416" t="s">
        <v>2265</v>
      </c>
      <c r="G121" s="413">
        <v>6600</v>
      </c>
      <c r="H121" s="414"/>
      <c r="I121" s="414"/>
      <c r="J121" s="414"/>
      <c r="K121" s="414"/>
      <c r="L121" s="414"/>
      <c r="M121" s="414"/>
      <c r="N121" s="414"/>
      <c r="O121" s="414"/>
      <c r="P121" s="423" t="s">
        <v>2265</v>
      </c>
      <c r="Q121" s="414"/>
      <c r="R121" s="414"/>
      <c r="S121" s="414"/>
      <c r="T121" s="414"/>
      <c r="U121" s="414"/>
      <c r="X121" s="217"/>
      <c r="Y121" s="217"/>
    </row>
    <row r="122" s="402" customFormat="1" ht="13.5" spans="1:25">
      <c r="A122" s="409">
        <v>1255196</v>
      </c>
      <c r="B122" s="410" t="s">
        <v>2490</v>
      </c>
      <c r="C122" s="410" t="s">
        <v>2491</v>
      </c>
      <c r="D122" s="410" t="s">
        <v>2339</v>
      </c>
      <c r="E122" s="416" t="s">
        <v>2265</v>
      </c>
      <c r="F122" s="416" t="s">
        <v>2265</v>
      </c>
      <c r="G122" s="413">
        <v>6600</v>
      </c>
      <c r="H122" s="414"/>
      <c r="I122" s="414"/>
      <c r="J122" s="414"/>
      <c r="K122" s="414"/>
      <c r="L122" s="414"/>
      <c r="M122" s="414"/>
      <c r="N122" s="414"/>
      <c r="O122" s="414"/>
      <c r="P122" s="423" t="s">
        <v>2265</v>
      </c>
      <c r="Q122" s="414"/>
      <c r="R122" s="414"/>
      <c r="S122" s="414"/>
      <c r="T122" s="414"/>
      <c r="U122" s="414"/>
      <c r="X122" s="217"/>
      <c r="Y122" s="217"/>
    </row>
    <row r="123" s="402" customFormat="1" ht="13.5" spans="1:25">
      <c r="A123" s="409">
        <v>1255200</v>
      </c>
      <c r="B123" s="410" t="s">
        <v>2492</v>
      </c>
      <c r="C123" s="410" t="s">
        <v>2493</v>
      </c>
      <c r="D123" s="410" t="s">
        <v>2339</v>
      </c>
      <c r="E123" s="416" t="s">
        <v>2265</v>
      </c>
      <c r="F123" s="416" t="s">
        <v>2265</v>
      </c>
      <c r="G123" s="413">
        <v>6600</v>
      </c>
      <c r="H123" s="414"/>
      <c r="I123" s="414"/>
      <c r="J123" s="414"/>
      <c r="K123" s="414"/>
      <c r="L123" s="414"/>
      <c r="M123" s="414"/>
      <c r="N123" s="414"/>
      <c r="O123" s="414"/>
      <c r="P123" s="423" t="s">
        <v>2265</v>
      </c>
      <c r="Q123" s="414"/>
      <c r="R123" s="414"/>
      <c r="S123" s="414"/>
      <c r="T123" s="414"/>
      <c r="U123" s="414"/>
      <c r="X123" s="217"/>
      <c r="Y123" s="217"/>
    </row>
    <row r="124" s="402" customFormat="1" ht="13.5" spans="1:25">
      <c r="A124" s="415">
        <v>1261667</v>
      </c>
      <c r="B124" s="410" t="s">
        <v>2494</v>
      </c>
      <c r="C124" s="410" t="s">
        <v>2495</v>
      </c>
      <c r="D124" s="410" t="s">
        <v>2339</v>
      </c>
      <c r="E124" s="412" t="s">
        <v>2264</v>
      </c>
      <c r="F124" s="412" t="s">
        <v>2265</v>
      </c>
      <c r="G124" s="413">
        <v>19800</v>
      </c>
      <c r="H124" s="414"/>
      <c r="I124" s="414"/>
      <c r="J124" s="414"/>
      <c r="K124" s="414"/>
      <c r="L124" s="414"/>
      <c r="M124" s="414"/>
      <c r="N124" s="414"/>
      <c r="O124" s="414"/>
      <c r="P124" s="436" t="s">
        <v>2265</v>
      </c>
      <c r="Q124" s="436" t="s">
        <v>2265</v>
      </c>
      <c r="R124" s="436" t="s">
        <v>2265</v>
      </c>
      <c r="S124" s="414"/>
      <c r="T124" s="414"/>
      <c r="U124" s="414"/>
      <c r="X124" s="217"/>
      <c r="Y124" s="217"/>
    </row>
    <row r="125" s="402" customFormat="1" ht="13.5" spans="1:25">
      <c r="A125" s="417"/>
      <c r="B125" s="410" t="s">
        <v>2496</v>
      </c>
      <c r="C125" s="410" t="s">
        <v>2497</v>
      </c>
      <c r="D125" s="410" t="s">
        <v>2339</v>
      </c>
      <c r="E125" s="412" t="s">
        <v>2264</v>
      </c>
      <c r="F125" s="412" t="s">
        <v>2265</v>
      </c>
      <c r="G125" s="413">
        <v>19800</v>
      </c>
      <c r="H125" s="414"/>
      <c r="I125" s="414"/>
      <c r="J125" s="414"/>
      <c r="K125" s="414"/>
      <c r="L125" s="414"/>
      <c r="M125" s="414"/>
      <c r="N125" s="414"/>
      <c r="O125" s="414"/>
      <c r="P125" s="436" t="s">
        <v>2265</v>
      </c>
      <c r="Q125" s="436" t="s">
        <v>2265</v>
      </c>
      <c r="R125" s="436" t="s">
        <v>2265</v>
      </c>
      <c r="S125" s="414"/>
      <c r="T125" s="414"/>
      <c r="U125" s="414"/>
      <c r="X125" s="217"/>
      <c r="Y125" s="217"/>
    </row>
    <row r="126" s="402" customFormat="1" ht="13.5" spans="1:25">
      <c r="A126" s="409">
        <v>1262784</v>
      </c>
      <c r="B126" s="410" t="s">
        <v>2498</v>
      </c>
      <c r="C126" s="410" t="s">
        <v>2499</v>
      </c>
      <c r="D126" s="410" t="s">
        <v>2339</v>
      </c>
      <c r="E126" s="412" t="s">
        <v>2334</v>
      </c>
      <c r="F126" s="416" t="s">
        <v>2265</v>
      </c>
      <c r="G126" s="413">
        <v>33000</v>
      </c>
      <c r="H126" s="414"/>
      <c r="I126" s="414"/>
      <c r="J126" s="414"/>
      <c r="K126" s="414"/>
      <c r="L126" s="414"/>
      <c r="M126" s="414"/>
      <c r="N126" s="414"/>
      <c r="O126" s="414"/>
      <c r="P126" s="423" t="s">
        <v>2265</v>
      </c>
      <c r="Q126" s="423" t="s">
        <v>2265</v>
      </c>
      <c r="R126" s="423" t="s">
        <v>2265</v>
      </c>
      <c r="S126" s="423" t="s">
        <v>2265</v>
      </c>
      <c r="T126" s="423" t="s">
        <v>2265</v>
      </c>
      <c r="U126" s="414"/>
      <c r="X126" s="217"/>
      <c r="Y126" s="217"/>
    </row>
    <row r="127" s="402" customFormat="1" ht="13.5" spans="1:25">
      <c r="A127" s="409">
        <v>1239571</v>
      </c>
      <c r="B127" s="410" t="s">
        <v>2500</v>
      </c>
      <c r="C127" s="410" t="s">
        <v>2501</v>
      </c>
      <c r="D127" s="410" t="s">
        <v>2346</v>
      </c>
      <c r="E127" s="412" t="s">
        <v>2269</v>
      </c>
      <c r="F127" s="412" t="s">
        <v>2265</v>
      </c>
      <c r="G127" s="413">
        <v>13200</v>
      </c>
      <c r="H127" s="414"/>
      <c r="I127" s="414"/>
      <c r="J127" s="414"/>
      <c r="K127" s="414"/>
      <c r="L127" s="414"/>
      <c r="M127" s="414"/>
      <c r="N127" s="414"/>
      <c r="O127" s="414"/>
      <c r="P127" s="414"/>
      <c r="Q127" s="436" t="s">
        <v>2265</v>
      </c>
      <c r="R127" s="436" t="s">
        <v>2265</v>
      </c>
      <c r="S127" s="414"/>
      <c r="T127" s="414"/>
      <c r="U127" s="414"/>
      <c r="X127" s="217"/>
      <c r="Y127" s="217"/>
    </row>
    <row r="128" s="402" customFormat="1" ht="13.5" spans="1:25">
      <c r="A128" s="409">
        <v>1268678</v>
      </c>
      <c r="B128" s="410" t="s">
        <v>2502</v>
      </c>
      <c r="C128" s="410" t="s">
        <v>2503</v>
      </c>
      <c r="D128" s="410" t="s">
        <v>2346</v>
      </c>
      <c r="E128" s="412" t="s">
        <v>2269</v>
      </c>
      <c r="F128" s="412" t="s">
        <v>2265</v>
      </c>
      <c r="G128" s="413">
        <v>13200</v>
      </c>
      <c r="H128" s="414"/>
      <c r="I128" s="414"/>
      <c r="J128" s="414"/>
      <c r="K128" s="414"/>
      <c r="L128" s="414"/>
      <c r="M128" s="414"/>
      <c r="N128" s="414"/>
      <c r="O128" s="414"/>
      <c r="P128" s="414"/>
      <c r="Q128" s="436" t="s">
        <v>2265</v>
      </c>
      <c r="R128" s="436" t="s">
        <v>2265</v>
      </c>
      <c r="S128" s="414"/>
      <c r="T128" s="414"/>
      <c r="U128" s="414"/>
      <c r="X128" s="217"/>
      <c r="Y128" s="217"/>
    </row>
    <row r="129" s="402" customFormat="1" ht="13.5" spans="1:25">
      <c r="A129" s="409">
        <v>1263138</v>
      </c>
      <c r="B129" s="410" t="s">
        <v>2504</v>
      </c>
      <c r="C129" s="410" t="s">
        <v>2505</v>
      </c>
      <c r="D129" s="410" t="s">
        <v>2346</v>
      </c>
      <c r="E129" s="412" t="s">
        <v>2311</v>
      </c>
      <c r="F129" s="412" t="s">
        <v>2265</v>
      </c>
      <c r="G129" s="413">
        <v>26400</v>
      </c>
      <c r="H129" s="414"/>
      <c r="I129" s="414"/>
      <c r="J129" s="414"/>
      <c r="K129" s="414"/>
      <c r="L129" s="414"/>
      <c r="M129" s="414"/>
      <c r="N129" s="414"/>
      <c r="O129" s="414"/>
      <c r="P129" s="414"/>
      <c r="Q129" s="436" t="s">
        <v>2265</v>
      </c>
      <c r="R129" s="436" t="s">
        <v>2265</v>
      </c>
      <c r="S129" s="436" t="s">
        <v>2265</v>
      </c>
      <c r="T129" s="436" t="s">
        <v>2265</v>
      </c>
      <c r="U129" s="414"/>
      <c r="X129" s="217"/>
      <c r="Y129" s="217"/>
    </row>
    <row r="130" s="402" customFormat="1" ht="13.5" spans="1:25">
      <c r="A130" s="409">
        <v>1262994</v>
      </c>
      <c r="B130" s="410" t="s">
        <v>2506</v>
      </c>
      <c r="C130" s="410" t="s">
        <v>2507</v>
      </c>
      <c r="D130" s="410" t="s">
        <v>2346</v>
      </c>
      <c r="E130" s="416" t="s">
        <v>2265</v>
      </c>
      <c r="F130" s="416" t="s">
        <v>2265</v>
      </c>
      <c r="G130" s="418">
        <v>6600</v>
      </c>
      <c r="H130" s="414"/>
      <c r="I130" s="414"/>
      <c r="J130" s="414"/>
      <c r="K130" s="414"/>
      <c r="L130" s="414"/>
      <c r="M130" s="414"/>
      <c r="N130" s="414"/>
      <c r="O130" s="414"/>
      <c r="P130" s="414"/>
      <c r="Q130" s="423" t="s">
        <v>2265</v>
      </c>
      <c r="R130" s="414"/>
      <c r="S130" s="414"/>
      <c r="T130" s="414"/>
      <c r="U130" s="414"/>
      <c r="X130" s="217"/>
      <c r="Y130" s="217"/>
    </row>
    <row r="131" s="402" customFormat="1" ht="13.5" spans="1:25">
      <c r="A131" s="409">
        <v>1261009</v>
      </c>
      <c r="B131" s="410" t="s">
        <v>2508</v>
      </c>
      <c r="C131" s="410" t="s">
        <v>2509</v>
      </c>
      <c r="D131" s="410" t="s">
        <v>2346</v>
      </c>
      <c r="E131" s="412" t="s">
        <v>2311</v>
      </c>
      <c r="F131" s="412" t="s">
        <v>2265</v>
      </c>
      <c r="G131" s="413">
        <v>26400</v>
      </c>
      <c r="H131" s="414"/>
      <c r="I131" s="414"/>
      <c r="J131" s="414"/>
      <c r="K131" s="414"/>
      <c r="L131" s="414"/>
      <c r="M131" s="414"/>
      <c r="N131" s="414"/>
      <c r="O131" s="414"/>
      <c r="P131" s="414"/>
      <c r="Q131" s="436" t="s">
        <v>2265</v>
      </c>
      <c r="R131" s="436" t="s">
        <v>2265</v>
      </c>
      <c r="S131" s="436" t="s">
        <v>2265</v>
      </c>
      <c r="T131" s="436" t="s">
        <v>2265</v>
      </c>
      <c r="U131" s="414"/>
      <c r="X131" s="217"/>
      <c r="Y131" s="217"/>
    </row>
    <row r="132" s="402" customFormat="1" ht="13.5" spans="1:25">
      <c r="A132" s="415">
        <v>1271560</v>
      </c>
      <c r="B132" s="410" t="s">
        <v>2510</v>
      </c>
      <c r="C132" s="425" t="s">
        <v>2511</v>
      </c>
      <c r="D132" s="425" t="s">
        <v>2346</v>
      </c>
      <c r="E132" s="426" t="s">
        <v>2264</v>
      </c>
      <c r="F132" s="416" t="s">
        <v>2265</v>
      </c>
      <c r="G132" s="413">
        <v>19800</v>
      </c>
      <c r="H132" s="414"/>
      <c r="I132" s="414"/>
      <c r="J132" s="414"/>
      <c r="K132" s="414"/>
      <c r="L132" s="414"/>
      <c r="M132" s="414"/>
      <c r="N132" s="414"/>
      <c r="O132" s="414"/>
      <c r="P132" s="414"/>
      <c r="Q132" s="423" t="s">
        <v>2265</v>
      </c>
      <c r="R132" s="423" t="s">
        <v>2265</v>
      </c>
      <c r="S132" s="423" t="s">
        <v>2265</v>
      </c>
      <c r="T132" s="414"/>
      <c r="U132" s="414"/>
      <c r="X132" s="217"/>
      <c r="Y132" s="217"/>
    </row>
    <row r="133" s="402" customFormat="1" ht="13.5" spans="1:25">
      <c r="A133" s="419"/>
      <c r="B133" s="410" t="s">
        <v>2512</v>
      </c>
      <c r="C133" s="427"/>
      <c r="D133" s="427"/>
      <c r="E133" s="428"/>
      <c r="F133" s="416" t="s">
        <v>2265</v>
      </c>
      <c r="G133" s="413">
        <v>19800</v>
      </c>
      <c r="H133" s="414"/>
      <c r="I133" s="414"/>
      <c r="J133" s="414"/>
      <c r="K133" s="414"/>
      <c r="L133" s="414"/>
      <c r="M133" s="414"/>
      <c r="N133" s="414"/>
      <c r="O133" s="414"/>
      <c r="P133" s="414"/>
      <c r="Q133" s="423" t="s">
        <v>2265</v>
      </c>
      <c r="R133" s="423" t="s">
        <v>2265</v>
      </c>
      <c r="S133" s="423" t="s">
        <v>2265</v>
      </c>
      <c r="T133" s="414"/>
      <c r="U133" s="414"/>
      <c r="X133" s="217"/>
      <c r="Y133" s="217"/>
    </row>
    <row r="134" s="402" customFormat="1" ht="13.5" spans="1:25">
      <c r="A134" s="417"/>
      <c r="B134" s="410" t="s">
        <v>2513</v>
      </c>
      <c r="C134" s="429"/>
      <c r="D134" s="429"/>
      <c r="E134" s="430"/>
      <c r="F134" s="416" t="s">
        <v>2265</v>
      </c>
      <c r="G134" s="413">
        <v>19800</v>
      </c>
      <c r="H134" s="414"/>
      <c r="I134" s="414"/>
      <c r="J134" s="414"/>
      <c r="K134" s="414"/>
      <c r="L134" s="414"/>
      <c r="M134" s="414"/>
      <c r="N134" s="414"/>
      <c r="O134" s="414"/>
      <c r="P134" s="414"/>
      <c r="Q134" s="423" t="s">
        <v>2265</v>
      </c>
      <c r="R134" s="423" t="s">
        <v>2265</v>
      </c>
      <c r="S134" s="423" t="s">
        <v>2265</v>
      </c>
      <c r="T134" s="414"/>
      <c r="U134" s="414"/>
      <c r="X134" s="217"/>
      <c r="Y134" s="217"/>
    </row>
    <row r="135" s="402" customFormat="1" ht="13.5" spans="1:25">
      <c r="A135" s="409">
        <v>1271027</v>
      </c>
      <c r="B135" s="410" t="s">
        <v>2514</v>
      </c>
      <c r="C135" s="410" t="s">
        <v>2515</v>
      </c>
      <c r="D135" s="410" t="s">
        <v>2346</v>
      </c>
      <c r="E135" s="412" t="s">
        <v>2311</v>
      </c>
      <c r="F135" s="412" t="s">
        <v>2265</v>
      </c>
      <c r="G135" s="413">
        <v>26400</v>
      </c>
      <c r="H135" s="414"/>
      <c r="I135" s="414"/>
      <c r="J135" s="414"/>
      <c r="K135" s="414"/>
      <c r="L135" s="414"/>
      <c r="M135" s="414"/>
      <c r="N135" s="414"/>
      <c r="O135" s="414"/>
      <c r="P135" s="414"/>
      <c r="Q135" s="436" t="s">
        <v>2265</v>
      </c>
      <c r="R135" s="436" t="s">
        <v>2265</v>
      </c>
      <c r="S135" s="436" t="s">
        <v>2265</v>
      </c>
      <c r="T135" s="436" t="s">
        <v>2265</v>
      </c>
      <c r="U135" s="414"/>
      <c r="X135" s="217"/>
      <c r="Y135" s="217"/>
    </row>
    <row r="136" s="402" customFormat="1" ht="13.5" spans="1:25">
      <c r="A136" s="409">
        <v>1271335</v>
      </c>
      <c r="B136" s="410">
        <v>2565640</v>
      </c>
      <c r="C136" s="410" t="s">
        <v>2516</v>
      </c>
      <c r="D136" s="410" t="s">
        <v>2346</v>
      </c>
      <c r="E136" s="416" t="s">
        <v>2265</v>
      </c>
      <c r="F136" s="416" t="s">
        <v>2265</v>
      </c>
      <c r="G136" s="418">
        <v>14000</v>
      </c>
      <c r="H136" s="414"/>
      <c r="I136" s="414"/>
      <c r="J136" s="414"/>
      <c r="K136" s="414"/>
      <c r="L136" s="414"/>
      <c r="M136" s="414"/>
      <c r="N136" s="414"/>
      <c r="O136" s="414"/>
      <c r="P136" s="414"/>
      <c r="Q136" s="423" t="s">
        <v>2265</v>
      </c>
      <c r="R136" s="414"/>
      <c r="S136" s="414"/>
      <c r="T136" s="414"/>
      <c r="U136" s="414"/>
      <c r="X136" s="217"/>
      <c r="Y136" s="217"/>
    </row>
    <row r="137" s="402" customFormat="1" ht="13.5" spans="1:25">
      <c r="A137" s="409">
        <v>1264970</v>
      </c>
      <c r="B137" s="410" t="s">
        <v>2517</v>
      </c>
      <c r="C137" s="410" t="s">
        <v>2518</v>
      </c>
      <c r="D137" s="410" t="s">
        <v>2367</v>
      </c>
      <c r="E137" s="412" t="s">
        <v>2264</v>
      </c>
      <c r="F137" s="412" t="s">
        <v>2265</v>
      </c>
      <c r="G137" s="413">
        <v>19800</v>
      </c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  <c r="R137" s="436" t="s">
        <v>2265</v>
      </c>
      <c r="S137" s="436" t="s">
        <v>2265</v>
      </c>
      <c r="T137" s="436" t="s">
        <v>2265</v>
      </c>
      <c r="U137" s="414"/>
      <c r="X137" s="217"/>
      <c r="Y137" s="217"/>
    </row>
    <row r="138" s="402" customFormat="1" ht="13.5" spans="1:25">
      <c r="A138" s="409">
        <v>1264687</v>
      </c>
      <c r="B138" s="410" t="s">
        <v>2519</v>
      </c>
      <c r="C138" s="410" t="s">
        <v>2520</v>
      </c>
      <c r="D138" s="410" t="s">
        <v>2367</v>
      </c>
      <c r="E138" s="416" t="s">
        <v>2265</v>
      </c>
      <c r="F138" s="416" t="s">
        <v>2265</v>
      </c>
      <c r="G138" s="418">
        <v>6600</v>
      </c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  <c r="R138" s="423" t="s">
        <v>2265</v>
      </c>
      <c r="S138" s="414"/>
      <c r="T138" s="414"/>
      <c r="U138" s="414"/>
      <c r="X138" s="217"/>
      <c r="Y138" s="217"/>
    </row>
    <row r="139" s="402" customFormat="1" ht="13.5" spans="1:25">
      <c r="A139" s="409">
        <v>1245861</v>
      </c>
      <c r="B139" s="410" t="s">
        <v>2521</v>
      </c>
      <c r="C139" s="410" t="s">
        <v>2522</v>
      </c>
      <c r="D139" s="410" t="s">
        <v>2367</v>
      </c>
      <c r="E139" s="412" t="s">
        <v>2264</v>
      </c>
      <c r="F139" s="412" t="s">
        <v>2265</v>
      </c>
      <c r="G139" s="413">
        <v>19800</v>
      </c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  <c r="R139" s="436" t="s">
        <v>2265</v>
      </c>
      <c r="S139" s="436" t="s">
        <v>2265</v>
      </c>
      <c r="T139" s="436" t="s">
        <v>2265</v>
      </c>
      <c r="U139" s="414"/>
      <c r="X139" s="217"/>
      <c r="Y139" s="217"/>
    </row>
    <row r="140" s="402" customFormat="1" ht="13.5" spans="1:25">
      <c r="A140" s="409">
        <v>1257389</v>
      </c>
      <c r="B140" s="410" t="s">
        <v>2523</v>
      </c>
      <c r="C140" s="410" t="s">
        <v>2524</v>
      </c>
      <c r="D140" s="410" t="s">
        <v>2367</v>
      </c>
      <c r="E140" s="412" t="s">
        <v>2269</v>
      </c>
      <c r="F140" s="412" t="s">
        <v>2265</v>
      </c>
      <c r="G140" s="413">
        <v>13200</v>
      </c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  <c r="R140" s="436" t="s">
        <v>2265</v>
      </c>
      <c r="S140" s="436" t="s">
        <v>2265</v>
      </c>
      <c r="T140" s="414"/>
      <c r="U140" s="414"/>
      <c r="X140" s="217"/>
      <c r="Y140" s="217"/>
    </row>
    <row r="141" s="402" customFormat="1" ht="13.5" spans="1:25">
      <c r="A141" s="415">
        <v>1263000</v>
      </c>
      <c r="B141" s="410" t="s">
        <v>2525</v>
      </c>
      <c r="C141" s="410" t="s">
        <v>2526</v>
      </c>
      <c r="D141" s="425" t="s">
        <v>2367</v>
      </c>
      <c r="E141" s="426" t="s">
        <v>2264</v>
      </c>
      <c r="F141" s="416" t="s">
        <v>2265</v>
      </c>
      <c r="G141" s="413">
        <v>19800</v>
      </c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  <c r="R141" s="423" t="s">
        <v>2265</v>
      </c>
      <c r="S141" s="423" t="s">
        <v>2265</v>
      </c>
      <c r="T141" s="423" t="s">
        <v>2265</v>
      </c>
      <c r="U141" s="414"/>
      <c r="X141" s="217"/>
      <c r="Y141" s="217"/>
    </row>
    <row r="142" s="402" customFormat="1" ht="13.5" spans="1:25">
      <c r="A142" s="417"/>
      <c r="B142" s="410" t="s">
        <v>2527</v>
      </c>
      <c r="C142" s="410" t="s">
        <v>2528</v>
      </c>
      <c r="D142" s="429"/>
      <c r="E142" s="430"/>
      <c r="F142" s="416" t="s">
        <v>2265</v>
      </c>
      <c r="G142" s="413">
        <v>19800</v>
      </c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  <c r="R142" s="423" t="s">
        <v>2265</v>
      </c>
      <c r="S142" s="423" t="s">
        <v>2265</v>
      </c>
      <c r="T142" s="423" t="s">
        <v>2265</v>
      </c>
      <c r="U142" s="414"/>
      <c r="X142" s="217"/>
      <c r="Y142" s="217"/>
    </row>
    <row r="143" s="402" customFormat="1" ht="13.5" spans="1:25">
      <c r="A143" s="409">
        <v>1269400</v>
      </c>
      <c r="B143" s="410" t="s">
        <v>2529</v>
      </c>
      <c r="C143" s="410" t="s">
        <v>2530</v>
      </c>
      <c r="D143" s="410" t="s">
        <v>2367</v>
      </c>
      <c r="E143" s="412" t="s">
        <v>2264</v>
      </c>
      <c r="F143" s="412" t="s">
        <v>2265</v>
      </c>
      <c r="G143" s="413">
        <v>19800</v>
      </c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  <c r="R143" s="436" t="s">
        <v>2265</v>
      </c>
      <c r="S143" s="436" t="s">
        <v>2265</v>
      </c>
      <c r="T143" s="436" t="s">
        <v>2265</v>
      </c>
      <c r="U143" s="414"/>
      <c r="X143" s="217"/>
      <c r="Y143" s="217"/>
    </row>
    <row r="144" s="402" customFormat="1" ht="13.5" spans="1:25">
      <c r="A144" s="409">
        <v>1264693</v>
      </c>
      <c r="B144" s="410" t="s">
        <v>2531</v>
      </c>
      <c r="C144" s="410" t="s">
        <v>2520</v>
      </c>
      <c r="D144" s="410" t="s">
        <v>2374</v>
      </c>
      <c r="E144" s="412" t="s">
        <v>2265</v>
      </c>
      <c r="F144" s="412" t="s">
        <v>2265</v>
      </c>
      <c r="G144" s="424">
        <v>6600</v>
      </c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  <c r="R144" s="414"/>
      <c r="S144" s="436" t="s">
        <v>2265</v>
      </c>
      <c r="T144" s="414"/>
      <c r="U144" s="414"/>
      <c r="X144" s="217"/>
      <c r="Y144" s="217"/>
    </row>
    <row r="145" s="402" customFormat="1" ht="13.5" spans="1:25">
      <c r="A145" s="409">
        <v>1249678</v>
      </c>
      <c r="B145" s="410" t="s">
        <v>2532</v>
      </c>
      <c r="C145" s="410" t="s">
        <v>2533</v>
      </c>
      <c r="D145" s="410" t="s">
        <v>2374</v>
      </c>
      <c r="E145" s="412" t="s">
        <v>2269</v>
      </c>
      <c r="F145" s="412" t="s">
        <v>2265</v>
      </c>
      <c r="G145" s="413">
        <v>13200</v>
      </c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  <c r="R145" s="414"/>
      <c r="S145" s="436" t="s">
        <v>2265</v>
      </c>
      <c r="T145" s="436" t="s">
        <v>2265</v>
      </c>
      <c r="U145" s="414"/>
      <c r="X145" s="217"/>
      <c r="Y145" s="217"/>
    </row>
    <row r="146" s="402" customFormat="1" ht="13.5" spans="1:25">
      <c r="A146" s="409">
        <v>1267941</v>
      </c>
      <c r="B146" s="410">
        <v>2562816</v>
      </c>
      <c r="C146" s="410" t="s">
        <v>2534</v>
      </c>
      <c r="D146" s="410" t="s">
        <v>2374</v>
      </c>
      <c r="E146" s="412" t="s">
        <v>2264</v>
      </c>
      <c r="F146" s="412" t="s">
        <v>2264</v>
      </c>
      <c r="G146" s="413">
        <v>56400</v>
      </c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  <c r="R146" s="414"/>
      <c r="S146" s="436" t="s">
        <v>2264</v>
      </c>
      <c r="T146" s="436" t="s">
        <v>2264</v>
      </c>
      <c r="U146" s="436" t="s">
        <v>2264</v>
      </c>
      <c r="X146" s="217"/>
      <c r="Y146" s="217"/>
    </row>
    <row r="147" s="402" customFormat="1" ht="13.5" spans="1:25">
      <c r="A147" s="409">
        <v>1267942</v>
      </c>
      <c r="B147" s="410"/>
      <c r="C147" s="410"/>
      <c r="D147" s="410"/>
      <c r="E147" s="412"/>
      <c r="F147" s="412"/>
      <c r="G147" s="413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36"/>
      <c r="T147" s="436"/>
      <c r="U147" s="436"/>
      <c r="X147" s="217"/>
      <c r="Y147" s="217"/>
    </row>
    <row r="148" s="402" customFormat="1" ht="13.5" spans="1:25">
      <c r="A148" s="415">
        <v>1252704</v>
      </c>
      <c r="B148" s="410" t="s">
        <v>2535</v>
      </c>
      <c r="C148" s="410" t="s">
        <v>2536</v>
      </c>
      <c r="D148" s="410" t="s">
        <v>2385</v>
      </c>
      <c r="E148" s="416" t="s">
        <v>2265</v>
      </c>
      <c r="F148" s="416" t="s">
        <v>2265</v>
      </c>
      <c r="G148" s="413">
        <v>6600</v>
      </c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  <c r="R148" s="414"/>
      <c r="S148" s="414"/>
      <c r="T148" s="423" t="s">
        <v>2265</v>
      </c>
      <c r="U148" s="414"/>
      <c r="X148" s="217"/>
      <c r="Y148" s="217"/>
    </row>
    <row r="149" s="402" customFormat="1" ht="13.5" spans="1:25">
      <c r="A149" s="417"/>
      <c r="B149" s="410" t="s">
        <v>2537</v>
      </c>
      <c r="C149" s="410" t="s">
        <v>2538</v>
      </c>
      <c r="D149" s="410" t="s">
        <v>2385</v>
      </c>
      <c r="E149" s="416" t="s">
        <v>2265</v>
      </c>
      <c r="F149" s="416" t="s">
        <v>2265</v>
      </c>
      <c r="G149" s="424">
        <v>6600</v>
      </c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  <c r="R149" s="414"/>
      <c r="S149" s="414"/>
      <c r="T149" s="423" t="s">
        <v>2265</v>
      </c>
      <c r="U149" s="414"/>
      <c r="X149" s="217"/>
      <c r="Y149" s="217"/>
    </row>
    <row r="150" s="402" customFormat="1" ht="13.5" spans="1:25">
      <c r="A150" s="415">
        <v>1265753</v>
      </c>
      <c r="B150" s="410" t="s">
        <v>2539</v>
      </c>
      <c r="C150" s="410" t="s">
        <v>2540</v>
      </c>
      <c r="D150" s="410" t="s">
        <v>2385</v>
      </c>
      <c r="E150" s="416" t="s">
        <v>2265</v>
      </c>
      <c r="F150" s="416" t="s">
        <v>2265</v>
      </c>
      <c r="G150" s="418">
        <v>6600</v>
      </c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  <c r="R150" s="414"/>
      <c r="S150" s="414"/>
      <c r="T150" s="423" t="s">
        <v>2265</v>
      </c>
      <c r="U150" s="414"/>
      <c r="X150" s="217"/>
      <c r="Y150" s="217"/>
    </row>
    <row r="151" s="402" customFormat="1" ht="13.5" spans="1:25">
      <c r="A151" s="419"/>
      <c r="B151" s="410" t="s">
        <v>2541</v>
      </c>
      <c r="C151" s="410" t="s">
        <v>2542</v>
      </c>
      <c r="D151" s="410" t="s">
        <v>2385</v>
      </c>
      <c r="E151" s="416" t="s">
        <v>2265</v>
      </c>
      <c r="F151" s="416" t="s">
        <v>2265</v>
      </c>
      <c r="G151" s="418">
        <v>6600</v>
      </c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  <c r="R151" s="414"/>
      <c r="S151" s="414"/>
      <c r="T151" s="423" t="s">
        <v>2265</v>
      </c>
      <c r="U151" s="414"/>
      <c r="X151" s="217"/>
      <c r="Y151" s="217"/>
    </row>
    <row r="152" s="402" customFormat="1" ht="13.5" spans="1:25">
      <c r="A152" s="417"/>
      <c r="B152" s="410" t="s">
        <v>2543</v>
      </c>
      <c r="C152" s="410" t="s">
        <v>2544</v>
      </c>
      <c r="D152" s="410" t="s">
        <v>2385</v>
      </c>
      <c r="E152" s="416" t="s">
        <v>2265</v>
      </c>
      <c r="F152" s="416" t="s">
        <v>2265</v>
      </c>
      <c r="G152" s="418">
        <v>6600</v>
      </c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  <c r="R152" s="414"/>
      <c r="S152" s="414"/>
      <c r="T152" s="423" t="s">
        <v>2265</v>
      </c>
      <c r="U152" s="414"/>
      <c r="X152" s="217"/>
      <c r="Y152" s="217"/>
    </row>
    <row r="153" s="402" customFormat="1" ht="13.5" spans="1:25">
      <c r="A153" s="414"/>
      <c r="B153" s="414"/>
      <c r="C153" s="414"/>
      <c r="D153" s="414"/>
      <c r="E153" s="414"/>
      <c r="F153" s="414"/>
      <c r="G153" s="437">
        <f>SUM(G80:G152)</f>
        <v>1251800</v>
      </c>
      <c r="H153" s="416" t="s">
        <v>2269</v>
      </c>
      <c r="I153" s="416" t="s">
        <v>2269</v>
      </c>
      <c r="J153" s="412" t="s">
        <v>2264</v>
      </c>
      <c r="K153" s="412" t="s">
        <v>2334</v>
      </c>
      <c r="L153" s="412" t="s">
        <v>2545</v>
      </c>
      <c r="M153" s="416" t="s">
        <v>2398</v>
      </c>
      <c r="N153" s="412" t="s">
        <v>2546</v>
      </c>
      <c r="O153" s="416" t="s">
        <v>2399</v>
      </c>
      <c r="P153" s="416" t="s">
        <v>2399</v>
      </c>
      <c r="Q153" s="416" t="s">
        <v>2547</v>
      </c>
      <c r="R153" s="412" t="s">
        <v>2548</v>
      </c>
      <c r="S153" s="416" t="s">
        <v>2547</v>
      </c>
      <c r="T153" s="412" t="s">
        <v>2546</v>
      </c>
      <c r="U153" s="412" t="s">
        <v>2264</v>
      </c>
      <c r="X153" s="217"/>
      <c r="Y153" s="217"/>
    </row>
    <row r="154" s="402" customFormat="1" ht="13.5" spans="1:25">
      <c r="A154" s="414"/>
      <c r="B154" s="414"/>
      <c r="C154" s="414"/>
      <c r="D154" s="414"/>
      <c r="E154" s="414"/>
      <c r="F154" s="414"/>
      <c r="G154" s="411" t="s">
        <v>2402</v>
      </c>
      <c r="H154" s="423" t="s">
        <v>2403</v>
      </c>
      <c r="I154" s="423" t="s">
        <v>2403</v>
      </c>
      <c r="J154" s="423" t="s">
        <v>2403</v>
      </c>
      <c r="K154" s="423" t="s">
        <v>2403</v>
      </c>
      <c r="L154" s="436" t="s">
        <v>2403</v>
      </c>
      <c r="M154" s="436" t="s">
        <v>2549</v>
      </c>
      <c r="N154" s="436" t="s">
        <v>2398</v>
      </c>
      <c r="O154" s="436" t="s">
        <v>2399</v>
      </c>
      <c r="P154" s="436" t="s">
        <v>2399</v>
      </c>
      <c r="Q154" s="436" t="s">
        <v>2399</v>
      </c>
      <c r="R154" s="436" t="s">
        <v>2399</v>
      </c>
      <c r="S154" s="436" t="s">
        <v>2398</v>
      </c>
      <c r="T154" s="436" t="s">
        <v>2398</v>
      </c>
      <c r="U154" s="436" t="s">
        <v>2403</v>
      </c>
      <c r="X154" s="217"/>
      <c r="Y154" s="217"/>
    </row>
    <row r="155" s="402" customFormat="1" ht="13.5" spans="1:25">
      <c r="A155" s="414"/>
      <c r="B155" s="414"/>
      <c r="C155" s="414"/>
      <c r="D155" s="414"/>
      <c r="E155" s="414"/>
      <c r="F155" s="414"/>
      <c r="G155" s="414"/>
      <c r="H155" s="436" t="s">
        <v>2408</v>
      </c>
      <c r="I155" s="436" t="s">
        <v>2408</v>
      </c>
      <c r="J155" s="436" t="s">
        <v>2550</v>
      </c>
      <c r="K155" s="436" t="s">
        <v>2551</v>
      </c>
      <c r="L155" s="436" t="s">
        <v>2408</v>
      </c>
      <c r="M155" s="442" t="s">
        <v>2552</v>
      </c>
      <c r="N155" s="436" t="s">
        <v>2405</v>
      </c>
      <c r="O155" s="436" t="s">
        <v>2403</v>
      </c>
      <c r="P155" s="436" t="s">
        <v>2403</v>
      </c>
      <c r="Q155" s="436" t="s">
        <v>2405</v>
      </c>
      <c r="R155" s="436" t="s">
        <v>2553</v>
      </c>
      <c r="S155" s="436" t="s">
        <v>2550</v>
      </c>
      <c r="T155" s="436" t="s">
        <v>2405</v>
      </c>
      <c r="U155" s="436" t="s">
        <v>2550</v>
      </c>
      <c r="X155" s="217"/>
      <c r="Y155" s="217"/>
    </row>
    <row r="156" s="402" customFormat="1" spans="24:25">
      <c r="X156" s="217"/>
      <c r="Y156" s="217"/>
    </row>
    <row r="157" s="402" customFormat="1" spans="1:25">
      <c r="A157" s="422" t="s">
        <v>2554</v>
      </c>
      <c r="B157" s="402">
        <f>G153+G69</f>
        <v>2483900</v>
      </c>
      <c r="C157" s="402" t="s">
        <v>2555</v>
      </c>
      <c r="X157" s="217"/>
      <c r="Y157" s="217"/>
    </row>
    <row r="158" s="402" customFormat="1" spans="1:25">
      <c r="A158" s="438" t="s">
        <v>2556</v>
      </c>
      <c r="B158" s="402">
        <f>979200*2</f>
        <v>1958400</v>
      </c>
      <c r="X158" s="217"/>
      <c r="Y158" s="217"/>
    </row>
    <row r="159" s="402" customFormat="1" spans="1:25">
      <c r="A159" s="439" t="s">
        <v>2557</v>
      </c>
      <c r="B159" s="402">
        <f>B157-B158</f>
        <v>525500</v>
      </c>
      <c r="X159" s="217"/>
      <c r="Y159" s="217"/>
    </row>
    <row r="160" s="402" customFormat="1" spans="1:25">
      <c r="A160" s="438"/>
      <c r="X160" s="217"/>
      <c r="Y160" s="217"/>
    </row>
    <row r="161" s="402" customFormat="1" spans="2:25">
      <c r="B161" s="440">
        <v>104000</v>
      </c>
      <c r="C161" s="441" t="s">
        <v>2558</v>
      </c>
      <c r="X161" s="217"/>
      <c r="Y161" s="217"/>
    </row>
    <row r="162" s="402" customFormat="1" spans="2:25">
      <c r="B162" s="440">
        <f>B159-B161</f>
        <v>421500</v>
      </c>
      <c r="C162" s="441" t="s">
        <v>2559</v>
      </c>
      <c r="X162" s="217"/>
      <c r="Y162" s="217"/>
    </row>
    <row r="163" s="402" customFormat="1" spans="24:25">
      <c r="X163" s="217"/>
      <c r="Y163" s="217"/>
    </row>
    <row r="164" s="402" customFormat="1" spans="24:25">
      <c r="X164" s="217"/>
      <c r="Y164" s="217"/>
    </row>
    <row r="165" s="402" customFormat="1" spans="24:25">
      <c r="X165" s="217"/>
      <c r="Y165" s="217"/>
    </row>
    <row r="166" s="402" customFormat="1" spans="24:25">
      <c r="X166" s="217"/>
      <c r="Y166" s="217"/>
    </row>
    <row r="167" s="402" customFormat="1" spans="24:25">
      <c r="X167" s="217"/>
      <c r="Y167" s="217"/>
    </row>
    <row r="168" s="402" customFormat="1" spans="24:25">
      <c r="X168" s="217"/>
      <c r="Y168" s="217"/>
    </row>
    <row r="169" s="402" customFormat="1" spans="24:25">
      <c r="X169" s="217"/>
      <c r="Y169" s="217"/>
    </row>
    <row r="170" s="402" customFormat="1" spans="24:25">
      <c r="X170" s="217"/>
      <c r="Y170" s="217"/>
    </row>
    <row r="171" s="402" customFormat="1" spans="24:25">
      <c r="X171" s="217"/>
      <c r="Y171" s="217"/>
    </row>
    <row r="172" s="402" customFormat="1" spans="24:25">
      <c r="X172" s="217"/>
      <c r="Y172" s="217"/>
    </row>
    <row r="173" s="402" customFormat="1" spans="24:25">
      <c r="X173" s="217"/>
      <c r="Y173" s="217"/>
    </row>
    <row r="174" s="402" customFormat="1" spans="24:25">
      <c r="X174" s="217"/>
      <c r="Y174" s="217"/>
    </row>
    <row r="175" s="402" customFormat="1" spans="24:25">
      <c r="X175" s="217"/>
      <c r="Y175" s="217"/>
    </row>
    <row r="176" s="402" customFormat="1" spans="24:25">
      <c r="X176" s="217"/>
      <c r="Y176" s="217"/>
    </row>
    <row r="177" s="402" customFormat="1" spans="24:25">
      <c r="X177" s="217"/>
      <c r="Y177" s="217"/>
    </row>
    <row r="178" s="402" customFormat="1" spans="24:25">
      <c r="X178" s="217"/>
      <c r="Y178" s="217"/>
    </row>
    <row r="179" s="402" customFormat="1" spans="24:25">
      <c r="X179" s="217"/>
      <c r="Y179" s="217"/>
    </row>
    <row r="180" s="402" customFormat="1" spans="24:25">
      <c r="X180" s="217"/>
      <c r="Y180" s="217"/>
    </row>
    <row r="181" s="402" customFormat="1" spans="24:25">
      <c r="X181" s="217"/>
      <c r="Y181" s="217"/>
    </row>
    <row r="182" s="402" customFormat="1" spans="24:25">
      <c r="X182" s="217"/>
      <c r="Y182" s="217"/>
    </row>
    <row r="183" s="402" customFormat="1" spans="24:25">
      <c r="X183" s="217"/>
      <c r="Y183" s="217"/>
    </row>
    <row r="184" s="402" customFormat="1" spans="24:25">
      <c r="X184" s="217"/>
      <c r="Y184" s="217"/>
    </row>
    <row r="185" s="402" customFormat="1" spans="24:25">
      <c r="X185" s="217"/>
      <c r="Y185" s="217"/>
    </row>
    <row r="186" s="402" customFormat="1" spans="24:25">
      <c r="X186" s="217"/>
      <c r="Y186" s="217"/>
    </row>
    <row r="187" s="402" customFormat="1" spans="24:25">
      <c r="X187" s="217"/>
      <c r="Y187" s="217"/>
    </row>
    <row r="188" s="402" customFormat="1" spans="24:25">
      <c r="X188" s="217"/>
      <c r="Y188" s="217"/>
    </row>
    <row r="189" s="402" customFormat="1" spans="24:25">
      <c r="X189" s="217"/>
      <c r="Y189" s="217"/>
    </row>
    <row r="190" s="402" customFormat="1" spans="24:25">
      <c r="X190" s="217"/>
      <c r="Y190" s="217"/>
    </row>
    <row r="191" s="402" customFormat="1" spans="24:25">
      <c r="X191" s="217"/>
      <c r="Y191" s="217"/>
    </row>
    <row r="192" s="402" customFormat="1" spans="24:25">
      <c r="X192" s="217"/>
      <c r="Y192" s="217"/>
    </row>
    <row r="193" s="402" customFormat="1" spans="24:25">
      <c r="X193" s="217"/>
      <c r="Y193" s="217"/>
    </row>
    <row r="194" s="402" customFormat="1" spans="24:25">
      <c r="X194" s="217"/>
      <c r="Y194" s="217"/>
    </row>
    <row r="195" s="402" customFormat="1" spans="24:25">
      <c r="X195" s="217"/>
      <c r="Y195" s="217"/>
    </row>
    <row r="196" s="402" customFormat="1" spans="24:25">
      <c r="X196" s="217"/>
      <c r="Y196" s="217"/>
    </row>
    <row r="197" s="402" customFormat="1" spans="24:25">
      <c r="X197" s="217"/>
      <c r="Y197" s="217"/>
    </row>
    <row r="198" s="402" customFormat="1" spans="24:25">
      <c r="X198" s="217"/>
      <c r="Y198" s="217"/>
    </row>
    <row r="199" s="402" customFormat="1" spans="24:25">
      <c r="X199" s="217"/>
      <c r="Y199" s="217"/>
    </row>
    <row r="200" s="402" customFormat="1" spans="24:25">
      <c r="X200" s="217"/>
      <c r="Y200" s="217"/>
    </row>
    <row r="201" s="402" customFormat="1" spans="24:25">
      <c r="X201" s="217"/>
      <c r="Y201" s="217"/>
    </row>
    <row r="202" s="402" customFormat="1" spans="24:25">
      <c r="X202" s="217"/>
      <c r="Y202" s="217"/>
    </row>
    <row r="203" s="402" customFormat="1" spans="24:25">
      <c r="X203" s="217"/>
      <c r="Y203" s="217"/>
    </row>
    <row r="204" s="402" customFormat="1" spans="24:25">
      <c r="X204" s="217"/>
      <c r="Y204" s="217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239" customWidth="1"/>
    <col min="2" max="2" width="12.0666666666667" style="239" hidden="1" customWidth="1"/>
    <col min="3" max="3" width="20.0666666666667" style="239" customWidth="1"/>
    <col min="4" max="4" width="19.2952380952381" style="239" customWidth="1"/>
    <col min="5" max="7" width="10.6666666666667" style="239" customWidth="1"/>
    <col min="8" max="8" width="15.1047619047619" style="239" customWidth="1"/>
    <col min="9" max="16384" width="9.00952380952381" style="239"/>
  </cols>
  <sheetData>
    <row r="1" s="239" customFormat="1" spans="1:6">
      <c r="A1" s="334"/>
      <c r="B1" s="334"/>
      <c r="C1" s="334"/>
      <c r="D1" s="334"/>
      <c r="E1" s="334"/>
      <c r="F1" s="334"/>
    </row>
    <row r="2" s="239" customFormat="1" spans="1:6">
      <c r="A2" s="334"/>
      <c r="B2" s="334"/>
      <c r="C2" s="334"/>
      <c r="D2" s="334"/>
      <c r="E2" s="334"/>
      <c r="F2" s="334"/>
    </row>
    <row r="3" s="239" customFormat="1" spans="1:6">
      <c r="A3" s="334"/>
      <c r="B3" s="334"/>
      <c r="C3" s="334"/>
      <c r="D3" s="334"/>
      <c r="E3" s="334"/>
      <c r="F3" s="334"/>
    </row>
    <row r="4" s="239" customFormat="1" spans="1:6">
      <c r="A4" s="334"/>
      <c r="B4" s="334"/>
      <c r="C4" s="334"/>
      <c r="D4" s="334"/>
      <c r="E4" s="334"/>
      <c r="F4" s="334"/>
    </row>
    <row r="5" s="239" customFormat="1" spans="1:6">
      <c r="A5" s="334"/>
      <c r="B5" s="334"/>
      <c r="C5" s="334"/>
      <c r="D5" s="334"/>
      <c r="E5" s="334"/>
      <c r="F5" s="334"/>
    </row>
    <row r="6" s="239" customFormat="1" spans="1:6">
      <c r="A6" s="334"/>
      <c r="B6" s="334"/>
      <c r="C6" s="334"/>
      <c r="D6" s="334"/>
      <c r="E6" s="334"/>
      <c r="F6" s="334"/>
    </row>
    <row r="7" s="239" customFormat="1" ht="15.75" spans="1:8">
      <c r="A7" s="334"/>
      <c r="B7" s="334"/>
      <c r="C7" s="334"/>
      <c r="D7" s="334"/>
      <c r="E7" s="334"/>
      <c r="F7" s="334"/>
      <c r="G7" s="335"/>
      <c r="H7" s="335"/>
    </row>
    <row r="8" s="239" customFormat="1" spans="1:8">
      <c r="A8" s="4" t="s">
        <v>0</v>
      </c>
      <c r="B8" s="4"/>
      <c r="C8" s="5" t="s">
        <v>1</v>
      </c>
      <c r="D8" s="4"/>
      <c r="G8" s="6" t="s">
        <v>2</v>
      </c>
      <c r="H8" s="336">
        <v>43151</v>
      </c>
    </row>
    <row r="9" s="239" customFormat="1" spans="1:6">
      <c r="A9" s="4" t="s">
        <v>3</v>
      </c>
      <c r="B9" s="4"/>
      <c r="C9" s="8" t="s">
        <v>4</v>
      </c>
      <c r="D9" s="8"/>
      <c r="E9" s="8"/>
      <c r="F9" s="334"/>
    </row>
    <row r="10" s="239" customFormat="1" ht="13.2" customHeight="1" spans="1:6">
      <c r="A10" s="4"/>
      <c r="B10" s="4"/>
      <c r="C10" s="8" t="s">
        <v>5</v>
      </c>
      <c r="D10" s="8"/>
      <c r="E10" s="8"/>
      <c r="F10" s="334"/>
    </row>
    <row r="11" s="239" customFormat="1" spans="1:6">
      <c r="A11" s="4" t="s">
        <v>6</v>
      </c>
      <c r="B11" s="4"/>
      <c r="C11" s="9" t="s">
        <v>7</v>
      </c>
      <c r="D11" s="10"/>
      <c r="E11" s="10"/>
      <c r="F11" s="334"/>
    </row>
    <row r="12" s="239" customFormat="1" spans="1:6">
      <c r="A12" s="4" t="s">
        <v>8</v>
      </c>
      <c r="B12" s="4"/>
      <c r="C12" s="558" t="s">
        <v>9</v>
      </c>
      <c r="D12" s="337"/>
      <c r="E12" s="10"/>
      <c r="F12" s="334"/>
    </row>
    <row r="13" s="239" customFormat="1" spans="1:6">
      <c r="A13" s="4" t="s">
        <v>10</v>
      </c>
      <c r="B13" s="4"/>
      <c r="C13" s="558" t="s">
        <v>11</v>
      </c>
      <c r="D13" s="337"/>
      <c r="E13" s="10"/>
      <c r="F13" s="334"/>
    </row>
    <row r="14" s="239" customFormat="1" spans="1:6">
      <c r="A14" s="4" t="s">
        <v>12</v>
      </c>
      <c r="B14" s="4"/>
      <c r="C14" s="338" t="s">
        <v>1478</v>
      </c>
      <c r="D14" s="10"/>
      <c r="E14" s="10"/>
      <c r="F14" s="334"/>
    </row>
    <row r="15" s="239" customFormat="1" spans="1:6">
      <c r="A15" s="4" t="s">
        <v>14</v>
      </c>
      <c r="B15" s="4"/>
      <c r="C15" s="14" t="s">
        <v>1162</v>
      </c>
      <c r="D15" s="15"/>
      <c r="E15" s="15"/>
      <c r="F15" s="334"/>
    </row>
    <row r="16" s="239" customFormat="1" spans="1:6">
      <c r="A16" s="4"/>
      <c r="B16" s="4"/>
      <c r="C16" s="16"/>
      <c r="D16" s="17"/>
      <c r="E16" s="17"/>
      <c r="F16" s="334"/>
    </row>
    <row r="17" s="239" customFormat="1" spans="1:6">
      <c r="A17" s="4" t="s">
        <v>16</v>
      </c>
      <c r="B17" s="18"/>
      <c r="C17" s="339" t="s">
        <v>17</v>
      </c>
      <c r="D17" s="9"/>
      <c r="E17" s="11"/>
      <c r="F17" s="334"/>
    </row>
    <row r="18" s="239" customFormat="1" spans="3:6">
      <c r="C18" s="340" t="s">
        <v>18</v>
      </c>
      <c r="D18" s="334"/>
      <c r="E18" s="334"/>
      <c r="F18" s="334"/>
    </row>
    <row r="19" s="239" customFormat="1" spans="3:6">
      <c r="C19" s="341" t="s">
        <v>19</v>
      </c>
      <c r="D19" s="334"/>
      <c r="E19" s="334"/>
      <c r="F19" s="334"/>
    </row>
    <row r="20" s="239" customFormat="1" ht="8.4" customHeight="1" spans="1:6">
      <c r="A20" s="334"/>
      <c r="B20" s="334"/>
      <c r="C20" s="334"/>
      <c r="D20" s="334"/>
      <c r="E20" s="342"/>
      <c r="F20" s="343"/>
    </row>
    <row r="21" s="239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344" t="s">
        <v>23</v>
      </c>
      <c r="F21" s="345">
        <v>0</v>
      </c>
      <c r="G21" s="26" t="s">
        <v>24</v>
      </c>
      <c r="H21" s="26" t="s">
        <v>25</v>
      </c>
      <c r="N21" s="372"/>
      <c r="O21" s="372"/>
    </row>
    <row r="22" s="239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346">
        <v>26640</v>
      </c>
      <c r="N22" s="372"/>
      <c r="O22" s="372"/>
    </row>
    <row r="23" s="239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346">
        <v>26640</v>
      </c>
      <c r="N23" s="372"/>
      <c r="O23" s="372"/>
    </row>
    <row r="24" s="239" customFormat="1" spans="1:15">
      <c r="A24" s="30" t="s">
        <v>26</v>
      </c>
      <c r="B24" s="107">
        <v>487164</v>
      </c>
      <c r="C24" s="107" t="s">
        <v>2562</v>
      </c>
      <c r="D24" s="108">
        <v>1239681</v>
      </c>
      <c r="E24" s="109">
        <v>43129</v>
      </c>
      <c r="F24" s="110">
        <v>43131</v>
      </c>
      <c r="G24" s="111" t="s">
        <v>28</v>
      </c>
      <c r="H24" s="347">
        <v>13320</v>
      </c>
      <c r="N24" s="372"/>
      <c r="O24" s="372"/>
    </row>
    <row r="25" s="239" customFormat="1" spans="1:15">
      <c r="A25" s="30" t="s">
        <v>26</v>
      </c>
      <c r="B25" s="107">
        <v>487165</v>
      </c>
      <c r="C25" s="107" t="s">
        <v>1325</v>
      </c>
      <c r="D25" s="108">
        <v>1239681</v>
      </c>
      <c r="E25" s="109">
        <v>43129</v>
      </c>
      <c r="F25" s="110">
        <v>43131</v>
      </c>
      <c r="G25" s="111" t="s">
        <v>28</v>
      </c>
      <c r="H25" s="347">
        <v>13320</v>
      </c>
      <c r="N25" s="372"/>
      <c r="O25" s="372"/>
    </row>
    <row r="26" s="239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346">
        <v>29600</v>
      </c>
      <c r="N26" s="372"/>
      <c r="O26" s="372"/>
    </row>
    <row r="27" s="239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346">
        <v>13200</v>
      </c>
      <c r="N27" s="372"/>
      <c r="O27" s="372"/>
    </row>
    <row r="28" s="239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346">
        <v>24600</v>
      </c>
      <c r="N28" s="372"/>
      <c r="O28" s="372"/>
    </row>
    <row r="29" s="239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346">
        <v>17820</v>
      </c>
      <c r="N29" s="372"/>
      <c r="O29" s="372"/>
    </row>
    <row r="30" s="239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346">
        <v>11880</v>
      </c>
      <c r="N30" s="372"/>
      <c r="O30" s="372"/>
    </row>
    <row r="31" s="239" customFormat="1" spans="1:15">
      <c r="A31" s="30" t="s">
        <v>26</v>
      </c>
      <c r="B31" s="348">
        <v>487495</v>
      </c>
      <c r="C31" s="348" t="s">
        <v>2566</v>
      </c>
      <c r="D31" s="349">
        <v>1265316</v>
      </c>
      <c r="E31" s="350">
        <v>43130</v>
      </c>
      <c r="F31" s="351">
        <v>43133</v>
      </c>
      <c r="G31" s="352" t="s">
        <v>28</v>
      </c>
      <c r="H31" s="353">
        <v>19800</v>
      </c>
      <c r="N31" s="372"/>
      <c r="O31" s="372"/>
    </row>
    <row r="32" s="239" customFormat="1" spans="1:15">
      <c r="A32" s="30" t="s">
        <v>26</v>
      </c>
      <c r="B32" s="348">
        <v>487496</v>
      </c>
      <c r="C32" s="348" t="s">
        <v>2567</v>
      </c>
      <c r="D32" s="349">
        <v>1265316</v>
      </c>
      <c r="E32" s="350">
        <v>43130</v>
      </c>
      <c r="F32" s="351">
        <v>43133</v>
      </c>
      <c r="G32" s="352" t="s">
        <v>28</v>
      </c>
      <c r="H32" s="353">
        <v>19800</v>
      </c>
      <c r="N32" s="372"/>
      <c r="O32" s="372"/>
    </row>
    <row r="33" s="239" customFormat="1" spans="1:15">
      <c r="A33" s="30" t="s">
        <v>26</v>
      </c>
      <c r="B33" s="348">
        <v>487497</v>
      </c>
      <c r="C33" s="348" t="s">
        <v>2568</v>
      </c>
      <c r="D33" s="349">
        <v>1265316</v>
      </c>
      <c r="E33" s="350">
        <v>43130</v>
      </c>
      <c r="F33" s="351">
        <v>43133</v>
      </c>
      <c r="G33" s="352" t="s">
        <v>28</v>
      </c>
      <c r="H33" s="353">
        <v>19800</v>
      </c>
      <c r="N33" s="372"/>
      <c r="O33" s="372"/>
    </row>
    <row r="34" s="239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346">
        <v>13320</v>
      </c>
      <c r="N34" s="372"/>
      <c r="O34" s="372"/>
    </row>
    <row r="35" s="239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346">
        <v>39960</v>
      </c>
      <c r="N35" s="372"/>
      <c r="O35" s="372"/>
    </row>
    <row r="36" s="239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346">
        <v>39960</v>
      </c>
      <c r="N36" s="372"/>
      <c r="O36" s="372"/>
    </row>
    <row r="37" s="239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346">
        <v>19800</v>
      </c>
      <c r="N37" s="372"/>
      <c r="O37" s="372"/>
    </row>
    <row r="38" s="239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346">
        <v>62500</v>
      </c>
      <c r="N38" s="372"/>
      <c r="O38" s="372"/>
    </row>
    <row r="39" s="239" customFormat="1" spans="1:15">
      <c r="A39" s="30" t="s">
        <v>26</v>
      </c>
      <c r="B39" s="354">
        <v>487868</v>
      </c>
      <c r="C39" s="354" t="s">
        <v>2574</v>
      </c>
      <c r="D39" s="355">
        <v>1253757</v>
      </c>
      <c r="E39" s="356">
        <v>43132</v>
      </c>
      <c r="F39" s="357">
        <v>43135</v>
      </c>
      <c r="G39" s="358" t="s">
        <v>28</v>
      </c>
      <c r="H39" s="359">
        <v>19980</v>
      </c>
      <c r="N39" s="372"/>
      <c r="O39" s="372"/>
    </row>
    <row r="40" s="239" customFormat="1" spans="1:15">
      <c r="A40" s="30" t="s">
        <v>26</v>
      </c>
      <c r="B40" s="354">
        <v>487869</v>
      </c>
      <c r="C40" s="354" t="s">
        <v>2575</v>
      </c>
      <c r="D40" s="355">
        <v>1253757</v>
      </c>
      <c r="E40" s="356">
        <v>43132</v>
      </c>
      <c r="F40" s="357">
        <v>43135</v>
      </c>
      <c r="G40" s="358" t="s">
        <v>28</v>
      </c>
      <c r="H40" s="359">
        <v>19980</v>
      </c>
      <c r="N40" s="372"/>
      <c r="O40" s="372"/>
    </row>
    <row r="41" s="239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346">
        <v>19980</v>
      </c>
      <c r="N41" s="372"/>
      <c r="O41" s="372"/>
    </row>
    <row r="42" s="239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346">
        <v>32100</v>
      </c>
      <c r="N42" s="372"/>
      <c r="O42" s="372"/>
    </row>
    <row r="43" s="239" customFormat="1" spans="1:15">
      <c r="A43" s="30" t="s">
        <v>26</v>
      </c>
      <c r="B43" s="360">
        <v>488067</v>
      </c>
      <c r="C43" s="360" t="s">
        <v>2578</v>
      </c>
      <c r="D43" s="361">
        <v>1256230</v>
      </c>
      <c r="E43" s="362">
        <v>43133</v>
      </c>
      <c r="F43" s="363">
        <v>43136</v>
      </c>
      <c r="G43" s="364" t="s">
        <v>28</v>
      </c>
      <c r="H43" s="365">
        <v>19980</v>
      </c>
      <c r="N43" s="372"/>
      <c r="O43" s="372"/>
    </row>
    <row r="44" s="239" customFormat="1" spans="1:15">
      <c r="A44" s="30" t="s">
        <v>26</v>
      </c>
      <c r="B44" s="360">
        <v>488068</v>
      </c>
      <c r="C44" s="360" t="s">
        <v>1674</v>
      </c>
      <c r="D44" s="361">
        <v>1256230</v>
      </c>
      <c r="E44" s="362">
        <v>43133</v>
      </c>
      <c r="F44" s="363">
        <v>43136</v>
      </c>
      <c r="G44" s="364" t="s">
        <v>28</v>
      </c>
      <c r="H44" s="365">
        <v>19980</v>
      </c>
      <c r="N44" s="372"/>
      <c r="O44" s="372"/>
    </row>
    <row r="45" s="239" customFormat="1" spans="1:15">
      <c r="A45" s="30" t="s">
        <v>26</v>
      </c>
      <c r="B45" s="348">
        <v>488072</v>
      </c>
      <c r="C45" s="348" t="s">
        <v>2579</v>
      </c>
      <c r="D45" s="349">
        <v>1257641</v>
      </c>
      <c r="E45" s="350">
        <v>43134</v>
      </c>
      <c r="F45" s="351">
        <v>43136</v>
      </c>
      <c r="G45" s="352" t="s">
        <v>28</v>
      </c>
      <c r="H45" s="353">
        <v>13320</v>
      </c>
      <c r="N45" s="372"/>
      <c r="O45" s="372"/>
    </row>
    <row r="46" s="239" customFormat="1" spans="1:15">
      <c r="A46" s="30" t="s">
        <v>26</v>
      </c>
      <c r="B46" s="348">
        <v>488074</v>
      </c>
      <c r="C46" s="348" t="s">
        <v>2580</v>
      </c>
      <c r="D46" s="349">
        <v>1257641</v>
      </c>
      <c r="E46" s="350">
        <v>43134</v>
      </c>
      <c r="F46" s="351">
        <v>43136</v>
      </c>
      <c r="G46" s="352" t="s">
        <v>28</v>
      </c>
      <c r="H46" s="353">
        <v>13320</v>
      </c>
      <c r="N46" s="372"/>
      <c r="O46" s="372"/>
    </row>
    <row r="47" s="239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346">
        <v>13320</v>
      </c>
      <c r="N47" s="372"/>
      <c r="O47" s="372"/>
    </row>
    <row r="48" s="239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346">
        <v>11880</v>
      </c>
      <c r="N48" s="372"/>
      <c r="O48" s="372"/>
    </row>
    <row r="49" s="239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346">
        <v>13200</v>
      </c>
      <c r="N49" s="372"/>
      <c r="O49" s="372"/>
    </row>
    <row r="50" s="239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346">
        <v>19800</v>
      </c>
      <c r="N50" s="372"/>
      <c r="O50" s="372"/>
    </row>
    <row r="51" s="239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346">
        <v>19980</v>
      </c>
      <c r="N51" s="372"/>
      <c r="O51" s="372"/>
    </row>
    <row r="52" s="239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346">
        <v>19980</v>
      </c>
      <c r="N52" s="372"/>
      <c r="O52" s="372"/>
    </row>
    <row r="53" s="239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346">
        <v>17820</v>
      </c>
      <c r="N53" s="372"/>
      <c r="O53" s="372"/>
    </row>
    <row r="54" s="239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346">
        <v>17820</v>
      </c>
      <c r="N54" s="372"/>
      <c r="O54" s="372"/>
    </row>
    <row r="55" s="239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346">
        <v>19980</v>
      </c>
      <c r="N55" s="372"/>
      <c r="O55" s="372"/>
    </row>
    <row r="56" s="239" customFormat="1" spans="1:15">
      <c r="A56" s="30" t="s">
        <v>26</v>
      </c>
      <c r="B56" s="366">
        <v>488506</v>
      </c>
      <c r="C56" s="366" t="s">
        <v>2579</v>
      </c>
      <c r="D56" s="367">
        <v>1257632</v>
      </c>
      <c r="E56" s="368">
        <v>43137</v>
      </c>
      <c r="F56" s="369">
        <v>43139</v>
      </c>
      <c r="G56" s="370" t="s">
        <v>28</v>
      </c>
      <c r="H56" s="371">
        <v>13320</v>
      </c>
      <c r="N56" s="372"/>
      <c r="O56" s="372"/>
    </row>
    <row r="57" s="239" customFormat="1" spans="1:15">
      <c r="A57" s="30" t="s">
        <v>26</v>
      </c>
      <c r="B57" s="366">
        <v>488507</v>
      </c>
      <c r="C57" s="366" t="s">
        <v>2580</v>
      </c>
      <c r="D57" s="367">
        <v>1257632</v>
      </c>
      <c r="E57" s="368">
        <v>43137</v>
      </c>
      <c r="F57" s="369">
        <v>43139</v>
      </c>
      <c r="G57" s="370" t="s">
        <v>28</v>
      </c>
      <c r="H57" s="371">
        <v>13320</v>
      </c>
      <c r="N57" s="372"/>
      <c r="O57" s="372"/>
    </row>
    <row r="58" s="239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346">
        <v>11880</v>
      </c>
      <c r="N58" s="372"/>
      <c r="O58" s="372"/>
    </row>
    <row r="59" s="239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346">
        <v>22200</v>
      </c>
      <c r="N59" s="372"/>
      <c r="O59" s="372"/>
    </row>
    <row r="60" s="239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346">
        <v>11880</v>
      </c>
      <c r="N60" s="372"/>
      <c r="O60" s="372"/>
    </row>
    <row r="61" s="239" customFormat="1" spans="1:15">
      <c r="A61" s="30" t="s">
        <v>26</v>
      </c>
      <c r="B61" s="354">
        <v>488817</v>
      </c>
      <c r="C61" s="354" t="s">
        <v>2592</v>
      </c>
      <c r="D61" s="355">
        <v>1247152</v>
      </c>
      <c r="E61" s="356">
        <v>43139</v>
      </c>
      <c r="F61" s="357">
        <v>43141</v>
      </c>
      <c r="G61" s="358" t="s">
        <v>28</v>
      </c>
      <c r="H61" s="359">
        <v>11880</v>
      </c>
      <c r="N61" s="372"/>
      <c r="O61" s="372"/>
    </row>
    <row r="62" s="239" customFormat="1" spans="1:15">
      <c r="A62" s="30" t="s">
        <v>26</v>
      </c>
      <c r="B62" s="354">
        <v>488819</v>
      </c>
      <c r="C62" s="354" t="s">
        <v>2593</v>
      </c>
      <c r="D62" s="355">
        <v>1247152</v>
      </c>
      <c r="E62" s="356">
        <v>43139</v>
      </c>
      <c r="F62" s="357">
        <v>43141</v>
      </c>
      <c r="G62" s="358" t="s">
        <v>28</v>
      </c>
      <c r="H62" s="359">
        <v>11880</v>
      </c>
      <c r="N62" s="372"/>
      <c r="O62" s="372"/>
    </row>
    <row r="63" s="239" customFormat="1" spans="1:15">
      <c r="A63" s="30" t="s">
        <v>26</v>
      </c>
      <c r="B63" s="348">
        <v>488824</v>
      </c>
      <c r="C63" s="348" t="s">
        <v>2594</v>
      </c>
      <c r="D63" s="349">
        <v>1255066</v>
      </c>
      <c r="E63" s="350">
        <v>43138</v>
      </c>
      <c r="F63" s="351">
        <v>43141</v>
      </c>
      <c r="G63" s="352" t="s">
        <v>28</v>
      </c>
      <c r="H63" s="353">
        <v>19980</v>
      </c>
      <c r="N63" s="372"/>
      <c r="O63" s="372"/>
    </row>
    <row r="64" s="239" customFormat="1" spans="1:15">
      <c r="A64" s="30" t="s">
        <v>26</v>
      </c>
      <c r="B64" s="348">
        <v>488825</v>
      </c>
      <c r="C64" s="348" t="s">
        <v>2595</v>
      </c>
      <c r="D64" s="349">
        <v>1255066</v>
      </c>
      <c r="E64" s="350">
        <v>43138</v>
      </c>
      <c r="F64" s="351">
        <v>43141</v>
      </c>
      <c r="G64" s="352" t="s">
        <v>28</v>
      </c>
      <c r="H64" s="353">
        <v>19980</v>
      </c>
      <c r="N64" s="372"/>
      <c r="O64" s="372"/>
    </row>
    <row r="65" s="239" customFormat="1" spans="1:15">
      <c r="A65" s="30" t="s">
        <v>26</v>
      </c>
      <c r="B65" s="348">
        <v>488827</v>
      </c>
      <c r="C65" s="348" t="s">
        <v>2596</v>
      </c>
      <c r="D65" s="349">
        <v>1255066</v>
      </c>
      <c r="E65" s="350">
        <v>43138</v>
      </c>
      <c r="F65" s="351">
        <v>43141</v>
      </c>
      <c r="G65" s="352" t="s">
        <v>28</v>
      </c>
      <c r="H65" s="353">
        <v>19980</v>
      </c>
      <c r="N65" s="372"/>
      <c r="O65" s="372"/>
    </row>
    <row r="66" s="239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346">
        <v>26640</v>
      </c>
      <c r="N66" s="372"/>
      <c r="O66" s="372"/>
    </row>
    <row r="67" s="239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346">
        <v>12580</v>
      </c>
      <c r="N67" s="372"/>
      <c r="O67" s="372"/>
    </row>
    <row r="68" s="239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346">
        <v>5940</v>
      </c>
      <c r="N68" s="372"/>
      <c r="O68" s="372"/>
    </row>
    <row r="69" s="239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346">
        <v>21400</v>
      </c>
      <c r="N69" s="372"/>
      <c r="O69" s="372"/>
    </row>
    <row r="70" s="239" customFormat="1" spans="1:15">
      <c r="A70" s="30" t="s">
        <v>26</v>
      </c>
      <c r="B70" s="354">
        <v>489023</v>
      </c>
      <c r="C70" s="354" t="s">
        <v>2600</v>
      </c>
      <c r="D70" s="355">
        <v>1244079</v>
      </c>
      <c r="E70" s="356">
        <v>43136</v>
      </c>
      <c r="F70" s="357">
        <v>43142</v>
      </c>
      <c r="G70" s="358" t="s">
        <v>28</v>
      </c>
      <c r="H70" s="359">
        <v>39960</v>
      </c>
      <c r="N70" s="372"/>
      <c r="O70" s="372"/>
    </row>
    <row r="71" s="239" customFormat="1" spans="1:15">
      <c r="A71" s="30" t="s">
        <v>26</v>
      </c>
      <c r="B71" s="354">
        <v>489024</v>
      </c>
      <c r="C71" s="354" t="s">
        <v>2601</v>
      </c>
      <c r="D71" s="355">
        <v>1244079</v>
      </c>
      <c r="E71" s="356">
        <v>43136</v>
      </c>
      <c r="F71" s="357">
        <v>43142</v>
      </c>
      <c r="G71" s="358" t="s">
        <v>28</v>
      </c>
      <c r="H71" s="359">
        <v>39960</v>
      </c>
      <c r="N71" s="372"/>
      <c r="O71" s="372"/>
    </row>
    <row r="72" s="239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346">
        <v>25000</v>
      </c>
      <c r="N72" s="372"/>
      <c r="O72" s="372"/>
    </row>
    <row r="73" s="239" customFormat="1" spans="1:15">
      <c r="A73" s="30" t="s">
        <v>26</v>
      </c>
      <c r="B73" s="373">
        <v>489179</v>
      </c>
      <c r="C73" s="373" t="s">
        <v>2603</v>
      </c>
      <c r="D73" s="374">
        <v>1257835</v>
      </c>
      <c r="E73" s="375">
        <v>43141</v>
      </c>
      <c r="F73" s="376">
        <v>43144</v>
      </c>
      <c r="G73" s="377" t="s">
        <v>28</v>
      </c>
      <c r="H73" s="378">
        <v>0</v>
      </c>
      <c r="I73" s="239" t="s">
        <v>2604</v>
      </c>
      <c r="K73" s="384" t="s">
        <v>2605</v>
      </c>
      <c r="N73" s="372"/>
      <c r="O73" s="372"/>
    </row>
    <row r="74" s="239" customFormat="1" spans="1:15">
      <c r="A74" s="30" t="s">
        <v>26</v>
      </c>
      <c r="B74" s="373">
        <v>489181</v>
      </c>
      <c r="C74" s="373" t="s">
        <v>2279</v>
      </c>
      <c r="D74" s="374">
        <v>1257835</v>
      </c>
      <c r="E74" s="375">
        <v>43141</v>
      </c>
      <c r="F74" s="376">
        <v>43144</v>
      </c>
      <c r="G74" s="377" t="s">
        <v>28</v>
      </c>
      <c r="H74" s="378">
        <v>0</v>
      </c>
      <c r="I74" s="239" t="s">
        <v>2604</v>
      </c>
      <c r="K74" s="384" t="s">
        <v>2605</v>
      </c>
      <c r="N74" s="372"/>
      <c r="O74" s="372"/>
    </row>
    <row r="75" s="239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346">
        <v>11880</v>
      </c>
      <c r="N75" s="372"/>
      <c r="O75" s="372"/>
    </row>
    <row r="76" s="239" customFormat="1" spans="1:15">
      <c r="A76" s="30" t="s">
        <v>26</v>
      </c>
      <c r="B76" s="348">
        <v>489195</v>
      </c>
      <c r="C76" s="348" t="s">
        <v>2607</v>
      </c>
      <c r="D76" s="349">
        <v>1257473</v>
      </c>
      <c r="E76" s="350">
        <v>43139</v>
      </c>
      <c r="F76" s="351">
        <v>43143</v>
      </c>
      <c r="G76" s="352" t="s">
        <v>28</v>
      </c>
      <c r="H76" s="353">
        <v>0</v>
      </c>
      <c r="I76" s="239" t="s">
        <v>2604</v>
      </c>
      <c r="K76" s="384" t="s">
        <v>2605</v>
      </c>
      <c r="N76" s="372"/>
      <c r="O76" s="372"/>
    </row>
    <row r="77" s="239" customFormat="1" spans="1:15">
      <c r="A77" s="30" t="s">
        <v>26</v>
      </c>
      <c r="B77" s="348">
        <v>489196</v>
      </c>
      <c r="C77" s="348" t="s">
        <v>2608</v>
      </c>
      <c r="D77" s="349">
        <v>1257473</v>
      </c>
      <c r="E77" s="350">
        <v>43139</v>
      </c>
      <c r="F77" s="351">
        <v>43143</v>
      </c>
      <c r="G77" s="352" t="s">
        <v>28</v>
      </c>
      <c r="H77" s="353">
        <v>0</v>
      </c>
      <c r="I77" s="239" t="s">
        <v>2604</v>
      </c>
      <c r="K77" s="384" t="s">
        <v>2605</v>
      </c>
      <c r="N77" s="372"/>
      <c r="O77" s="372"/>
    </row>
    <row r="78" s="239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346">
        <v>25000</v>
      </c>
      <c r="N78" s="372"/>
      <c r="O78" s="372"/>
    </row>
    <row r="79" s="239" customFormat="1" spans="1:15">
      <c r="A79" s="30" t="s">
        <v>26</v>
      </c>
      <c r="B79" s="366">
        <v>489331</v>
      </c>
      <c r="C79" s="366" t="s">
        <v>2607</v>
      </c>
      <c r="D79" s="367">
        <v>1257473</v>
      </c>
      <c r="E79" s="368">
        <v>43143</v>
      </c>
      <c r="F79" s="369">
        <v>43144</v>
      </c>
      <c r="G79" s="370" t="s">
        <v>28</v>
      </c>
      <c r="H79" s="371">
        <v>0</v>
      </c>
      <c r="I79" s="239" t="s">
        <v>2604</v>
      </c>
      <c r="K79" s="384" t="s">
        <v>2605</v>
      </c>
      <c r="N79" s="372"/>
      <c r="O79" s="372"/>
    </row>
    <row r="80" s="239" customFormat="1" spans="1:15">
      <c r="A80" s="30" t="s">
        <v>26</v>
      </c>
      <c r="B80" s="366">
        <v>489332</v>
      </c>
      <c r="C80" s="366" t="s">
        <v>2608</v>
      </c>
      <c r="D80" s="367">
        <v>1257473</v>
      </c>
      <c r="E80" s="368">
        <v>43143</v>
      </c>
      <c r="F80" s="369">
        <v>43144</v>
      </c>
      <c r="G80" s="370" t="s">
        <v>28</v>
      </c>
      <c r="H80" s="371">
        <v>0</v>
      </c>
      <c r="I80" s="239" t="s">
        <v>2604</v>
      </c>
      <c r="K80" s="384" t="s">
        <v>2605</v>
      </c>
      <c r="N80" s="372"/>
      <c r="O80" s="372"/>
    </row>
    <row r="81" s="239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346">
        <v>0</v>
      </c>
      <c r="I81" s="239" t="s">
        <v>2604</v>
      </c>
      <c r="K81" s="384" t="s">
        <v>2605</v>
      </c>
      <c r="N81" s="372"/>
      <c r="O81" s="372"/>
    </row>
    <row r="82" s="239" customFormat="1" spans="1:15">
      <c r="A82" s="30" t="s">
        <v>26</v>
      </c>
      <c r="B82" s="348">
        <v>489346</v>
      </c>
      <c r="C82" s="348" t="s">
        <v>2611</v>
      </c>
      <c r="D82" s="349">
        <v>1258135</v>
      </c>
      <c r="E82" s="350">
        <v>43143</v>
      </c>
      <c r="F82" s="351">
        <v>43144</v>
      </c>
      <c r="G82" s="352" t="s">
        <v>28</v>
      </c>
      <c r="H82" s="346">
        <v>0</v>
      </c>
      <c r="I82" s="239" t="s">
        <v>2604</v>
      </c>
      <c r="K82" s="384" t="s">
        <v>2605</v>
      </c>
      <c r="N82" s="372"/>
      <c r="O82" s="372"/>
    </row>
    <row r="83" s="239" customFormat="1" spans="1:15">
      <c r="A83" s="30" t="s">
        <v>26</v>
      </c>
      <c r="B83" s="348">
        <v>489347</v>
      </c>
      <c r="C83" s="348" t="s">
        <v>2612</v>
      </c>
      <c r="D83" s="349">
        <v>1258135</v>
      </c>
      <c r="E83" s="350">
        <v>43143</v>
      </c>
      <c r="F83" s="351">
        <v>43144</v>
      </c>
      <c r="G83" s="352" t="s">
        <v>28</v>
      </c>
      <c r="H83" s="346">
        <v>0</v>
      </c>
      <c r="I83" s="239" t="s">
        <v>2604</v>
      </c>
      <c r="K83" s="384" t="s">
        <v>2605</v>
      </c>
      <c r="N83" s="372"/>
      <c r="O83" s="372"/>
    </row>
    <row r="84" s="239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346">
        <v>0</v>
      </c>
      <c r="I84" s="239" t="s">
        <v>2604</v>
      </c>
      <c r="K84" s="384" t="s">
        <v>2605</v>
      </c>
      <c r="N84" s="372"/>
      <c r="O84" s="372"/>
    </row>
    <row r="85" s="239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346">
        <v>0</v>
      </c>
      <c r="I85" s="239" t="s">
        <v>2604</v>
      </c>
      <c r="K85" s="384" t="s">
        <v>2605</v>
      </c>
      <c r="N85" s="372"/>
      <c r="O85" s="372"/>
    </row>
    <row r="86" s="239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346">
        <v>0</v>
      </c>
      <c r="I86" s="239" t="s">
        <v>2604</v>
      </c>
      <c r="K86" s="239" t="s">
        <v>2616</v>
      </c>
      <c r="N86" s="372"/>
      <c r="O86" s="372"/>
    </row>
    <row r="87" s="239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346">
        <v>0</v>
      </c>
      <c r="I87" s="239" t="s">
        <v>2604</v>
      </c>
      <c r="K87" s="384" t="s">
        <v>2605</v>
      </c>
      <c r="N87" s="372"/>
      <c r="O87" s="372"/>
    </row>
    <row r="88" s="239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346">
        <v>0</v>
      </c>
      <c r="I88" s="239" t="s">
        <v>2604</v>
      </c>
      <c r="K88" s="384" t="s">
        <v>2605</v>
      </c>
      <c r="N88" s="372"/>
      <c r="O88" s="372"/>
    </row>
    <row r="89" s="239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346">
        <v>0</v>
      </c>
      <c r="I89" s="239" t="s">
        <v>2604</v>
      </c>
      <c r="K89" s="384" t="s">
        <v>2605</v>
      </c>
      <c r="N89" s="372"/>
      <c r="O89" s="372"/>
    </row>
    <row r="90" s="239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346">
        <v>0</v>
      </c>
      <c r="I90" s="239" t="s">
        <v>2604</v>
      </c>
      <c r="K90" s="384" t="s">
        <v>2605</v>
      </c>
      <c r="N90" s="372"/>
      <c r="O90" s="372"/>
    </row>
    <row r="91" s="239" customFormat="1" spans="1:15">
      <c r="A91" s="30" t="s">
        <v>26</v>
      </c>
      <c r="B91" s="354">
        <v>489534</v>
      </c>
      <c r="C91" s="354" t="s">
        <v>2621</v>
      </c>
      <c r="D91" s="355">
        <v>1256306</v>
      </c>
      <c r="E91" s="356">
        <v>43142</v>
      </c>
      <c r="F91" s="357">
        <v>43145</v>
      </c>
      <c r="G91" s="358" t="s">
        <v>28</v>
      </c>
      <c r="H91" s="346">
        <v>0</v>
      </c>
      <c r="I91" s="239" t="s">
        <v>2604</v>
      </c>
      <c r="K91" s="384" t="s">
        <v>2605</v>
      </c>
      <c r="N91" s="372"/>
      <c r="O91" s="372"/>
    </row>
    <row r="92" s="239" customFormat="1" spans="1:15">
      <c r="A92" s="30" t="s">
        <v>26</v>
      </c>
      <c r="B92" s="354">
        <v>489535</v>
      </c>
      <c r="C92" s="354" t="s">
        <v>2621</v>
      </c>
      <c r="D92" s="355">
        <v>1256306</v>
      </c>
      <c r="E92" s="356">
        <v>43142</v>
      </c>
      <c r="F92" s="357">
        <v>43145</v>
      </c>
      <c r="G92" s="358" t="s">
        <v>28</v>
      </c>
      <c r="H92" s="346">
        <v>0</v>
      </c>
      <c r="I92" s="239" t="s">
        <v>2604</v>
      </c>
      <c r="K92" s="384" t="s">
        <v>2605</v>
      </c>
      <c r="N92" s="372"/>
      <c r="O92" s="372"/>
    </row>
    <row r="93" s="239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346">
        <v>0</v>
      </c>
      <c r="I93" s="239" t="s">
        <v>2604</v>
      </c>
      <c r="K93" s="384" t="s">
        <v>2605</v>
      </c>
      <c r="N93" s="372"/>
      <c r="O93" s="372"/>
    </row>
    <row r="94" s="239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346">
        <v>0</v>
      </c>
      <c r="I94" s="239" t="s">
        <v>2604</v>
      </c>
      <c r="K94" s="384" t="s">
        <v>2605</v>
      </c>
      <c r="N94" s="372"/>
      <c r="O94" s="372"/>
    </row>
    <row r="95" s="239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346">
        <v>0</v>
      </c>
      <c r="I95" s="239" t="s">
        <v>2604</v>
      </c>
      <c r="K95" s="384" t="s">
        <v>2605</v>
      </c>
      <c r="N95" s="372"/>
      <c r="O95" s="372"/>
    </row>
    <row r="96" s="239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346">
        <v>0</v>
      </c>
      <c r="I96" s="239" t="s">
        <v>2604</v>
      </c>
      <c r="K96" s="384" t="s">
        <v>2605</v>
      </c>
      <c r="N96" s="372"/>
      <c r="O96" s="372"/>
    </row>
    <row r="97" s="239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346">
        <v>0</v>
      </c>
      <c r="I97" s="239" t="s">
        <v>2604</v>
      </c>
      <c r="K97" s="384" t="s">
        <v>2605</v>
      </c>
      <c r="N97" s="372"/>
      <c r="O97" s="372"/>
    </row>
    <row r="98" s="239" customFormat="1" spans="1:15">
      <c r="A98" s="30" t="s">
        <v>26</v>
      </c>
      <c r="B98" s="348">
        <v>489543</v>
      </c>
      <c r="C98" s="348" t="s">
        <v>2626</v>
      </c>
      <c r="D98" s="349">
        <v>1259824</v>
      </c>
      <c r="E98" s="350">
        <v>43143</v>
      </c>
      <c r="F98" s="351">
        <v>43145</v>
      </c>
      <c r="G98" s="352" t="s">
        <v>28</v>
      </c>
      <c r="H98" s="346">
        <v>0</v>
      </c>
      <c r="I98" s="239" t="s">
        <v>2604</v>
      </c>
      <c r="K98" s="384" t="s">
        <v>2605</v>
      </c>
      <c r="N98" s="372"/>
      <c r="O98" s="372"/>
    </row>
    <row r="99" s="239" customFormat="1" spans="1:15">
      <c r="A99" s="30" t="s">
        <v>26</v>
      </c>
      <c r="B99" s="348">
        <v>489544</v>
      </c>
      <c r="C99" s="348" t="s">
        <v>2627</v>
      </c>
      <c r="D99" s="349">
        <v>1259824</v>
      </c>
      <c r="E99" s="350">
        <v>43143</v>
      </c>
      <c r="F99" s="351">
        <v>43145</v>
      </c>
      <c r="G99" s="352" t="s">
        <v>28</v>
      </c>
      <c r="H99" s="346">
        <v>0</v>
      </c>
      <c r="I99" s="239" t="s">
        <v>2604</v>
      </c>
      <c r="K99" s="384" t="s">
        <v>2605</v>
      </c>
      <c r="N99" s="372"/>
      <c r="O99" s="372"/>
    </row>
    <row r="100" s="239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346">
        <v>0</v>
      </c>
      <c r="I100" s="239" t="s">
        <v>2604</v>
      </c>
      <c r="K100" s="384" t="s">
        <v>2605</v>
      </c>
      <c r="N100" s="372"/>
      <c r="O100" s="372"/>
    </row>
    <row r="101" s="239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346">
        <v>0</v>
      </c>
      <c r="I101" s="239" t="s">
        <v>2604</v>
      </c>
      <c r="K101" s="384" t="s">
        <v>2605</v>
      </c>
      <c r="N101" s="372"/>
      <c r="O101" s="372"/>
    </row>
    <row r="102" s="239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346">
        <v>0</v>
      </c>
      <c r="I102" s="239" t="s">
        <v>2604</v>
      </c>
      <c r="K102" s="384" t="s">
        <v>2605</v>
      </c>
      <c r="N102" s="372"/>
      <c r="O102" s="372"/>
    </row>
    <row r="103" s="239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346">
        <v>0</v>
      </c>
      <c r="I103" s="239" t="s">
        <v>2604</v>
      </c>
      <c r="K103" s="384" t="s">
        <v>2605</v>
      </c>
      <c r="N103" s="372"/>
      <c r="O103" s="372"/>
    </row>
    <row r="104" s="239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346">
        <v>0</v>
      </c>
      <c r="I104" s="239" t="s">
        <v>2604</v>
      </c>
      <c r="K104" s="384" t="s">
        <v>2605</v>
      </c>
      <c r="N104" s="372"/>
      <c r="O104" s="372"/>
    </row>
    <row r="105" s="239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346">
        <v>0</v>
      </c>
      <c r="I105" s="239" t="s">
        <v>2604</v>
      </c>
      <c r="K105" s="239" t="s">
        <v>2616</v>
      </c>
      <c r="N105" s="372"/>
      <c r="O105" s="372"/>
    </row>
    <row r="106" s="239" customFormat="1" spans="1:15">
      <c r="A106" s="30" t="s">
        <v>26</v>
      </c>
      <c r="B106" s="313">
        <v>489651</v>
      </c>
      <c r="C106" s="313" t="s">
        <v>2633</v>
      </c>
      <c r="D106" s="314">
        <v>1256064</v>
      </c>
      <c r="E106" s="315">
        <v>43144</v>
      </c>
      <c r="F106" s="316">
        <v>43146</v>
      </c>
      <c r="G106" s="317" t="s">
        <v>28</v>
      </c>
      <c r="H106" s="346">
        <v>0</v>
      </c>
      <c r="I106" s="239" t="s">
        <v>2604</v>
      </c>
      <c r="K106" s="239" t="s">
        <v>2616</v>
      </c>
      <c r="N106" s="372"/>
      <c r="O106" s="372"/>
    </row>
    <row r="107" s="239" customFormat="1" spans="1:15">
      <c r="A107" s="30" t="s">
        <v>26</v>
      </c>
      <c r="B107" s="313">
        <v>489652</v>
      </c>
      <c r="C107" s="313" t="s">
        <v>2634</v>
      </c>
      <c r="D107" s="314">
        <v>1256064</v>
      </c>
      <c r="E107" s="315">
        <v>43144</v>
      </c>
      <c r="F107" s="316">
        <v>43146</v>
      </c>
      <c r="G107" s="317" t="s">
        <v>28</v>
      </c>
      <c r="H107" s="346">
        <v>0</v>
      </c>
      <c r="I107" s="239" t="s">
        <v>2604</v>
      </c>
      <c r="K107" s="239" t="s">
        <v>2616</v>
      </c>
      <c r="N107" s="372"/>
      <c r="O107" s="372"/>
    </row>
    <row r="108" s="239" customFormat="1" spans="1:15">
      <c r="A108" s="30" t="s">
        <v>26</v>
      </c>
      <c r="B108" s="313">
        <v>489653</v>
      </c>
      <c r="C108" s="313" t="s">
        <v>2635</v>
      </c>
      <c r="D108" s="314">
        <v>1256064</v>
      </c>
      <c r="E108" s="315">
        <v>43144</v>
      </c>
      <c r="F108" s="316">
        <v>43146</v>
      </c>
      <c r="G108" s="317" t="s">
        <v>28</v>
      </c>
      <c r="H108" s="346">
        <v>0</v>
      </c>
      <c r="I108" s="239" t="s">
        <v>2604</v>
      </c>
      <c r="K108" s="239" t="s">
        <v>2616</v>
      </c>
      <c r="N108" s="372"/>
      <c r="O108" s="372"/>
    </row>
    <row r="109" s="239" customFormat="1" spans="1:15">
      <c r="A109" s="30" t="s">
        <v>26</v>
      </c>
      <c r="B109" s="354">
        <v>489657</v>
      </c>
      <c r="C109" s="354" t="s">
        <v>2636</v>
      </c>
      <c r="D109" s="355">
        <v>1264938</v>
      </c>
      <c r="E109" s="356">
        <v>43143</v>
      </c>
      <c r="F109" s="357">
        <v>43146</v>
      </c>
      <c r="G109" s="358" t="s">
        <v>28</v>
      </c>
      <c r="H109" s="346">
        <v>0</v>
      </c>
      <c r="I109" s="239" t="s">
        <v>2604</v>
      </c>
      <c r="K109" s="239" t="s">
        <v>2616</v>
      </c>
      <c r="N109" s="372"/>
      <c r="O109" s="372"/>
    </row>
    <row r="110" s="239" customFormat="1" spans="1:15">
      <c r="A110" s="30" t="s">
        <v>26</v>
      </c>
      <c r="B110" s="354">
        <v>489658</v>
      </c>
      <c r="C110" s="354" t="s">
        <v>2637</v>
      </c>
      <c r="D110" s="355">
        <v>1264938</v>
      </c>
      <c r="E110" s="356">
        <v>43143</v>
      </c>
      <c r="F110" s="357">
        <v>43146</v>
      </c>
      <c r="G110" s="358" t="s">
        <v>28</v>
      </c>
      <c r="H110" s="346">
        <v>0</v>
      </c>
      <c r="I110" s="239" t="s">
        <v>2604</v>
      </c>
      <c r="K110" s="239" t="s">
        <v>2616</v>
      </c>
      <c r="N110" s="372"/>
      <c r="O110" s="372"/>
    </row>
    <row r="111" s="239" customFormat="1" spans="1:15">
      <c r="A111" s="30" t="s">
        <v>26</v>
      </c>
      <c r="B111" s="354">
        <v>489659</v>
      </c>
      <c r="C111" s="354" t="s">
        <v>2638</v>
      </c>
      <c r="D111" s="355">
        <v>1264938</v>
      </c>
      <c r="E111" s="356">
        <v>43143</v>
      </c>
      <c r="F111" s="357">
        <v>43146</v>
      </c>
      <c r="G111" s="358" t="s">
        <v>28</v>
      </c>
      <c r="H111" s="346">
        <v>0</v>
      </c>
      <c r="I111" s="239" t="s">
        <v>2604</v>
      </c>
      <c r="K111" s="239" t="s">
        <v>2616</v>
      </c>
      <c r="N111" s="372"/>
      <c r="O111" s="372"/>
    </row>
    <row r="112" s="239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346">
        <v>0</v>
      </c>
      <c r="I112" s="239" t="s">
        <v>2604</v>
      </c>
      <c r="K112" s="239" t="s">
        <v>2616</v>
      </c>
      <c r="N112" s="372"/>
      <c r="O112" s="372"/>
    </row>
    <row r="113" s="239" customFormat="1" spans="1:15">
      <c r="A113" s="30" t="s">
        <v>26</v>
      </c>
      <c r="B113" s="348">
        <v>489684</v>
      </c>
      <c r="C113" s="348" t="s">
        <v>2639</v>
      </c>
      <c r="D113" s="349">
        <v>1261991</v>
      </c>
      <c r="E113" s="350">
        <v>43144</v>
      </c>
      <c r="F113" s="351">
        <v>43146</v>
      </c>
      <c r="G113" s="352" t="s">
        <v>28</v>
      </c>
      <c r="H113" s="346">
        <v>0</v>
      </c>
      <c r="I113" s="239" t="s">
        <v>2604</v>
      </c>
      <c r="K113" s="239" t="s">
        <v>2616</v>
      </c>
      <c r="N113" s="372"/>
      <c r="O113" s="372"/>
    </row>
    <row r="114" s="239" customFormat="1" spans="1:15">
      <c r="A114" s="30" t="s">
        <v>26</v>
      </c>
      <c r="B114" s="348">
        <v>489685</v>
      </c>
      <c r="C114" s="348" t="s">
        <v>2640</v>
      </c>
      <c r="D114" s="349">
        <v>1261991</v>
      </c>
      <c r="E114" s="350">
        <v>43144</v>
      </c>
      <c r="F114" s="351">
        <v>43146</v>
      </c>
      <c r="G114" s="352" t="s">
        <v>28</v>
      </c>
      <c r="H114" s="346">
        <v>0</v>
      </c>
      <c r="I114" s="239" t="s">
        <v>2604</v>
      </c>
      <c r="K114" s="239" t="s">
        <v>2616</v>
      </c>
      <c r="N114" s="372"/>
      <c r="O114" s="372"/>
    </row>
    <row r="115" s="239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346">
        <v>0</v>
      </c>
      <c r="I115" s="239" t="s">
        <v>2604</v>
      </c>
      <c r="K115" s="239" t="s">
        <v>2616</v>
      </c>
      <c r="N115" s="372"/>
      <c r="O115" s="372"/>
    </row>
    <row r="116" s="239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346">
        <v>0</v>
      </c>
      <c r="I116" s="239" t="s">
        <v>2604</v>
      </c>
      <c r="K116" s="239" t="s">
        <v>2616</v>
      </c>
      <c r="N116" s="372"/>
      <c r="O116" s="372"/>
    </row>
    <row r="117" s="239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346">
        <v>0</v>
      </c>
      <c r="I117" s="239" t="s">
        <v>2604</v>
      </c>
      <c r="K117" s="239" t="s">
        <v>2616</v>
      </c>
      <c r="N117" s="372"/>
      <c r="O117" s="372"/>
    </row>
    <row r="118" s="239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346">
        <v>0</v>
      </c>
      <c r="I118" s="239" t="s">
        <v>2604</v>
      </c>
      <c r="K118" s="239" t="s">
        <v>2616</v>
      </c>
      <c r="N118" s="372"/>
      <c r="O118" s="372"/>
    </row>
    <row r="119" s="239" customFormat="1" spans="1:15">
      <c r="A119" s="30" t="s">
        <v>26</v>
      </c>
      <c r="B119" s="379">
        <v>489831</v>
      </c>
      <c r="C119" s="379" t="s">
        <v>2643</v>
      </c>
      <c r="D119" s="380">
        <v>1261135</v>
      </c>
      <c r="E119" s="381">
        <v>43144</v>
      </c>
      <c r="F119" s="382">
        <v>43147</v>
      </c>
      <c r="G119" s="383" t="s">
        <v>28</v>
      </c>
      <c r="H119" s="346">
        <v>0</v>
      </c>
      <c r="I119" s="239" t="s">
        <v>2604</v>
      </c>
      <c r="K119" s="239" t="s">
        <v>2616</v>
      </c>
      <c r="N119" s="372"/>
      <c r="O119" s="372"/>
    </row>
    <row r="120" s="239" customFormat="1" spans="1:15">
      <c r="A120" s="30" t="s">
        <v>26</v>
      </c>
      <c r="B120" s="379">
        <v>489832</v>
      </c>
      <c r="C120" s="379" t="s">
        <v>2644</v>
      </c>
      <c r="D120" s="380">
        <v>1261135</v>
      </c>
      <c r="E120" s="381">
        <v>43144</v>
      </c>
      <c r="F120" s="382">
        <v>43147</v>
      </c>
      <c r="G120" s="383" t="s">
        <v>28</v>
      </c>
      <c r="H120" s="346">
        <v>0</v>
      </c>
      <c r="I120" s="239" t="s">
        <v>2604</v>
      </c>
      <c r="K120" s="239" t="s">
        <v>2616</v>
      </c>
      <c r="N120" s="372"/>
      <c r="O120" s="372"/>
    </row>
    <row r="121" s="239" customFormat="1" spans="1:15">
      <c r="A121" s="30" t="s">
        <v>26</v>
      </c>
      <c r="B121" s="354">
        <v>489835</v>
      </c>
      <c r="C121" s="354" t="s">
        <v>2283</v>
      </c>
      <c r="D121" s="355">
        <v>1259825</v>
      </c>
      <c r="E121" s="356">
        <v>43145</v>
      </c>
      <c r="F121" s="357">
        <v>43147</v>
      </c>
      <c r="G121" s="358" t="s">
        <v>28</v>
      </c>
      <c r="H121" s="346">
        <v>0</v>
      </c>
      <c r="I121" s="239" t="s">
        <v>2604</v>
      </c>
      <c r="K121" s="239" t="s">
        <v>2616</v>
      </c>
      <c r="N121" s="372"/>
      <c r="O121" s="372"/>
    </row>
    <row r="122" s="239" customFormat="1" spans="1:15">
      <c r="A122" s="30" t="s">
        <v>26</v>
      </c>
      <c r="B122" s="354">
        <v>489836</v>
      </c>
      <c r="C122" s="354" t="s">
        <v>2627</v>
      </c>
      <c r="D122" s="355">
        <v>1259825</v>
      </c>
      <c r="E122" s="356">
        <v>43145</v>
      </c>
      <c r="F122" s="357">
        <v>43147</v>
      </c>
      <c r="G122" s="358" t="s">
        <v>28</v>
      </c>
      <c r="H122" s="346">
        <v>0</v>
      </c>
      <c r="I122" s="239" t="s">
        <v>2604</v>
      </c>
      <c r="K122" s="239" t="s">
        <v>2616</v>
      </c>
      <c r="N122" s="372"/>
      <c r="O122" s="372"/>
    </row>
    <row r="123" s="239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346">
        <v>0</v>
      </c>
      <c r="I123" s="239" t="s">
        <v>2604</v>
      </c>
      <c r="K123" s="239" t="s">
        <v>2616</v>
      </c>
      <c r="N123" s="372"/>
      <c r="O123" s="372"/>
    </row>
    <row r="124" s="239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346">
        <v>0</v>
      </c>
      <c r="I124" s="239" t="s">
        <v>2604</v>
      </c>
      <c r="K124" s="239" t="s">
        <v>2616</v>
      </c>
      <c r="N124" s="372"/>
      <c r="O124" s="372"/>
    </row>
    <row r="125" s="239" customFormat="1" spans="1:15">
      <c r="A125" s="30" t="s">
        <v>26</v>
      </c>
      <c r="B125" s="348">
        <v>489980</v>
      </c>
      <c r="C125" s="348" t="s">
        <v>2646</v>
      </c>
      <c r="D125" s="349">
        <v>1264204</v>
      </c>
      <c r="E125" s="350">
        <v>43147</v>
      </c>
      <c r="F125" s="351">
        <v>43148</v>
      </c>
      <c r="G125" s="352" t="s">
        <v>28</v>
      </c>
      <c r="H125" s="346">
        <v>0</v>
      </c>
      <c r="I125" s="239" t="s">
        <v>2604</v>
      </c>
      <c r="K125" s="239" t="s">
        <v>2616</v>
      </c>
      <c r="N125" s="372"/>
      <c r="O125" s="372"/>
    </row>
    <row r="126" s="239" customFormat="1" spans="1:15">
      <c r="A126" s="30" t="s">
        <v>26</v>
      </c>
      <c r="B126" s="348">
        <v>489981</v>
      </c>
      <c r="C126" s="348" t="s">
        <v>2647</v>
      </c>
      <c r="D126" s="349">
        <v>1264204</v>
      </c>
      <c r="E126" s="350">
        <v>43147</v>
      </c>
      <c r="F126" s="351">
        <v>43148</v>
      </c>
      <c r="G126" s="352" t="s">
        <v>28</v>
      </c>
      <c r="H126" s="346">
        <v>0</v>
      </c>
      <c r="I126" s="239" t="s">
        <v>2604</v>
      </c>
      <c r="K126" s="239" t="s">
        <v>2616</v>
      </c>
      <c r="N126" s="372"/>
      <c r="O126" s="372"/>
    </row>
    <row r="127" s="239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346">
        <v>0</v>
      </c>
      <c r="I127" s="239" t="s">
        <v>2604</v>
      </c>
      <c r="K127" s="239" t="s">
        <v>2616</v>
      </c>
      <c r="N127" s="372"/>
      <c r="O127" s="372"/>
    </row>
    <row r="128" s="239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346">
        <v>0</v>
      </c>
      <c r="I128" s="239" t="s">
        <v>2604</v>
      </c>
      <c r="K128" s="239" t="s">
        <v>2616</v>
      </c>
      <c r="N128" s="372"/>
      <c r="O128" s="372"/>
    </row>
    <row r="129" s="239" customFormat="1" spans="1:15">
      <c r="A129" s="30" t="s">
        <v>26</v>
      </c>
      <c r="B129" s="385">
        <v>489994</v>
      </c>
      <c r="C129" s="385" t="s">
        <v>2625</v>
      </c>
      <c r="D129" s="386">
        <v>1256911</v>
      </c>
      <c r="E129" s="387">
        <v>43145</v>
      </c>
      <c r="F129" s="388">
        <v>43148</v>
      </c>
      <c r="G129" s="389" t="s">
        <v>28</v>
      </c>
      <c r="H129" s="346">
        <v>0</v>
      </c>
      <c r="I129" s="239" t="s">
        <v>2604</v>
      </c>
      <c r="K129" s="239" t="s">
        <v>2616</v>
      </c>
      <c r="N129" s="372"/>
      <c r="O129" s="372"/>
    </row>
    <row r="130" s="239" customFormat="1" spans="1:15">
      <c r="A130" s="30" t="s">
        <v>26</v>
      </c>
      <c r="B130" s="385">
        <v>490000</v>
      </c>
      <c r="C130" s="385" t="s">
        <v>2649</v>
      </c>
      <c r="D130" s="386">
        <v>1256911</v>
      </c>
      <c r="E130" s="387">
        <v>43145</v>
      </c>
      <c r="F130" s="388">
        <v>43148</v>
      </c>
      <c r="G130" s="389" t="s">
        <v>28</v>
      </c>
      <c r="H130" s="346">
        <v>0</v>
      </c>
      <c r="I130" s="239" t="s">
        <v>2604</v>
      </c>
      <c r="K130" s="239" t="s">
        <v>2616</v>
      </c>
      <c r="N130" s="372"/>
      <c r="O130" s="372"/>
    </row>
    <row r="131" s="239" customFormat="1" spans="1:15">
      <c r="A131" s="30" t="s">
        <v>26</v>
      </c>
      <c r="B131" s="348">
        <v>489995</v>
      </c>
      <c r="C131" s="348" t="s">
        <v>2650</v>
      </c>
      <c r="D131" s="349">
        <v>1256307</v>
      </c>
      <c r="E131" s="350">
        <v>43145</v>
      </c>
      <c r="F131" s="351">
        <v>43148</v>
      </c>
      <c r="G131" s="352" t="s">
        <v>28</v>
      </c>
      <c r="H131" s="346">
        <v>0</v>
      </c>
      <c r="I131" s="239" t="s">
        <v>2604</v>
      </c>
      <c r="K131" s="239" t="s">
        <v>2616</v>
      </c>
      <c r="N131" s="372"/>
      <c r="O131" s="372"/>
    </row>
    <row r="132" s="239" customFormat="1" spans="1:15">
      <c r="A132" s="30" t="s">
        <v>26</v>
      </c>
      <c r="B132" s="348">
        <v>489996</v>
      </c>
      <c r="C132" s="348" t="s">
        <v>2651</v>
      </c>
      <c r="D132" s="349">
        <v>1256307</v>
      </c>
      <c r="E132" s="350">
        <v>43145</v>
      </c>
      <c r="F132" s="351">
        <v>43148</v>
      </c>
      <c r="G132" s="352" t="s">
        <v>28</v>
      </c>
      <c r="H132" s="346">
        <v>0</v>
      </c>
      <c r="I132" s="239" t="s">
        <v>2604</v>
      </c>
      <c r="K132" s="239" t="s">
        <v>2616</v>
      </c>
      <c r="N132" s="372"/>
      <c r="O132" s="372"/>
    </row>
    <row r="133" s="239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346">
        <v>0</v>
      </c>
      <c r="I133" s="239" t="s">
        <v>2604</v>
      </c>
      <c r="K133" s="239" t="s">
        <v>2616</v>
      </c>
      <c r="N133" s="372"/>
      <c r="O133" s="372"/>
    </row>
    <row r="134" s="239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346">
        <v>21400</v>
      </c>
      <c r="N134" s="372"/>
      <c r="O134" s="372"/>
    </row>
    <row r="135" s="239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346">
        <v>0</v>
      </c>
      <c r="I135" s="239" t="s">
        <v>2604</v>
      </c>
      <c r="K135" s="239" t="s">
        <v>2616</v>
      </c>
      <c r="N135" s="372"/>
      <c r="O135" s="372"/>
    </row>
    <row r="136" s="239" customFormat="1" spans="1:15">
      <c r="A136" s="30" t="s">
        <v>26</v>
      </c>
      <c r="B136" s="354">
        <v>490020</v>
      </c>
      <c r="C136" s="354" t="s">
        <v>2611</v>
      </c>
      <c r="D136" s="355">
        <v>1258136</v>
      </c>
      <c r="E136" s="356">
        <v>43144</v>
      </c>
      <c r="F136" s="357">
        <v>43148</v>
      </c>
      <c r="G136" s="358" t="s">
        <v>28</v>
      </c>
      <c r="H136" s="346">
        <v>0</v>
      </c>
      <c r="I136" s="239" t="s">
        <v>2604</v>
      </c>
      <c r="K136" s="239" t="s">
        <v>2616</v>
      </c>
      <c r="N136" s="372"/>
      <c r="O136" s="372"/>
    </row>
    <row r="137" s="239" customFormat="1" spans="1:15">
      <c r="A137" s="30" t="s">
        <v>26</v>
      </c>
      <c r="B137" s="354">
        <v>490021</v>
      </c>
      <c r="C137" s="354" t="s">
        <v>2612</v>
      </c>
      <c r="D137" s="355">
        <v>1258136</v>
      </c>
      <c r="E137" s="356">
        <v>43144</v>
      </c>
      <c r="F137" s="357">
        <v>43148</v>
      </c>
      <c r="G137" s="358" t="s">
        <v>28</v>
      </c>
      <c r="H137" s="346">
        <v>0</v>
      </c>
      <c r="I137" s="239" t="s">
        <v>2604</v>
      </c>
      <c r="K137" s="239" t="s">
        <v>2616</v>
      </c>
      <c r="N137" s="372"/>
      <c r="O137" s="372"/>
    </row>
    <row r="138" s="239" customFormat="1" spans="1:15">
      <c r="A138" s="30" t="s">
        <v>26</v>
      </c>
      <c r="B138" s="348">
        <v>490023</v>
      </c>
      <c r="C138" s="348" t="s">
        <v>2632</v>
      </c>
      <c r="D138" s="349">
        <v>1250490</v>
      </c>
      <c r="E138" s="350">
        <v>43145</v>
      </c>
      <c r="F138" s="351">
        <v>43148</v>
      </c>
      <c r="G138" s="352" t="s">
        <v>28</v>
      </c>
      <c r="H138" s="346">
        <v>0</v>
      </c>
      <c r="I138" s="239" t="s">
        <v>2604</v>
      </c>
      <c r="K138" s="239" t="s">
        <v>2616</v>
      </c>
      <c r="N138" s="372"/>
      <c r="O138" s="372"/>
    </row>
    <row r="139" s="239" customFormat="1" spans="1:15">
      <c r="A139" s="30" t="s">
        <v>26</v>
      </c>
      <c r="B139" s="348">
        <v>490024</v>
      </c>
      <c r="C139" s="348" t="s">
        <v>2629</v>
      </c>
      <c r="D139" s="349">
        <v>1250490</v>
      </c>
      <c r="E139" s="350">
        <v>43145</v>
      </c>
      <c r="F139" s="351">
        <v>43148</v>
      </c>
      <c r="G139" s="352" t="s">
        <v>28</v>
      </c>
      <c r="H139" s="346">
        <v>0</v>
      </c>
      <c r="I139" s="239" t="s">
        <v>2604</v>
      </c>
      <c r="K139" s="239" t="s">
        <v>2616</v>
      </c>
      <c r="N139" s="372"/>
      <c r="O139" s="372"/>
    </row>
    <row r="140" s="239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346">
        <v>0</v>
      </c>
      <c r="I140" s="239" t="s">
        <v>2604</v>
      </c>
      <c r="K140" s="239" t="s">
        <v>2616</v>
      </c>
      <c r="N140" s="372"/>
      <c r="O140" s="372"/>
    </row>
    <row r="141" s="239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346">
        <v>0</v>
      </c>
      <c r="I141" s="239" t="s">
        <v>2604</v>
      </c>
      <c r="K141" s="239" t="s">
        <v>2616</v>
      </c>
      <c r="N141" s="372"/>
      <c r="O141" s="372"/>
    </row>
    <row r="142" s="239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346">
        <v>10100</v>
      </c>
      <c r="N142" s="372"/>
      <c r="O142" s="372"/>
    </row>
    <row r="143" s="239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346">
        <v>0</v>
      </c>
      <c r="I143" s="239" t="s">
        <v>2604</v>
      </c>
      <c r="K143" s="239" t="s">
        <v>2616</v>
      </c>
      <c r="N143" s="372"/>
      <c r="O143" s="372"/>
    </row>
    <row r="144" s="239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346">
        <v>0</v>
      </c>
      <c r="I144" s="239" t="s">
        <v>2604</v>
      </c>
      <c r="K144" s="239" t="s">
        <v>2616</v>
      </c>
      <c r="N144" s="372"/>
      <c r="O144" s="372"/>
    </row>
    <row r="145" s="239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346">
        <v>0</v>
      </c>
      <c r="I145" s="239" t="s">
        <v>2604</v>
      </c>
      <c r="K145" s="239" t="s">
        <v>2616</v>
      </c>
      <c r="N145" s="372"/>
      <c r="O145" s="372"/>
    </row>
    <row r="146" s="239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346">
        <v>0</v>
      </c>
      <c r="I146" s="239" t="s">
        <v>2604</v>
      </c>
      <c r="K146" s="239" t="s">
        <v>2616</v>
      </c>
      <c r="N146" s="372"/>
      <c r="O146" s="372"/>
    </row>
    <row r="147" s="239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346">
        <v>0</v>
      </c>
      <c r="I147" s="239" t="s">
        <v>2604</v>
      </c>
      <c r="K147" s="239" t="s">
        <v>2616</v>
      </c>
      <c r="N147" s="372"/>
      <c r="O147" s="372"/>
    </row>
    <row r="148" s="239" customFormat="1" spans="1:15">
      <c r="A148" s="30" t="s">
        <v>26</v>
      </c>
      <c r="B148" s="385">
        <v>490146</v>
      </c>
      <c r="C148" s="385" t="s">
        <v>2658</v>
      </c>
      <c r="D148" s="386">
        <v>1265156</v>
      </c>
      <c r="E148" s="387">
        <v>43145</v>
      </c>
      <c r="F148" s="388">
        <v>43149</v>
      </c>
      <c r="G148" s="389" t="s">
        <v>28</v>
      </c>
      <c r="H148" s="346">
        <v>0</v>
      </c>
      <c r="I148" s="239" t="s">
        <v>2604</v>
      </c>
      <c r="K148" s="239" t="s">
        <v>2616</v>
      </c>
      <c r="N148" s="372"/>
      <c r="O148" s="372"/>
    </row>
    <row r="149" s="239" customFormat="1" spans="1:15">
      <c r="A149" s="30" t="s">
        <v>26</v>
      </c>
      <c r="B149" s="385">
        <v>490147</v>
      </c>
      <c r="C149" s="385" t="s">
        <v>2315</v>
      </c>
      <c r="D149" s="386">
        <v>1265156</v>
      </c>
      <c r="E149" s="387">
        <v>43145</v>
      </c>
      <c r="F149" s="388">
        <v>43149</v>
      </c>
      <c r="G149" s="389" t="s">
        <v>28</v>
      </c>
      <c r="H149" s="346">
        <v>0</v>
      </c>
      <c r="I149" s="239" t="s">
        <v>2604</v>
      </c>
      <c r="K149" s="239" t="s">
        <v>2616</v>
      </c>
      <c r="N149" s="372"/>
      <c r="O149" s="372"/>
    </row>
    <row r="150" s="239" customFormat="1" spans="1:15">
      <c r="A150" s="30" t="s">
        <v>26</v>
      </c>
      <c r="B150" s="354">
        <v>490149</v>
      </c>
      <c r="C150" s="354" t="s">
        <v>2659</v>
      </c>
      <c r="D150" s="355">
        <v>1245763</v>
      </c>
      <c r="E150" s="356">
        <v>43146</v>
      </c>
      <c r="F150" s="357">
        <v>43149</v>
      </c>
      <c r="G150" s="358" t="s">
        <v>28</v>
      </c>
      <c r="H150" s="346">
        <v>0</v>
      </c>
      <c r="I150" s="239" t="s">
        <v>2604</v>
      </c>
      <c r="K150" s="239" t="s">
        <v>2616</v>
      </c>
      <c r="N150" s="372"/>
      <c r="O150" s="372"/>
    </row>
    <row r="151" s="239" customFormat="1" spans="1:15">
      <c r="A151" s="30" t="s">
        <v>26</v>
      </c>
      <c r="B151" s="354">
        <v>490150</v>
      </c>
      <c r="C151" s="354" t="s">
        <v>2660</v>
      </c>
      <c r="D151" s="355">
        <v>1245763</v>
      </c>
      <c r="E151" s="356">
        <v>43146</v>
      </c>
      <c r="F151" s="357">
        <v>43149</v>
      </c>
      <c r="G151" s="358" t="s">
        <v>28</v>
      </c>
      <c r="H151" s="346">
        <v>0</v>
      </c>
      <c r="I151" s="239" t="s">
        <v>2604</v>
      </c>
      <c r="K151" s="239" t="s">
        <v>2616</v>
      </c>
      <c r="N151" s="372"/>
      <c r="O151" s="372"/>
    </row>
    <row r="152" s="239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346">
        <v>0</v>
      </c>
      <c r="I152" s="239" t="s">
        <v>2604</v>
      </c>
      <c r="K152" s="239" t="s">
        <v>2616</v>
      </c>
      <c r="N152" s="372"/>
      <c r="O152" s="372"/>
    </row>
    <row r="153" s="239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346">
        <v>0</v>
      </c>
      <c r="I153" s="239" t="s">
        <v>2604</v>
      </c>
      <c r="K153" s="239" t="s">
        <v>2616</v>
      </c>
      <c r="N153" s="372"/>
      <c r="O153" s="372"/>
    </row>
    <row r="154" s="239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346">
        <v>0</v>
      </c>
      <c r="I154" s="239" t="s">
        <v>2604</v>
      </c>
      <c r="K154" s="239" t="s">
        <v>2616</v>
      </c>
      <c r="N154" s="372"/>
      <c r="O154" s="372"/>
    </row>
    <row r="155" s="239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346">
        <v>25000</v>
      </c>
      <c r="N155" s="372"/>
      <c r="O155" s="372"/>
    </row>
    <row r="156" s="239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346">
        <v>0</v>
      </c>
      <c r="I156" s="239" t="s">
        <v>2604</v>
      </c>
      <c r="K156" s="239" t="s">
        <v>2616</v>
      </c>
      <c r="N156" s="372"/>
      <c r="O156" s="372"/>
    </row>
    <row r="157" s="239" customFormat="1" spans="1:15">
      <c r="A157" s="30"/>
      <c r="B157" s="30"/>
      <c r="C157" s="30"/>
      <c r="D157" s="31"/>
      <c r="E157" s="32"/>
      <c r="F157" s="33"/>
      <c r="G157" s="34"/>
      <c r="H157" s="346"/>
      <c r="N157" s="372"/>
      <c r="O157" s="372"/>
    </row>
    <row r="158" s="239" customFormat="1" spans="1:15">
      <c r="A158" s="30"/>
      <c r="B158" s="113"/>
      <c r="C158" s="66"/>
      <c r="D158" s="31"/>
      <c r="E158" s="32"/>
      <c r="F158" s="33"/>
      <c r="G158" s="390"/>
      <c r="H158" s="346"/>
      <c r="N158" s="372"/>
      <c r="O158" s="372"/>
    </row>
    <row r="159" s="239" customFormat="1" ht="17.4" customHeight="1" spans="1:15">
      <c r="A159" s="78" t="s">
        <v>82</v>
      </c>
      <c r="B159" s="69"/>
      <c r="C159" s="116"/>
      <c r="D159" s="71"/>
      <c r="E159" s="391"/>
      <c r="F159" s="392"/>
      <c r="G159" s="74" t="s">
        <v>80</v>
      </c>
      <c r="H159" s="393">
        <f>SUM(H22:H158)</f>
        <v>1145540</v>
      </c>
      <c r="I159" s="239" t="s">
        <v>2664</v>
      </c>
      <c r="N159" s="372"/>
      <c r="O159" s="372"/>
    </row>
    <row r="160" s="239" customFormat="1" ht="7.2" customHeight="1" spans="2:15">
      <c r="B160" s="86"/>
      <c r="C160" s="87"/>
      <c r="D160" s="81"/>
      <c r="E160" s="122"/>
      <c r="F160" s="394"/>
      <c r="G160" s="84"/>
      <c r="H160" s="395"/>
      <c r="N160" s="372"/>
      <c r="O160" s="372"/>
    </row>
    <row r="161" s="239" customFormat="1" ht="16.2" customHeight="1" spans="1:15">
      <c r="A161" s="396" t="s">
        <v>2665</v>
      </c>
      <c r="B161" s="396"/>
      <c r="F161" s="397"/>
      <c r="N161" s="372"/>
      <c r="O161" s="372"/>
    </row>
    <row r="162" s="239" customFormat="1" ht="12" customHeight="1" spans="1:15">
      <c r="A162" s="129" t="s">
        <v>423</v>
      </c>
      <c r="B162" s="90"/>
      <c r="C162" s="130" t="s">
        <v>424</v>
      </c>
      <c r="D162" s="130" t="s">
        <v>424</v>
      </c>
      <c r="E162" s="130" t="s">
        <v>424</v>
      </c>
      <c r="F162" s="130" t="s">
        <v>424</v>
      </c>
      <c r="G162" s="130" t="s">
        <v>424</v>
      </c>
      <c r="H162" s="131" t="s">
        <v>90</v>
      </c>
      <c r="N162" s="372"/>
      <c r="O162" s="372"/>
    </row>
    <row r="163" s="239" customFormat="1" ht="12" customHeight="1" spans="1:15">
      <c r="A163" s="132" t="s">
        <v>425</v>
      </c>
      <c r="B163" s="132"/>
      <c r="C163" s="133" t="s">
        <v>85</v>
      </c>
      <c r="D163" s="134" t="s">
        <v>86</v>
      </c>
      <c r="E163" s="134" t="s">
        <v>87</v>
      </c>
      <c r="F163" s="134" t="s">
        <v>88</v>
      </c>
      <c r="G163" s="134" t="s">
        <v>89</v>
      </c>
      <c r="H163" s="212" t="s">
        <v>426</v>
      </c>
      <c r="N163" s="372"/>
      <c r="O163" s="372"/>
    </row>
    <row r="164" s="239" customFormat="1" ht="13.5" spans="1:15">
      <c r="A164" s="137">
        <f>H159</f>
        <v>1145540</v>
      </c>
      <c r="B164" s="93"/>
      <c r="C164" s="137">
        <v>0</v>
      </c>
      <c r="D164" s="137">
        <v>0</v>
      </c>
      <c r="E164" s="137">
        <v>0</v>
      </c>
      <c r="F164" s="137">
        <v>0</v>
      </c>
      <c r="G164" s="137">
        <v>0</v>
      </c>
      <c r="H164" s="213">
        <f>SUM(A164:G164)</f>
        <v>1145540</v>
      </c>
      <c r="N164" s="372"/>
      <c r="O164" s="372"/>
    </row>
    <row r="165" s="239" customFormat="1" ht="13.5" spans="14:15">
      <c r="N165" s="372"/>
      <c r="O165" s="372"/>
    </row>
    <row r="166" s="239" customFormat="1" ht="18" customHeight="1" spans="14:15">
      <c r="N166" s="372"/>
      <c r="O166" s="372"/>
    </row>
    <row r="167" s="239" customFormat="1" spans="14:15">
      <c r="N167" s="372"/>
      <c r="O167" s="372"/>
    </row>
    <row r="168" s="239" customFormat="1" spans="1:15">
      <c r="A168" s="398"/>
      <c r="B168" s="398"/>
      <c r="N168" s="372"/>
      <c r="O168" s="372"/>
    </row>
    <row r="169" s="239" customFormat="1" ht="15.75" spans="1:15">
      <c r="A169" s="399" t="s">
        <v>1157</v>
      </c>
      <c r="N169" s="372"/>
      <c r="O169" s="372"/>
    </row>
    <row r="170" s="239" customFormat="1" spans="3:15">
      <c r="C170" s="400"/>
      <c r="D170" s="400"/>
      <c r="N170" s="372"/>
      <c r="O170" s="372"/>
    </row>
    <row r="171" s="239" customFormat="1" ht="15.75" spans="3:15">
      <c r="C171" s="401" t="s">
        <v>1158</v>
      </c>
      <c r="N171" s="372"/>
      <c r="O171" s="372"/>
    </row>
    <row r="172" s="239" customFormat="1" spans="3:15">
      <c r="C172" s="142" t="s">
        <v>1207</v>
      </c>
      <c r="N172" s="372"/>
      <c r="O172" s="372"/>
    </row>
    <row r="173" s="239" customFormat="1" spans="3:15">
      <c r="C173" s="143" t="s">
        <v>1160</v>
      </c>
      <c r="N173" s="372"/>
      <c r="O173" s="372"/>
    </row>
    <row r="174" s="239" customFormat="1" spans="14:15">
      <c r="N174" s="372"/>
      <c r="O174" s="372"/>
    </row>
    <row r="175" s="239" customFormat="1" spans="14:15">
      <c r="N175" s="372"/>
      <c r="O175" s="372"/>
    </row>
    <row r="176" s="239" customFormat="1" spans="12:13">
      <c r="L176" s="372"/>
      <c r="M176" s="372"/>
    </row>
    <row r="177" s="239" customFormat="1" spans="12:13">
      <c r="L177" s="372"/>
      <c r="M177" s="372"/>
    </row>
    <row r="178" s="239" customFormat="1" spans="12:13">
      <c r="L178" s="372"/>
      <c r="M178" s="372"/>
    </row>
    <row r="179" s="239" customFormat="1" spans="12:13">
      <c r="L179" s="372"/>
      <c r="M179" s="372"/>
    </row>
    <row r="180" s="239" customFormat="1" spans="12:13">
      <c r="L180" s="372"/>
      <c r="M180" s="372"/>
    </row>
    <row r="181" s="239" customFormat="1" spans="12:13">
      <c r="L181" s="372"/>
      <c r="M181" s="372"/>
    </row>
    <row r="182" s="239" customFormat="1" spans="12:13">
      <c r="L182" s="372"/>
      <c r="M182" s="372"/>
    </row>
    <row r="183" s="239" customFormat="1" spans="12:13">
      <c r="L183" s="372"/>
      <c r="M183" s="372"/>
    </row>
    <row r="184" s="239" customFormat="1" spans="12:13">
      <c r="L184" s="372"/>
      <c r="M184" s="372"/>
    </row>
    <row r="185" s="239" customFormat="1" spans="12:13">
      <c r="L185" s="372"/>
      <c r="M185" s="372"/>
    </row>
    <row r="186" s="239" customFormat="1" spans="12:13">
      <c r="L186" s="372"/>
      <c r="M186" s="372"/>
    </row>
    <row r="187" s="239" customFormat="1" spans="12:13">
      <c r="L187" s="372"/>
      <c r="M187" s="372"/>
    </row>
    <row r="188" s="239" customFormat="1" spans="12:13">
      <c r="L188" s="372"/>
      <c r="M188" s="372"/>
    </row>
    <row r="189" s="239" customFormat="1" spans="12:13">
      <c r="L189" s="372"/>
      <c r="M189" s="372"/>
    </row>
    <row r="190" s="239" customFormat="1" spans="12:13">
      <c r="L190" s="372"/>
      <c r="M190" s="372"/>
    </row>
    <row r="191" s="239" customFormat="1" spans="12:13">
      <c r="L191" s="372"/>
      <c r="M191" s="372"/>
    </row>
    <row r="192" s="239" customFormat="1" spans="12:13">
      <c r="L192" s="372"/>
      <c r="M192" s="372"/>
    </row>
    <row r="193" s="239" customFormat="1" spans="12:13">
      <c r="L193" s="372"/>
      <c r="M193" s="372"/>
    </row>
    <row r="194" s="239" customFormat="1" spans="12:13">
      <c r="L194" s="372"/>
      <c r="M194" s="372"/>
    </row>
    <row r="195" s="239" customFormat="1" spans="12:13">
      <c r="L195" s="372"/>
      <c r="M195" s="372"/>
    </row>
    <row r="196" s="239" customFormat="1" spans="12:13">
      <c r="L196" s="372"/>
      <c r="M196" s="372"/>
    </row>
    <row r="197" s="239" customFormat="1" spans="12:13">
      <c r="L197" s="372"/>
      <c r="M197" s="372"/>
    </row>
    <row r="198" s="239" customFormat="1" spans="12:13">
      <c r="L198" s="372"/>
      <c r="M198" s="372"/>
    </row>
    <row r="199" s="239" customFormat="1" spans="12:13">
      <c r="L199" s="372"/>
      <c r="M199" s="372"/>
    </row>
    <row r="200" s="239" customFormat="1" spans="12:13">
      <c r="L200" s="372"/>
      <c r="M200" s="372"/>
    </row>
    <row r="201" s="239" customFormat="1" spans="12:13">
      <c r="L201" s="372"/>
      <c r="M201" s="372"/>
    </row>
    <row r="202" s="239" customFormat="1" spans="12:13">
      <c r="L202" s="372"/>
      <c r="M202" s="372"/>
    </row>
    <row r="203" s="239" customFormat="1" spans="12:13">
      <c r="L203" s="372"/>
      <c r="M203" s="372"/>
    </row>
    <row r="204" s="239" customFormat="1" spans="12:13">
      <c r="L204" s="372"/>
      <c r="M204" s="372"/>
    </row>
    <row r="205" s="239" customFormat="1" spans="12:13">
      <c r="L205" s="372"/>
      <c r="M205" s="372"/>
    </row>
    <row r="206" s="239" customFormat="1" spans="12:13">
      <c r="L206" s="372"/>
      <c r="M206" s="372"/>
    </row>
    <row r="207" s="239" customFormat="1" spans="12:13">
      <c r="L207" s="372"/>
      <c r="M207" s="372"/>
    </row>
    <row r="208" s="239" customFormat="1" spans="12:13">
      <c r="L208" s="372"/>
      <c r="M208" s="372"/>
    </row>
    <row r="209" s="239" customFormat="1" spans="12:13">
      <c r="L209" s="372"/>
      <c r="M209" s="372"/>
    </row>
    <row r="210" s="239" customFormat="1" spans="12:13">
      <c r="L210" s="372"/>
      <c r="M210" s="372"/>
    </row>
    <row r="211" s="239" customFormat="1" spans="12:13">
      <c r="L211" s="372"/>
      <c r="M211" s="372"/>
    </row>
    <row r="212" s="239" customFormat="1" spans="12:13">
      <c r="L212" s="372"/>
      <c r="M212" s="372"/>
    </row>
    <row r="213" s="239" customFormat="1" spans="12:13">
      <c r="L213" s="372"/>
      <c r="M213" s="372"/>
    </row>
    <row r="214" s="239" customFormat="1" spans="12:13">
      <c r="L214" s="372"/>
      <c r="M214" s="372"/>
    </row>
    <row r="215" s="239" customFormat="1" spans="12:13">
      <c r="L215" s="372"/>
      <c r="M215" s="372"/>
    </row>
    <row r="216" s="239" customFormat="1" spans="12:13">
      <c r="L216" s="372"/>
      <c r="M216" s="372"/>
    </row>
    <row r="217" s="239" customFormat="1" spans="12:13">
      <c r="L217" s="372"/>
      <c r="M217" s="372"/>
    </row>
    <row r="218" s="239" customFormat="1" spans="12:13">
      <c r="L218" s="372"/>
      <c r="M218" s="372"/>
    </row>
    <row r="219" s="239" customFormat="1" spans="12:13">
      <c r="L219" s="372"/>
      <c r="M219" s="372"/>
    </row>
    <row r="220" s="239" customFormat="1" spans="12:13">
      <c r="L220" s="372"/>
      <c r="M220" s="372"/>
    </row>
    <row r="221" s="239" customFormat="1" spans="12:13">
      <c r="L221" s="372"/>
      <c r="M221" s="372"/>
    </row>
    <row r="222" s="239" customFormat="1" spans="12:13">
      <c r="L222" s="372"/>
      <c r="M222" s="372"/>
    </row>
    <row r="223" s="239" customFormat="1" spans="12:13">
      <c r="L223" s="372"/>
      <c r="M223" s="372"/>
    </row>
    <row r="224" s="239" customFormat="1" spans="12:13">
      <c r="L224" s="372"/>
      <c r="M224" s="372"/>
    </row>
    <row r="225" s="239" customFormat="1" spans="12:13">
      <c r="L225" s="372"/>
      <c r="M225" s="372"/>
    </row>
    <row r="226" s="239" customFormat="1" spans="12:13">
      <c r="L226" s="372"/>
      <c r="M226" s="372"/>
    </row>
    <row r="227" s="239" customFormat="1" spans="12:13">
      <c r="L227" s="372"/>
      <c r="M227" s="372"/>
    </row>
    <row r="228" s="239" customFormat="1" spans="12:13">
      <c r="L228" s="372"/>
      <c r="M228" s="372"/>
    </row>
    <row r="229" s="239" customFormat="1" spans="12:13">
      <c r="L229" s="372"/>
      <c r="M229" s="372"/>
    </row>
    <row r="230" s="239" customFormat="1" spans="12:13">
      <c r="L230" s="372"/>
      <c r="M230" s="372"/>
    </row>
    <row r="231" s="239" customFormat="1" spans="12:13">
      <c r="L231" s="372"/>
      <c r="M231" s="372"/>
    </row>
    <row r="232" s="239" customFormat="1" spans="12:13">
      <c r="L232" s="372"/>
      <c r="M232" s="372"/>
    </row>
    <row r="233" s="239" customFormat="1" spans="12:13">
      <c r="L233" s="372"/>
      <c r="M233" s="372"/>
    </row>
    <row r="234" s="239" customFormat="1" spans="12:13">
      <c r="L234" s="372"/>
      <c r="M234" s="372"/>
    </row>
    <row r="235" s="239" customFormat="1" spans="12:13">
      <c r="L235" s="372"/>
      <c r="M235" s="372"/>
    </row>
    <row r="236" s="239" customFormat="1" spans="12:13">
      <c r="L236" s="372"/>
      <c r="M236" s="372"/>
    </row>
    <row r="237" s="239" customFormat="1" spans="12:13">
      <c r="L237" s="372"/>
      <c r="M237" s="372"/>
    </row>
    <row r="238" s="239" customFormat="1" spans="14:15">
      <c r="N238" s="372"/>
      <c r="O238" s="372"/>
    </row>
    <row r="239" s="239" customFormat="1" spans="14:15">
      <c r="N239" s="372"/>
      <c r="O239" s="372"/>
    </row>
    <row r="240" s="239" customFormat="1" spans="14:15">
      <c r="N240" s="372"/>
      <c r="O240" s="372"/>
    </row>
    <row r="241" s="239" customFormat="1" spans="14:15">
      <c r="N241" s="372"/>
      <c r="O241" s="372"/>
    </row>
    <row r="242" s="239" customFormat="1" spans="14:15">
      <c r="N242" s="372"/>
      <c r="O242" s="372"/>
    </row>
    <row r="243" s="239" customFormat="1" spans="14:15">
      <c r="N243" s="372"/>
      <c r="O243" s="372"/>
    </row>
    <row r="244" s="239" customFormat="1" spans="14:15">
      <c r="N244" s="372"/>
      <c r="O244" s="372"/>
    </row>
    <row r="245" s="239" customFormat="1" spans="14:15">
      <c r="N245" s="372"/>
      <c r="O245" s="372"/>
    </row>
    <row r="246" s="239" customFormat="1" spans="14:15">
      <c r="N246" s="372"/>
      <c r="O246" s="372"/>
    </row>
    <row r="247" s="239" customFormat="1" spans="14:15">
      <c r="N247" s="372"/>
      <c r="O247" s="372"/>
    </row>
    <row r="248" s="239" customFormat="1" spans="14:15">
      <c r="N248" s="372"/>
      <c r="O248" s="372"/>
    </row>
    <row r="249" s="239" customFormat="1" spans="14:15">
      <c r="N249" s="372"/>
      <c r="O249" s="372"/>
    </row>
    <row r="250" s="239" customFormat="1" spans="14:15">
      <c r="N250" s="372"/>
      <c r="O250" s="372"/>
    </row>
    <row r="251" s="239" customFormat="1" spans="14:15">
      <c r="N251" s="372"/>
      <c r="O251" s="372"/>
    </row>
    <row r="252" s="239" customFormat="1" spans="14:15">
      <c r="N252" s="372"/>
      <c r="O252" s="372"/>
    </row>
    <row r="253" s="239" customFormat="1" spans="14:15">
      <c r="N253" s="372"/>
      <c r="O253" s="372"/>
    </row>
    <row r="254" s="239" customFormat="1" spans="14:15">
      <c r="N254" s="372"/>
      <c r="O254" s="372"/>
    </row>
    <row r="255" s="239" customFormat="1" spans="14:15">
      <c r="N255" s="372"/>
      <c r="O255" s="372"/>
    </row>
    <row r="256" s="239" customFormat="1" spans="14:15">
      <c r="N256" s="372"/>
      <c r="O256" s="372"/>
    </row>
    <row r="257" s="239" customFormat="1" spans="14:15">
      <c r="N257" s="372"/>
      <c r="O257" s="372"/>
    </row>
    <row r="258" s="239" customFormat="1" spans="14:15">
      <c r="N258" s="372"/>
      <c r="O258" s="372"/>
    </row>
    <row r="259" s="239" customFormat="1" spans="14:15">
      <c r="N259" s="372"/>
      <c r="O259" s="372"/>
    </row>
    <row r="260" s="239" customFormat="1" spans="14:15">
      <c r="N260" s="372"/>
      <c r="O260" s="372"/>
    </row>
    <row r="261" s="239" customFormat="1" spans="14:15">
      <c r="N261" s="372"/>
      <c r="O261" s="372"/>
    </row>
    <row r="262" s="239" customFormat="1" spans="14:15">
      <c r="N262" s="372"/>
      <c r="O262" s="372"/>
    </row>
    <row r="263" s="239" customFormat="1" spans="14:15">
      <c r="N263" s="372"/>
      <c r="O263" s="372"/>
    </row>
    <row r="264" s="239" customFormat="1" spans="14:15">
      <c r="N264" s="372"/>
      <c r="O264" s="372"/>
    </row>
    <row r="265" s="239" customFormat="1" spans="14:15">
      <c r="N265" s="372"/>
      <c r="O265" s="372"/>
    </row>
    <row r="266" s="239" customFormat="1" spans="14:15">
      <c r="N266" s="372"/>
      <c r="O266" s="372"/>
    </row>
    <row r="267" s="239" customFormat="1" spans="14:15">
      <c r="N267" s="372"/>
      <c r="O267" s="372"/>
    </row>
    <row r="268" s="239" customFormat="1" spans="14:15">
      <c r="N268" s="372"/>
      <c r="O268" s="372"/>
    </row>
    <row r="269" s="239" customFormat="1" spans="14:15">
      <c r="N269" s="372"/>
      <c r="O269" s="372"/>
    </row>
    <row r="270" s="239" customFormat="1" spans="14:15">
      <c r="N270" s="372"/>
      <c r="O270" s="372"/>
    </row>
    <row r="271" s="239" customFormat="1" spans="14:15">
      <c r="N271" s="372"/>
      <c r="O271" s="372"/>
    </row>
    <row r="272" s="239" customFormat="1" spans="14:15">
      <c r="N272" s="372"/>
      <c r="O272" s="372"/>
    </row>
    <row r="273" s="239" customFormat="1" spans="14:15">
      <c r="N273" s="372"/>
      <c r="O273" s="372"/>
    </row>
    <row r="274" s="239" customFormat="1" spans="14:15">
      <c r="N274" s="372"/>
      <c r="O274" s="372"/>
    </row>
    <row r="275" s="239" customFormat="1" spans="14:15">
      <c r="N275" s="372"/>
      <c r="O275" s="372"/>
    </row>
    <row r="276" s="239" customFormat="1" spans="14:15">
      <c r="N276" s="372"/>
      <c r="O276" s="372"/>
    </row>
    <row r="277" s="239" customFormat="1" spans="14:15">
      <c r="N277" s="372"/>
      <c r="O277" s="372"/>
    </row>
    <row r="278" s="239" customFormat="1" spans="14:15">
      <c r="N278" s="372"/>
      <c r="O278" s="372"/>
    </row>
    <row r="279" s="239" customFormat="1" spans="14:15">
      <c r="N279" s="372"/>
      <c r="O279" s="372"/>
    </row>
    <row r="280" s="239" customFormat="1" spans="14:15">
      <c r="N280" s="372"/>
      <c r="O280" s="372"/>
    </row>
    <row r="281" s="239" customFormat="1" spans="14:15">
      <c r="N281" s="372"/>
      <c r="O281" s="372"/>
    </row>
    <row r="282" s="239" customFormat="1" spans="14:15">
      <c r="N282" s="372"/>
      <c r="O282" s="372"/>
    </row>
    <row r="283" s="239" customFormat="1" spans="14:15">
      <c r="N283" s="372"/>
      <c r="O283" s="372"/>
    </row>
    <row r="284" s="239" customFormat="1" spans="14:15">
      <c r="N284" s="372"/>
      <c r="O284" s="372"/>
    </row>
    <row r="285" s="239" customFormat="1" spans="14:15">
      <c r="N285" s="372"/>
      <c r="O285" s="372"/>
    </row>
    <row r="286" s="239" customFormat="1" spans="14:15">
      <c r="N286" s="372"/>
      <c r="O286" s="372"/>
    </row>
    <row r="287" s="239" customFormat="1" spans="14:15">
      <c r="N287" s="372"/>
      <c r="O287" s="372"/>
    </row>
    <row r="288" s="239" customFormat="1" spans="14:15">
      <c r="N288" s="372"/>
      <c r="O288" s="372"/>
    </row>
    <row r="289" s="239" customFormat="1" spans="14:15">
      <c r="N289" s="372"/>
      <c r="O289" s="372"/>
    </row>
    <row r="290" s="239" customFormat="1" spans="14:15">
      <c r="N290" s="372"/>
      <c r="O290" s="372"/>
    </row>
    <row r="291" s="239" customFormat="1" spans="14:15">
      <c r="N291" s="372"/>
      <c r="O291" s="372"/>
    </row>
    <row r="292" s="239" customFormat="1" spans="14:15">
      <c r="N292" s="372"/>
      <c r="O292" s="372"/>
    </row>
    <row r="293" s="239" customFormat="1" spans="14:15">
      <c r="N293" s="372"/>
      <c r="O293" s="372"/>
    </row>
    <row r="294" s="239" customFormat="1" spans="14:15">
      <c r="N294" s="372"/>
      <c r="O294" s="372"/>
    </row>
    <row r="295" s="239" customFormat="1" spans="14:15">
      <c r="N295" s="372"/>
      <c r="O295" s="372"/>
    </row>
    <row r="296" s="239" customFormat="1" spans="14:15">
      <c r="N296" s="372"/>
      <c r="O296" s="372"/>
    </row>
    <row r="297" s="239" customFormat="1" spans="14:15">
      <c r="N297" s="372"/>
      <c r="O297" s="372"/>
    </row>
    <row r="298" s="239" customFormat="1" spans="14:15">
      <c r="N298" s="372"/>
      <c r="O298" s="372"/>
    </row>
    <row r="299" s="239" customFormat="1" spans="14:15">
      <c r="N299" s="372"/>
      <c r="O299" s="372"/>
    </row>
    <row r="300" s="239" customFormat="1" spans="14:15">
      <c r="N300" s="372"/>
      <c r="O300" s="372"/>
    </row>
    <row r="301" s="239" customFormat="1" spans="14:15">
      <c r="N301" s="372"/>
      <c r="O301" s="372"/>
    </row>
    <row r="302" s="239" customFormat="1" spans="14:15">
      <c r="N302" s="372"/>
      <c r="O302" s="372"/>
    </row>
    <row r="303" s="239" customFormat="1" spans="14:15">
      <c r="N303" s="372"/>
      <c r="O303" s="372"/>
    </row>
    <row r="304" s="239" customFormat="1" spans="14:15">
      <c r="N304" s="372"/>
      <c r="O304" s="372"/>
    </row>
    <row r="305" s="239" customFormat="1" spans="14:15">
      <c r="N305" s="372"/>
      <c r="O305" s="372"/>
    </row>
    <row r="306" s="239" customFormat="1" spans="14:15">
      <c r="N306" s="372"/>
      <c r="O306" s="372"/>
    </row>
    <row r="307" s="239" customFormat="1" spans="14:15">
      <c r="N307" s="372"/>
      <c r="O307" s="372"/>
    </row>
    <row r="308" s="239" customFormat="1" spans="14:15">
      <c r="N308" s="372"/>
      <c r="O308" s="372"/>
    </row>
    <row r="309" s="239" customFormat="1" spans="14:15">
      <c r="N309" s="372"/>
      <c r="O309" s="372"/>
    </row>
    <row r="310" s="239" customFormat="1" spans="14:15">
      <c r="N310" s="372"/>
      <c r="O310" s="372"/>
    </row>
    <row r="311" s="239" customFormat="1" spans="14:15">
      <c r="N311" s="372"/>
      <c r="O311" s="372"/>
    </row>
    <row r="312" s="239" customFormat="1" spans="14:15">
      <c r="N312" s="372"/>
      <c r="O312" s="372"/>
    </row>
    <row r="313" s="239" customFormat="1" spans="14:15">
      <c r="N313" s="372"/>
      <c r="O313" s="372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107">
        <v>491724</v>
      </c>
      <c r="C101" s="107" t="s">
        <v>2730</v>
      </c>
      <c r="D101" s="108">
        <v>1259975</v>
      </c>
      <c r="E101" s="109">
        <v>43155</v>
      </c>
      <c r="F101" s="110">
        <v>43158</v>
      </c>
      <c r="G101" s="111" t="s">
        <v>28</v>
      </c>
      <c r="H101" s="112">
        <v>20900</v>
      </c>
    </row>
    <row r="102" s="1" customFormat="1" spans="1:8">
      <c r="A102" s="30" t="s">
        <v>26</v>
      </c>
      <c r="B102" s="107">
        <v>491725</v>
      </c>
      <c r="C102" s="107" t="s">
        <v>2731</v>
      </c>
      <c r="D102" s="108">
        <v>1259975</v>
      </c>
      <c r="E102" s="109">
        <v>43155</v>
      </c>
      <c r="F102" s="110">
        <v>43158</v>
      </c>
      <c r="G102" s="111" t="s">
        <v>28</v>
      </c>
      <c r="H102" s="112">
        <v>20900</v>
      </c>
    </row>
    <row r="103" s="1" customFormat="1" spans="1:8">
      <c r="A103" s="30" t="s">
        <v>26</v>
      </c>
      <c r="B103" s="107">
        <v>491726</v>
      </c>
      <c r="C103" s="107" t="s">
        <v>2732</v>
      </c>
      <c r="D103" s="108">
        <v>1259975</v>
      </c>
      <c r="E103" s="109">
        <v>43155</v>
      </c>
      <c r="F103" s="110">
        <v>43158</v>
      </c>
      <c r="G103" s="111" t="s">
        <v>28</v>
      </c>
      <c r="H103" s="112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218">
        <v>492163</v>
      </c>
      <c r="C131" s="218" t="s">
        <v>2758</v>
      </c>
      <c r="D131" s="219">
        <v>1263364</v>
      </c>
      <c r="E131" s="220">
        <v>43155</v>
      </c>
      <c r="F131" s="221">
        <v>43161</v>
      </c>
      <c r="G131" s="222" t="s">
        <v>28</v>
      </c>
      <c r="H131" s="223">
        <v>26226</v>
      </c>
    </row>
    <row r="132" s="1" customFormat="1" spans="1:8">
      <c r="A132" s="30" t="s">
        <v>26</v>
      </c>
      <c r="B132" s="218">
        <v>492165</v>
      </c>
      <c r="C132" s="218" t="s">
        <v>2759</v>
      </c>
      <c r="D132" s="219">
        <v>1263364</v>
      </c>
      <c r="E132" s="220">
        <v>43155</v>
      </c>
      <c r="F132" s="221">
        <v>43161</v>
      </c>
      <c r="G132" s="222" t="s">
        <v>28</v>
      </c>
      <c r="H132" s="223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101">
        <v>492734</v>
      </c>
      <c r="C170" s="101" t="s">
        <v>2795</v>
      </c>
      <c r="D170" s="102">
        <v>1275698</v>
      </c>
      <c r="E170" s="103">
        <v>43161</v>
      </c>
      <c r="F170" s="104">
        <v>43164</v>
      </c>
      <c r="G170" s="105" t="s">
        <v>28</v>
      </c>
      <c r="H170" s="106">
        <v>14100</v>
      </c>
    </row>
    <row r="171" s="1" customFormat="1" spans="1:8">
      <c r="A171" s="30" t="s">
        <v>26</v>
      </c>
      <c r="B171" s="101">
        <v>492735</v>
      </c>
      <c r="C171" s="101" t="s">
        <v>1863</v>
      </c>
      <c r="D171" s="102">
        <v>1275698</v>
      </c>
      <c r="E171" s="103">
        <v>43161</v>
      </c>
      <c r="F171" s="104">
        <v>43164</v>
      </c>
      <c r="G171" s="105" t="s">
        <v>28</v>
      </c>
      <c r="H171" s="106">
        <v>14100</v>
      </c>
    </row>
    <row r="172" s="1" customFormat="1" spans="1:8">
      <c r="A172" s="30"/>
      <c r="B172" s="113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16"/>
      <c r="D173" s="71"/>
      <c r="E173" s="72"/>
      <c r="F173" s="73"/>
      <c r="G173" s="74" t="s">
        <v>80</v>
      </c>
      <c r="H173" s="75">
        <f>SUM(H22:H172)</f>
        <v>2156417</v>
      </c>
      <c r="I173" s="327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29" t="s">
        <v>423</v>
      </c>
      <c r="B176" s="90"/>
      <c r="C176" s="130" t="s">
        <v>424</v>
      </c>
      <c r="D176" s="130" t="s">
        <v>424</v>
      </c>
      <c r="E176" s="130" t="s">
        <v>424</v>
      </c>
      <c r="F176" s="130" t="s">
        <v>424</v>
      </c>
      <c r="G176" s="130" t="s">
        <v>424</v>
      </c>
      <c r="H176" s="131" t="s">
        <v>90</v>
      </c>
    </row>
    <row r="177" customFormat="1" ht="12" customHeight="1" spans="1:8">
      <c r="A177" s="132" t="s">
        <v>425</v>
      </c>
      <c r="B177" s="132"/>
      <c r="C177" s="133" t="s">
        <v>85</v>
      </c>
      <c r="D177" s="134" t="s">
        <v>86</v>
      </c>
      <c r="E177" s="134" t="s">
        <v>87</v>
      </c>
      <c r="F177" s="134" t="s">
        <v>88</v>
      </c>
      <c r="G177" s="134" t="s">
        <v>89</v>
      </c>
      <c r="H177" s="212" t="s">
        <v>426</v>
      </c>
    </row>
    <row r="178" customFormat="1" ht="13.5" spans="1:8">
      <c r="A178" s="137">
        <f>H173</f>
        <v>2156417</v>
      </c>
      <c r="B178" s="93"/>
      <c r="C178" s="137">
        <v>0</v>
      </c>
      <c r="D178" s="137">
        <v>0</v>
      </c>
      <c r="E178" s="137">
        <v>0</v>
      </c>
      <c r="F178" s="137">
        <v>0</v>
      </c>
      <c r="G178" s="137">
        <v>0</v>
      </c>
      <c r="H178" s="213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139" t="s">
        <v>1157</v>
      </c>
    </row>
    <row r="184" customFormat="1" spans="3:4">
      <c r="C184" s="140"/>
      <c r="D184" s="140"/>
    </row>
    <row r="185" customFormat="1" ht="15.75" spans="3:3">
      <c r="C185" s="141" t="s">
        <v>1158</v>
      </c>
    </row>
    <row r="186" customFormat="1" spans="3:3">
      <c r="C186" s="142" t="s">
        <v>1207</v>
      </c>
    </row>
    <row r="187" customFormat="1" spans="3:4">
      <c r="C187" s="143" t="s">
        <v>1160</v>
      </c>
      <c r="D187" s="126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3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107">
        <v>493099</v>
      </c>
      <c r="C51" s="107" t="s">
        <v>2823</v>
      </c>
      <c r="D51" s="108">
        <v>1269692</v>
      </c>
      <c r="E51" s="109">
        <v>43162</v>
      </c>
      <c r="F51" s="110">
        <v>43167</v>
      </c>
      <c r="G51" s="111" t="s">
        <v>28</v>
      </c>
      <c r="H51" s="112">
        <v>25575</v>
      </c>
    </row>
    <row r="52" s="1" customFormat="1" spans="1:8">
      <c r="A52" s="30" t="s">
        <v>26</v>
      </c>
      <c r="B52" s="107">
        <v>493100</v>
      </c>
      <c r="C52" s="107" t="s">
        <v>2824</v>
      </c>
      <c r="D52" s="108">
        <v>1269692</v>
      </c>
      <c r="E52" s="109">
        <v>43162</v>
      </c>
      <c r="F52" s="110">
        <v>43167</v>
      </c>
      <c r="G52" s="111" t="s">
        <v>28</v>
      </c>
      <c r="H52" s="112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107">
        <v>493324</v>
      </c>
      <c r="C63" s="107" t="s">
        <v>2835</v>
      </c>
      <c r="D63" s="108">
        <v>1267469</v>
      </c>
      <c r="E63" s="109">
        <v>43166</v>
      </c>
      <c r="F63" s="110">
        <v>43169</v>
      </c>
      <c r="G63" s="111" t="s">
        <v>28</v>
      </c>
      <c r="H63" s="112">
        <v>15675</v>
      </c>
    </row>
    <row r="64" s="1" customFormat="1" spans="1:8">
      <c r="A64" s="30" t="s">
        <v>26</v>
      </c>
      <c r="B64" s="107">
        <v>493325</v>
      </c>
      <c r="C64" s="107" t="s">
        <v>2836</v>
      </c>
      <c r="D64" s="108">
        <v>1267469</v>
      </c>
      <c r="E64" s="109">
        <v>43166</v>
      </c>
      <c r="F64" s="110">
        <v>43169</v>
      </c>
      <c r="G64" s="111" t="s">
        <v>28</v>
      </c>
      <c r="H64" s="112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1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16"/>
      <c r="D107" s="71"/>
      <c r="E107" s="72"/>
      <c r="F107" s="73"/>
      <c r="G107" s="74" t="s">
        <v>80</v>
      </c>
      <c r="H107" s="75">
        <f>SUM(H22:H106)</f>
        <v>1553887</v>
      </c>
      <c r="I107" s="319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29" t="s">
        <v>423</v>
      </c>
      <c r="B110" s="90"/>
      <c r="C110" s="130" t="s">
        <v>424</v>
      </c>
      <c r="D110" s="130" t="s">
        <v>424</v>
      </c>
      <c r="E110" s="130" t="s">
        <v>424</v>
      </c>
      <c r="F110" s="130" t="s">
        <v>424</v>
      </c>
      <c r="G110" s="130" t="s">
        <v>424</v>
      </c>
      <c r="H110" s="131" t="s">
        <v>90</v>
      </c>
    </row>
    <row r="111" customFormat="1" ht="12" customHeight="1" spans="1:8">
      <c r="A111" s="132" t="s">
        <v>425</v>
      </c>
      <c r="B111" s="132"/>
      <c r="C111" s="133" t="s">
        <v>85</v>
      </c>
      <c r="D111" s="134" t="s">
        <v>86</v>
      </c>
      <c r="E111" s="134" t="s">
        <v>87</v>
      </c>
      <c r="F111" s="134" t="s">
        <v>88</v>
      </c>
      <c r="G111" s="134" t="s">
        <v>89</v>
      </c>
      <c r="H111" s="212" t="s">
        <v>426</v>
      </c>
    </row>
    <row r="112" customFormat="1" ht="13.5" spans="1:8">
      <c r="A112" s="298">
        <f>H107+2156417</f>
        <v>3710304</v>
      </c>
      <c r="B112" s="93"/>
      <c r="C112" s="137">
        <v>0</v>
      </c>
      <c r="D112" s="137">
        <v>0</v>
      </c>
      <c r="E112" s="137">
        <v>0</v>
      </c>
      <c r="F112" s="137">
        <v>0</v>
      </c>
      <c r="G112" s="137">
        <v>0</v>
      </c>
      <c r="H112" s="333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139" t="s">
        <v>1157</v>
      </c>
    </row>
    <row r="118" customFormat="1" spans="3:4">
      <c r="C118" s="140"/>
      <c r="D118" s="140"/>
    </row>
    <row r="119" customFormat="1" ht="15.75" spans="3:3">
      <c r="C119" s="141" t="s">
        <v>1158</v>
      </c>
    </row>
    <row r="120" customFormat="1" spans="3:3">
      <c r="C120" s="142" t="s">
        <v>1207</v>
      </c>
    </row>
    <row r="121" customFormat="1" spans="3:4">
      <c r="C121" s="143" t="s">
        <v>1160</v>
      </c>
      <c r="D121" s="126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3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239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239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239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239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239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328">
        <v>1275241</v>
      </c>
      <c r="E35" s="329">
        <v>43170</v>
      </c>
      <c r="F35" s="330">
        <v>43177</v>
      </c>
      <c r="G35" s="331" t="s">
        <v>28</v>
      </c>
      <c r="H35" s="332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328">
        <v>1275241</v>
      </c>
      <c r="E36" s="329">
        <v>43170</v>
      </c>
      <c r="F36" s="330">
        <v>43177</v>
      </c>
      <c r="G36" s="331" t="s">
        <v>28</v>
      </c>
      <c r="H36" s="332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239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107">
        <v>494889</v>
      </c>
      <c r="C50" s="107" t="s">
        <v>2902</v>
      </c>
      <c r="D50" s="108">
        <v>1273303</v>
      </c>
      <c r="E50" s="109">
        <v>43177</v>
      </c>
      <c r="F50" s="110">
        <v>43180</v>
      </c>
      <c r="G50" s="111" t="s">
        <v>28</v>
      </c>
      <c r="H50" s="112">
        <v>13395</v>
      </c>
    </row>
    <row r="51" s="1" customFormat="1" spans="1:8">
      <c r="A51" s="30" t="s">
        <v>26</v>
      </c>
      <c r="B51" s="107">
        <v>494891</v>
      </c>
      <c r="C51" s="107" t="s">
        <v>2903</v>
      </c>
      <c r="D51" s="108">
        <v>1273303</v>
      </c>
      <c r="E51" s="109">
        <v>43177</v>
      </c>
      <c r="F51" s="110">
        <v>43180</v>
      </c>
      <c r="G51" s="111" t="s">
        <v>28</v>
      </c>
      <c r="H51" s="112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239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101">
        <v>495326</v>
      </c>
      <c r="C66" s="101" t="s">
        <v>2917</v>
      </c>
      <c r="D66" s="102">
        <v>1278010</v>
      </c>
      <c r="E66" s="103">
        <v>43178</v>
      </c>
      <c r="F66" s="104">
        <v>43183</v>
      </c>
      <c r="G66" s="105" t="s">
        <v>28</v>
      </c>
      <c r="H66" s="106">
        <v>25575</v>
      </c>
    </row>
    <row r="67" s="1" customFormat="1" spans="1:8">
      <c r="A67" s="30" t="s">
        <v>26</v>
      </c>
      <c r="B67" s="101">
        <v>495327</v>
      </c>
      <c r="C67" s="101" t="s">
        <v>2918</v>
      </c>
      <c r="D67" s="102">
        <v>1278010</v>
      </c>
      <c r="E67" s="103">
        <v>43178</v>
      </c>
      <c r="F67" s="104">
        <v>43183</v>
      </c>
      <c r="G67" s="105" t="s">
        <v>28</v>
      </c>
      <c r="H67" s="106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107">
        <v>495859</v>
      </c>
      <c r="C99" s="107" t="s">
        <v>2947</v>
      </c>
      <c r="D99" s="108">
        <v>1278023</v>
      </c>
      <c r="E99" s="109">
        <v>43182</v>
      </c>
      <c r="F99" s="110">
        <v>43187</v>
      </c>
      <c r="G99" s="111" t="s">
        <v>28</v>
      </c>
      <c r="H99" s="112">
        <v>25575</v>
      </c>
    </row>
    <row r="100" s="1" customFormat="1" spans="1:8">
      <c r="A100" s="30" t="s">
        <v>26</v>
      </c>
      <c r="B100" s="107">
        <v>495860</v>
      </c>
      <c r="C100" s="107" t="s">
        <v>2948</v>
      </c>
      <c r="D100" s="108">
        <v>1278023</v>
      </c>
      <c r="E100" s="109">
        <v>43182</v>
      </c>
      <c r="F100" s="110">
        <v>43187</v>
      </c>
      <c r="G100" s="111" t="s">
        <v>28</v>
      </c>
      <c r="H100" s="112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239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239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239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1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16"/>
      <c r="D107" s="71"/>
      <c r="E107" s="72"/>
      <c r="F107" s="73"/>
      <c r="G107" s="74" t="s">
        <v>80</v>
      </c>
      <c r="H107" s="75">
        <f>SUM(H22:H106)</f>
        <v>1552801</v>
      </c>
      <c r="I107" s="319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29" t="s">
        <v>423</v>
      </c>
      <c r="B110" s="90"/>
      <c r="C110" s="130" t="s">
        <v>424</v>
      </c>
      <c r="D110" s="130" t="s">
        <v>424</v>
      </c>
      <c r="E110" s="130" t="s">
        <v>424</v>
      </c>
      <c r="F110" s="130" t="s">
        <v>424</v>
      </c>
      <c r="G110" s="130" t="s">
        <v>424</v>
      </c>
      <c r="H110" s="131" t="s">
        <v>90</v>
      </c>
    </row>
    <row r="111" customFormat="1" ht="12" customHeight="1" spans="1:8">
      <c r="A111" s="132" t="s">
        <v>425</v>
      </c>
      <c r="B111" s="132"/>
      <c r="C111" s="133" t="s">
        <v>85</v>
      </c>
      <c r="D111" s="134" t="s">
        <v>86</v>
      </c>
      <c r="E111" s="134" t="s">
        <v>87</v>
      </c>
      <c r="F111" s="134" t="s">
        <v>88</v>
      </c>
      <c r="G111" s="134" t="s">
        <v>89</v>
      </c>
      <c r="H111" s="212" t="s">
        <v>426</v>
      </c>
    </row>
    <row r="112" customFormat="1" ht="13.5" spans="1:8">
      <c r="A112" s="137">
        <f>H107</f>
        <v>1552801</v>
      </c>
      <c r="B112" s="93"/>
      <c r="C112" s="137">
        <v>0</v>
      </c>
      <c r="D112" s="137">
        <v>0</v>
      </c>
      <c r="E112" s="137">
        <v>0</v>
      </c>
      <c r="F112" s="137">
        <v>0</v>
      </c>
      <c r="G112" s="137">
        <v>0</v>
      </c>
      <c r="H112" s="213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39" t="s">
        <v>1157</v>
      </c>
    </row>
    <row r="118" customFormat="1" spans="3:4">
      <c r="C118" s="140"/>
      <c r="D118" s="140"/>
    </row>
    <row r="119" customFormat="1" ht="15.75" spans="3:3">
      <c r="C119" s="141" t="s">
        <v>1158</v>
      </c>
    </row>
    <row r="120" customFormat="1" spans="3:3">
      <c r="C120" s="142" t="s">
        <v>1207</v>
      </c>
    </row>
    <row r="121" customFormat="1" spans="3:4">
      <c r="C121" s="143" t="s">
        <v>1160</v>
      </c>
      <c r="D121" s="126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3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239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239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239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239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239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218">
        <v>496497</v>
      </c>
      <c r="C36" s="218" t="s">
        <v>2965</v>
      </c>
      <c r="D36" s="219">
        <v>1275324</v>
      </c>
      <c r="E36" s="220">
        <v>43190</v>
      </c>
      <c r="F36" s="221">
        <v>43191</v>
      </c>
      <c r="G36" s="222" t="s">
        <v>28</v>
      </c>
      <c r="H36" s="223">
        <v>5040</v>
      </c>
    </row>
    <row r="37" s="1" customFormat="1" spans="1:8">
      <c r="A37" s="30" t="s">
        <v>26</v>
      </c>
      <c r="B37" s="218">
        <v>496498</v>
      </c>
      <c r="C37" s="218" t="s">
        <v>2966</v>
      </c>
      <c r="D37" s="219">
        <v>1275324</v>
      </c>
      <c r="E37" s="220">
        <v>43190</v>
      </c>
      <c r="F37" s="221">
        <v>43191</v>
      </c>
      <c r="G37" s="222" t="s">
        <v>28</v>
      </c>
      <c r="H37" s="223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239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239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193"/>
      <c r="L66" s="326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107">
        <v>498217</v>
      </c>
      <c r="C91" s="107" t="s">
        <v>3009</v>
      </c>
      <c r="D91" s="108">
        <v>1284039</v>
      </c>
      <c r="E91" s="109">
        <v>43199</v>
      </c>
      <c r="F91" s="110">
        <v>43202</v>
      </c>
      <c r="G91" s="111" t="s">
        <v>28</v>
      </c>
      <c r="H91" s="112">
        <v>12150</v>
      </c>
    </row>
    <row r="92" s="1" customFormat="1" spans="1:8">
      <c r="A92" s="30" t="s">
        <v>26</v>
      </c>
      <c r="B92" s="107">
        <v>498218</v>
      </c>
      <c r="C92" s="107" t="s">
        <v>3010</v>
      </c>
      <c r="D92" s="108">
        <v>1284039</v>
      </c>
      <c r="E92" s="109">
        <v>43199</v>
      </c>
      <c r="F92" s="110">
        <v>43202</v>
      </c>
      <c r="G92" s="111" t="s">
        <v>28</v>
      </c>
      <c r="H92" s="112">
        <v>12150</v>
      </c>
    </row>
    <row r="93" s="1" customFormat="1" spans="1:8">
      <c r="A93" s="30" t="s">
        <v>26</v>
      </c>
      <c r="B93" s="107">
        <v>498219</v>
      </c>
      <c r="C93" s="107" t="s">
        <v>3011</v>
      </c>
      <c r="D93" s="108">
        <v>1284039</v>
      </c>
      <c r="E93" s="109">
        <v>43199</v>
      </c>
      <c r="F93" s="110">
        <v>43202</v>
      </c>
      <c r="G93" s="111" t="s">
        <v>28</v>
      </c>
      <c r="H93" s="112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101">
        <v>498254</v>
      </c>
      <c r="C97" s="101" t="s">
        <v>3014</v>
      </c>
      <c r="D97" s="102">
        <v>1271091</v>
      </c>
      <c r="E97" s="103">
        <v>43197</v>
      </c>
      <c r="F97" s="104">
        <v>43202</v>
      </c>
      <c r="G97" s="105" t="s">
        <v>28</v>
      </c>
      <c r="H97" s="106">
        <v>21825</v>
      </c>
    </row>
    <row r="98" s="1" customFormat="1" spans="1:8">
      <c r="A98" s="30" t="s">
        <v>26</v>
      </c>
      <c r="B98" s="101">
        <v>498255</v>
      </c>
      <c r="C98" s="101" t="s">
        <v>3015</v>
      </c>
      <c r="D98" s="102">
        <v>1271091</v>
      </c>
      <c r="E98" s="103">
        <v>43197</v>
      </c>
      <c r="F98" s="104">
        <v>43202</v>
      </c>
      <c r="G98" s="105" t="s">
        <v>28</v>
      </c>
      <c r="H98" s="106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218">
        <v>498526</v>
      </c>
      <c r="C108" s="218" t="s">
        <v>3022</v>
      </c>
      <c r="D108" s="219">
        <v>1269007</v>
      </c>
      <c r="E108" s="220">
        <v>43202</v>
      </c>
      <c r="F108" s="221">
        <v>43204</v>
      </c>
      <c r="G108" s="222" t="s">
        <v>28</v>
      </c>
      <c r="H108" s="223">
        <v>8730</v>
      </c>
    </row>
    <row r="109" s="1" customFormat="1" spans="1:8">
      <c r="A109" s="30" t="s">
        <v>26</v>
      </c>
      <c r="B109" s="218">
        <v>498527</v>
      </c>
      <c r="C109" s="218" t="s">
        <v>3023</v>
      </c>
      <c r="D109" s="219">
        <v>1269007</v>
      </c>
      <c r="E109" s="220">
        <v>43202</v>
      </c>
      <c r="F109" s="221">
        <v>43204</v>
      </c>
      <c r="G109" s="222" t="s">
        <v>28</v>
      </c>
      <c r="H109" s="223">
        <v>8730</v>
      </c>
    </row>
    <row r="110" s="1" customFormat="1" spans="1:8">
      <c r="A110" s="30" t="s">
        <v>26</v>
      </c>
      <c r="B110" s="218">
        <v>498528</v>
      </c>
      <c r="C110" s="218" t="s">
        <v>3024</v>
      </c>
      <c r="D110" s="219">
        <v>1269007</v>
      </c>
      <c r="E110" s="220">
        <v>43202</v>
      </c>
      <c r="F110" s="221">
        <v>43204</v>
      </c>
      <c r="G110" s="222" t="s">
        <v>28</v>
      </c>
      <c r="H110" s="223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107">
        <v>498703</v>
      </c>
      <c r="C117" s="107" t="s">
        <v>571</v>
      </c>
      <c r="D117" s="108">
        <v>1271540</v>
      </c>
      <c r="E117" s="109">
        <v>43201</v>
      </c>
      <c r="F117" s="110">
        <v>43205</v>
      </c>
      <c r="G117" s="111" t="s">
        <v>28</v>
      </c>
      <c r="H117" s="112">
        <v>17460</v>
      </c>
    </row>
    <row r="118" s="1" customFormat="1" spans="1:8">
      <c r="A118" s="30" t="s">
        <v>26</v>
      </c>
      <c r="B118" s="107">
        <v>498704</v>
      </c>
      <c r="C118" s="322" t="s">
        <v>3031</v>
      </c>
      <c r="D118" s="108">
        <v>1271540</v>
      </c>
      <c r="E118" s="109">
        <v>43201</v>
      </c>
      <c r="F118" s="110">
        <v>43205</v>
      </c>
      <c r="G118" s="111" t="s">
        <v>28</v>
      </c>
      <c r="H118" s="112">
        <v>17460</v>
      </c>
    </row>
    <row r="119" s="1" customFormat="1" spans="1:8">
      <c r="A119" s="30" t="s">
        <v>26</v>
      </c>
      <c r="B119" s="107">
        <v>498705</v>
      </c>
      <c r="C119" s="322" t="s">
        <v>290</v>
      </c>
      <c r="D119" s="108">
        <v>1271540</v>
      </c>
      <c r="E119" s="109">
        <v>43201</v>
      </c>
      <c r="F119" s="110">
        <v>43205</v>
      </c>
      <c r="G119" s="111" t="s">
        <v>28</v>
      </c>
      <c r="H119" s="112">
        <v>17460</v>
      </c>
    </row>
    <row r="120" s="1" customFormat="1" spans="1:8">
      <c r="A120" s="30" t="s">
        <v>26</v>
      </c>
      <c r="B120" s="107">
        <v>498706</v>
      </c>
      <c r="C120" s="322" t="s">
        <v>1915</v>
      </c>
      <c r="D120" s="108">
        <v>1271540</v>
      </c>
      <c r="E120" s="109">
        <v>43201</v>
      </c>
      <c r="F120" s="110">
        <v>43205</v>
      </c>
      <c r="G120" s="111" t="s">
        <v>28</v>
      </c>
      <c r="H120" s="112">
        <v>17460</v>
      </c>
    </row>
    <row r="121" s="1" customFormat="1" spans="1:8">
      <c r="A121" s="30" t="s">
        <v>26</v>
      </c>
      <c r="B121" s="30">
        <v>498712</v>
      </c>
      <c r="C121" s="323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323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324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324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323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323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323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325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239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239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239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13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16"/>
      <c r="D138" s="71"/>
      <c r="E138" s="72"/>
      <c r="F138" s="73"/>
      <c r="G138" s="74" t="s">
        <v>80</v>
      </c>
      <c r="H138" s="75">
        <f>SUM(H22:H137)</f>
        <v>1409042</v>
      </c>
      <c r="I138" s="327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29" t="s">
        <v>423</v>
      </c>
      <c r="B141" s="90"/>
      <c r="C141" s="130" t="s">
        <v>424</v>
      </c>
      <c r="D141" s="130" t="s">
        <v>424</v>
      </c>
      <c r="E141" s="130" t="s">
        <v>424</v>
      </c>
      <c r="F141" s="130" t="s">
        <v>424</v>
      </c>
      <c r="G141" s="130" t="s">
        <v>424</v>
      </c>
      <c r="H141" s="131" t="s">
        <v>90</v>
      </c>
    </row>
    <row r="142" customFormat="1" ht="12" customHeight="1" spans="1:8">
      <c r="A142" s="132" t="s">
        <v>425</v>
      </c>
      <c r="B142" s="132"/>
      <c r="C142" s="133" t="s">
        <v>85</v>
      </c>
      <c r="D142" s="134" t="s">
        <v>86</v>
      </c>
      <c r="E142" s="134" t="s">
        <v>87</v>
      </c>
      <c r="F142" s="134" t="s">
        <v>88</v>
      </c>
      <c r="G142" s="134" t="s">
        <v>89</v>
      </c>
      <c r="H142" s="212" t="s">
        <v>426</v>
      </c>
    </row>
    <row r="143" customFormat="1" ht="13.5" spans="1:8">
      <c r="A143" s="137">
        <f>H138</f>
        <v>1409042</v>
      </c>
      <c r="B143" s="93"/>
      <c r="C143" s="137">
        <v>0</v>
      </c>
      <c r="D143" s="137">
        <v>0</v>
      </c>
      <c r="E143" s="137">
        <v>0</v>
      </c>
      <c r="F143" s="137">
        <v>0</v>
      </c>
      <c r="G143" s="137">
        <v>0</v>
      </c>
      <c r="H143" s="213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139" t="s">
        <v>1157</v>
      </c>
    </row>
    <row r="149" customFormat="1" spans="3:4">
      <c r="C149" s="140"/>
      <c r="D149" s="140"/>
    </row>
    <row r="150" customFormat="1" ht="15.75" spans="3:3">
      <c r="C150" s="141" t="s">
        <v>1158</v>
      </c>
    </row>
    <row r="151" customFormat="1" spans="3:3">
      <c r="C151" s="142" t="s">
        <v>1207</v>
      </c>
    </row>
    <row r="152" customFormat="1" spans="3:4">
      <c r="C152" s="143" t="s">
        <v>1160</v>
      </c>
      <c r="D152" s="126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3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239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239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239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239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239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239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107">
        <v>499992</v>
      </c>
      <c r="C47" s="107" t="s">
        <v>3071</v>
      </c>
      <c r="D47" s="108">
        <v>1280445</v>
      </c>
      <c r="E47" s="109">
        <v>43209</v>
      </c>
      <c r="F47" s="110">
        <v>43213</v>
      </c>
      <c r="G47" s="111" t="s">
        <v>28</v>
      </c>
      <c r="H47" s="112">
        <v>14580</v>
      </c>
    </row>
    <row r="48" s="1" customFormat="1" spans="1:8">
      <c r="A48" s="30" t="s">
        <v>26</v>
      </c>
      <c r="B48" s="107">
        <v>499993</v>
      </c>
      <c r="C48" s="107" t="s">
        <v>3072</v>
      </c>
      <c r="D48" s="108">
        <v>1280445</v>
      </c>
      <c r="E48" s="109">
        <v>43209</v>
      </c>
      <c r="F48" s="110">
        <v>43213</v>
      </c>
      <c r="G48" s="111" t="s">
        <v>28</v>
      </c>
      <c r="H48" s="112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239"/>
    </row>
    <row r="56" s="1" customFormat="1" spans="1:8">
      <c r="A56" s="30" t="s">
        <v>26</v>
      </c>
      <c r="B56" s="218">
        <v>500182</v>
      </c>
      <c r="C56" s="218" t="s">
        <v>3078</v>
      </c>
      <c r="D56" s="219">
        <v>1291201</v>
      </c>
      <c r="E56" s="220">
        <v>43213</v>
      </c>
      <c r="F56" s="221">
        <v>43214</v>
      </c>
      <c r="G56" s="222" t="s">
        <v>28</v>
      </c>
      <c r="H56" s="223">
        <v>3450</v>
      </c>
    </row>
    <row r="57" s="1" customFormat="1" spans="1:8">
      <c r="A57" s="30" t="s">
        <v>26</v>
      </c>
      <c r="B57" s="218">
        <v>500183</v>
      </c>
      <c r="C57" s="218" t="s">
        <v>3079</v>
      </c>
      <c r="D57" s="219">
        <v>1291201</v>
      </c>
      <c r="E57" s="220">
        <v>43213</v>
      </c>
      <c r="F57" s="221">
        <v>43214</v>
      </c>
      <c r="G57" s="222" t="s">
        <v>28</v>
      </c>
      <c r="H57" s="223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101">
        <v>500492</v>
      </c>
      <c r="C86" s="101" t="s">
        <v>3102</v>
      </c>
      <c r="D86" s="102">
        <v>1295935</v>
      </c>
      <c r="E86" s="103">
        <v>43213</v>
      </c>
      <c r="F86" s="104">
        <v>43216</v>
      </c>
      <c r="G86" s="105" t="s">
        <v>28</v>
      </c>
      <c r="H86" s="106">
        <v>12112.5</v>
      </c>
    </row>
    <row r="87" s="1" customFormat="1" spans="1:8">
      <c r="A87" s="30" t="s">
        <v>26</v>
      </c>
      <c r="B87" s="101">
        <v>500493</v>
      </c>
      <c r="C87" s="101" t="s">
        <v>3103</v>
      </c>
      <c r="D87" s="102">
        <v>1295935</v>
      </c>
      <c r="E87" s="103">
        <v>43213</v>
      </c>
      <c r="F87" s="104">
        <v>43216</v>
      </c>
      <c r="G87" s="105" t="s">
        <v>28</v>
      </c>
      <c r="H87" s="106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321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101">
        <v>500996</v>
      </c>
      <c r="C122" s="101" t="s">
        <v>3133</v>
      </c>
      <c r="D122" s="102">
        <v>1285746</v>
      </c>
      <c r="E122" s="103">
        <v>43216</v>
      </c>
      <c r="F122" s="104">
        <v>43219</v>
      </c>
      <c r="G122" s="105" t="s">
        <v>28</v>
      </c>
      <c r="H122" s="106">
        <v>13095</v>
      </c>
    </row>
    <row r="123" s="1" customFormat="1" spans="1:8">
      <c r="A123" s="30" t="s">
        <v>26</v>
      </c>
      <c r="B123" s="101">
        <v>500997</v>
      </c>
      <c r="C123" s="101" t="s">
        <v>3134</v>
      </c>
      <c r="D123" s="102">
        <v>1285746</v>
      </c>
      <c r="E123" s="103">
        <v>43216</v>
      </c>
      <c r="F123" s="104">
        <v>43219</v>
      </c>
      <c r="G123" s="105" t="s">
        <v>28</v>
      </c>
      <c r="H123" s="106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239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239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13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16"/>
      <c r="D147" s="71"/>
      <c r="E147" s="72"/>
      <c r="F147" s="73"/>
      <c r="G147" s="74" t="s">
        <v>80</v>
      </c>
      <c r="H147" s="75">
        <f>SUM(H22:H146)</f>
        <v>1301724</v>
      </c>
      <c r="I147" s="319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319"/>
    </row>
    <row r="150" customFormat="1" ht="12" customHeight="1" spans="1:8">
      <c r="A150" s="129" t="s">
        <v>423</v>
      </c>
      <c r="B150" s="90"/>
      <c r="C150" s="130" t="s">
        <v>424</v>
      </c>
      <c r="D150" s="130" t="s">
        <v>424</v>
      </c>
      <c r="E150" s="130" t="s">
        <v>424</v>
      </c>
      <c r="F150" s="130" t="s">
        <v>424</v>
      </c>
      <c r="G150" s="130" t="s">
        <v>424</v>
      </c>
      <c r="H150" s="131" t="s">
        <v>90</v>
      </c>
    </row>
    <row r="151" customFormat="1" ht="12" customHeight="1" spans="1:8">
      <c r="A151" s="132" t="s">
        <v>425</v>
      </c>
      <c r="B151" s="132"/>
      <c r="C151" s="133" t="s">
        <v>85</v>
      </c>
      <c r="D151" s="134" t="s">
        <v>86</v>
      </c>
      <c r="E151" s="134" t="s">
        <v>87</v>
      </c>
      <c r="F151" s="134" t="s">
        <v>88</v>
      </c>
      <c r="G151" s="134" t="s">
        <v>89</v>
      </c>
      <c r="H151" s="212" t="s">
        <v>426</v>
      </c>
    </row>
    <row r="152" customFormat="1" ht="13.5" spans="1:8">
      <c r="A152" s="137">
        <f>H147</f>
        <v>1301724</v>
      </c>
      <c r="B152" s="93"/>
      <c r="C152" s="137">
        <v>0</v>
      </c>
      <c r="D152" s="137">
        <v>0</v>
      </c>
      <c r="E152" s="137">
        <v>0</v>
      </c>
      <c r="F152" s="137">
        <v>0</v>
      </c>
      <c r="G152" s="137">
        <v>0</v>
      </c>
      <c r="H152" s="213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139" t="s">
        <v>1157</v>
      </c>
    </row>
    <row r="158" customFormat="1" spans="3:4">
      <c r="C158" s="140"/>
      <c r="D158" s="140"/>
    </row>
    <row r="159" customFormat="1" ht="15.75" spans="3:3">
      <c r="C159" s="141" t="s">
        <v>1158</v>
      </c>
    </row>
    <row r="160" customFormat="1" spans="3:3">
      <c r="C160" s="142" t="s">
        <v>1207</v>
      </c>
    </row>
    <row r="161" customFormat="1" spans="3:4">
      <c r="C161" s="143" t="s">
        <v>1160</v>
      </c>
      <c r="D161" s="126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558" t="s">
        <v>9</v>
      </c>
      <c r="C14" s="12"/>
      <c r="D14" s="10"/>
      <c r="E14" s="2"/>
    </row>
    <row r="15" customFormat="1" spans="1:5">
      <c r="A15" s="4" t="s">
        <v>10</v>
      </c>
      <c r="B15" s="558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565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565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559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559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559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559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559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552" t="s">
        <v>262</v>
      </c>
      <c r="C37" s="553">
        <v>170118183623</v>
      </c>
      <c r="D37" s="445">
        <v>42808</v>
      </c>
      <c r="E37" s="446">
        <v>42809</v>
      </c>
      <c r="F37" s="447" t="s">
        <v>28</v>
      </c>
      <c r="G37" s="448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553">
        <v>170118183623</v>
      </c>
      <c r="D38" s="445">
        <v>42808</v>
      </c>
      <c r="E38" s="446">
        <v>42809</v>
      </c>
      <c r="F38" s="447" t="s">
        <v>28</v>
      </c>
      <c r="G38" s="448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553">
        <v>170118183623</v>
      </c>
      <c r="D39" s="445">
        <v>42808</v>
      </c>
      <c r="E39" s="446">
        <v>42809</v>
      </c>
      <c r="F39" s="447" t="s">
        <v>28</v>
      </c>
      <c r="G39" s="448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559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559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559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559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559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559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559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559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559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509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554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551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3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239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239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239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239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239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107">
        <v>501616</v>
      </c>
      <c r="C34" s="107" t="s">
        <v>3169</v>
      </c>
      <c r="D34" s="108">
        <v>1290485</v>
      </c>
      <c r="E34" s="109">
        <v>43221</v>
      </c>
      <c r="F34" s="110">
        <v>43222</v>
      </c>
      <c r="G34" s="111" t="s">
        <v>28</v>
      </c>
      <c r="H34" s="112">
        <v>3450</v>
      </c>
    </row>
    <row r="35" s="1" customFormat="1" spans="1:8">
      <c r="A35" s="30" t="s">
        <v>26</v>
      </c>
      <c r="B35" s="107">
        <v>501617</v>
      </c>
      <c r="C35" s="107" t="s">
        <v>3170</v>
      </c>
      <c r="D35" s="108">
        <v>1290485</v>
      </c>
      <c r="E35" s="109">
        <v>43221</v>
      </c>
      <c r="F35" s="110">
        <v>43222</v>
      </c>
      <c r="G35" s="111" t="s">
        <v>28</v>
      </c>
      <c r="H35" s="112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239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320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239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101">
        <v>502174</v>
      </c>
      <c r="C57" s="101" t="s">
        <v>3192</v>
      </c>
      <c r="D57" s="102">
        <v>1297055</v>
      </c>
      <c r="E57" s="103">
        <v>43223</v>
      </c>
      <c r="F57" s="104">
        <v>43225</v>
      </c>
      <c r="G57" s="105" t="s">
        <v>28</v>
      </c>
      <c r="H57" s="106">
        <v>8500</v>
      </c>
    </row>
    <row r="58" s="1" customFormat="1" spans="1:8">
      <c r="A58" s="30" t="s">
        <v>26</v>
      </c>
      <c r="B58" s="101">
        <v>502175</v>
      </c>
      <c r="C58" s="101" t="s">
        <v>3193</v>
      </c>
      <c r="D58" s="102">
        <v>1297055</v>
      </c>
      <c r="E58" s="103">
        <v>43223</v>
      </c>
      <c r="F58" s="104">
        <v>43225</v>
      </c>
      <c r="G58" s="105" t="s">
        <v>28</v>
      </c>
      <c r="H58" s="106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1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16"/>
      <c r="D107" s="71"/>
      <c r="E107" s="72"/>
      <c r="F107" s="73"/>
      <c r="G107" s="74" t="s">
        <v>80</v>
      </c>
      <c r="H107" s="75">
        <f>SUM(H22:H106)</f>
        <v>1058263.5</v>
      </c>
      <c r="I107" s="319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29" t="s">
        <v>423</v>
      </c>
      <c r="B110" s="90"/>
      <c r="C110" s="130" t="s">
        <v>424</v>
      </c>
      <c r="D110" s="130" t="s">
        <v>424</v>
      </c>
      <c r="E110" s="130" t="s">
        <v>424</v>
      </c>
      <c r="F110" s="130" t="s">
        <v>424</v>
      </c>
      <c r="G110" s="130" t="s">
        <v>424</v>
      </c>
      <c r="H110" s="131" t="s">
        <v>90</v>
      </c>
    </row>
    <row r="111" customFormat="1" ht="12" customHeight="1" spans="1:8">
      <c r="A111" s="132" t="s">
        <v>425</v>
      </c>
      <c r="B111" s="132"/>
      <c r="C111" s="133" t="s">
        <v>85</v>
      </c>
      <c r="D111" s="134" t="s">
        <v>86</v>
      </c>
      <c r="E111" s="134" t="s">
        <v>87</v>
      </c>
      <c r="F111" s="134" t="s">
        <v>88</v>
      </c>
      <c r="G111" s="134" t="s">
        <v>89</v>
      </c>
      <c r="H111" s="212" t="s">
        <v>426</v>
      </c>
    </row>
    <row r="112" customFormat="1" ht="13.5" spans="1:8">
      <c r="A112" s="137">
        <f>H107</f>
        <v>1058263.5</v>
      </c>
      <c r="B112" s="93"/>
      <c r="C112" s="137">
        <v>0</v>
      </c>
      <c r="D112" s="137">
        <v>0</v>
      </c>
      <c r="E112" s="137">
        <v>0</v>
      </c>
      <c r="F112" s="137">
        <v>0</v>
      </c>
      <c r="G112" s="137">
        <v>0</v>
      </c>
      <c r="H112" s="213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39" t="s">
        <v>1157</v>
      </c>
    </row>
    <row r="118" customFormat="1" spans="3:4">
      <c r="C118" s="140"/>
      <c r="D118" s="140"/>
    </row>
    <row r="119" customFormat="1" ht="15.75" spans="3:3">
      <c r="C119" s="141" t="s">
        <v>1158</v>
      </c>
    </row>
    <row r="120" customFormat="1" spans="3:3">
      <c r="C120" s="142" t="s">
        <v>1207</v>
      </c>
    </row>
    <row r="121" customFormat="1" spans="3:4">
      <c r="C121" s="143" t="s">
        <v>1160</v>
      </c>
      <c r="D121" s="126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3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239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239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239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239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239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107">
        <v>503179</v>
      </c>
      <c r="C40" s="107" t="s">
        <v>3255</v>
      </c>
      <c r="D40" s="108">
        <v>1290205</v>
      </c>
      <c r="E40" s="109">
        <v>43231</v>
      </c>
      <c r="F40" s="110">
        <v>43232</v>
      </c>
      <c r="G40" s="111" t="s">
        <v>28</v>
      </c>
      <c r="H40" s="112">
        <v>4250</v>
      </c>
      <c r="I40" s="239"/>
    </row>
    <row r="41" s="1" customFormat="1" spans="1:8">
      <c r="A41" s="30" t="s">
        <v>26</v>
      </c>
      <c r="B41" s="107">
        <v>503180</v>
      </c>
      <c r="C41" s="107" t="s">
        <v>3256</v>
      </c>
      <c r="D41" s="108">
        <v>1290205</v>
      </c>
      <c r="E41" s="109">
        <v>43231</v>
      </c>
      <c r="F41" s="110">
        <v>43232</v>
      </c>
      <c r="G41" s="111" t="s">
        <v>28</v>
      </c>
      <c r="H41" s="112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239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107">
        <v>503557</v>
      </c>
      <c r="C67" s="107" t="s">
        <v>3281</v>
      </c>
      <c r="D67" s="108">
        <v>1291033</v>
      </c>
      <c r="E67" s="109">
        <v>43229</v>
      </c>
      <c r="F67" s="110">
        <v>43235</v>
      </c>
      <c r="G67" s="111" t="s">
        <v>28</v>
      </c>
      <c r="H67" s="112">
        <v>18630</v>
      </c>
    </row>
    <row r="68" s="1" customFormat="1" spans="1:8">
      <c r="A68" s="30" t="s">
        <v>26</v>
      </c>
      <c r="B68" s="107">
        <v>503558</v>
      </c>
      <c r="C68" s="107" t="s">
        <v>3282</v>
      </c>
      <c r="D68" s="108">
        <v>1291033</v>
      </c>
      <c r="E68" s="109">
        <v>43229</v>
      </c>
      <c r="F68" s="110">
        <v>43235</v>
      </c>
      <c r="G68" s="111" t="s">
        <v>28</v>
      </c>
      <c r="H68" s="112">
        <v>18630</v>
      </c>
    </row>
    <row r="69" s="1" customFormat="1" spans="1:8">
      <c r="A69" s="30" t="s">
        <v>26</v>
      </c>
      <c r="B69" s="107">
        <v>503559</v>
      </c>
      <c r="C69" s="107" t="s">
        <v>3283</v>
      </c>
      <c r="D69" s="108">
        <v>1291033</v>
      </c>
      <c r="E69" s="109">
        <v>43229</v>
      </c>
      <c r="F69" s="110">
        <v>43235</v>
      </c>
      <c r="G69" s="111" t="s">
        <v>28</v>
      </c>
      <c r="H69" s="112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313">
        <v>503712</v>
      </c>
      <c r="C74" s="313" t="s">
        <v>3288</v>
      </c>
      <c r="D74" s="314">
        <v>1285195</v>
      </c>
      <c r="E74" s="315">
        <v>43231</v>
      </c>
      <c r="F74" s="316">
        <v>43237</v>
      </c>
      <c r="G74" s="317" t="s">
        <v>28</v>
      </c>
      <c r="H74" s="318">
        <v>21870</v>
      </c>
    </row>
    <row r="75" s="1" customFormat="1" spans="1:8">
      <c r="A75" s="30" t="s">
        <v>26</v>
      </c>
      <c r="B75" s="313">
        <v>503713</v>
      </c>
      <c r="C75" s="313" t="s">
        <v>3289</v>
      </c>
      <c r="D75" s="314">
        <v>1285195</v>
      </c>
      <c r="E75" s="315">
        <v>43231</v>
      </c>
      <c r="F75" s="316">
        <v>43237</v>
      </c>
      <c r="G75" s="317" t="s">
        <v>28</v>
      </c>
      <c r="H75" s="318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107">
        <v>503733</v>
      </c>
      <c r="C78" s="107" t="s">
        <v>839</v>
      </c>
      <c r="D78" s="108">
        <v>1300144</v>
      </c>
      <c r="E78" s="109">
        <v>43234</v>
      </c>
      <c r="F78" s="110">
        <v>43237</v>
      </c>
      <c r="G78" s="111" t="s">
        <v>28</v>
      </c>
      <c r="H78" s="112">
        <v>9832.5</v>
      </c>
    </row>
    <row r="79" s="1" customFormat="1" spans="1:8">
      <c r="A79" s="30" t="s">
        <v>26</v>
      </c>
      <c r="B79" s="107">
        <v>503734</v>
      </c>
      <c r="C79" s="107" t="s">
        <v>3291</v>
      </c>
      <c r="D79" s="108">
        <v>1300144</v>
      </c>
      <c r="E79" s="109">
        <v>43234</v>
      </c>
      <c r="F79" s="110">
        <v>43237</v>
      </c>
      <c r="G79" s="111" t="s">
        <v>28</v>
      </c>
      <c r="H79" s="112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107">
        <v>504009</v>
      </c>
      <c r="C105" s="107" t="s">
        <v>3315</v>
      </c>
      <c r="D105" s="108">
        <v>1306979</v>
      </c>
      <c r="E105" s="109">
        <v>43238</v>
      </c>
      <c r="F105" s="110">
        <v>43240</v>
      </c>
      <c r="G105" s="111" t="s">
        <v>28</v>
      </c>
      <c r="H105" s="112">
        <v>6900</v>
      </c>
    </row>
    <row r="106" s="1" customFormat="1" spans="1:8">
      <c r="A106" s="30" t="s">
        <v>26</v>
      </c>
      <c r="B106" s="107">
        <v>504010</v>
      </c>
      <c r="C106" s="107" t="s">
        <v>3316</v>
      </c>
      <c r="D106" s="108">
        <v>1306979</v>
      </c>
      <c r="E106" s="109">
        <v>43238</v>
      </c>
      <c r="F106" s="110">
        <v>43240</v>
      </c>
      <c r="G106" s="111" t="s">
        <v>28</v>
      </c>
      <c r="H106" s="112">
        <v>6900</v>
      </c>
    </row>
    <row r="107" s="1" customFormat="1" spans="1:8">
      <c r="A107" s="30" t="s">
        <v>26</v>
      </c>
      <c r="B107" s="107">
        <v>504011</v>
      </c>
      <c r="C107" s="107" t="s">
        <v>3317</v>
      </c>
      <c r="D107" s="108">
        <v>1306979</v>
      </c>
      <c r="E107" s="109">
        <v>43238</v>
      </c>
      <c r="F107" s="110">
        <v>43240</v>
      </c>
      <c r="G107" s="111" t="s">
        <v>28</v>
      </c>
      <c r="H107" s="112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101">
        <v>504225</v>
      </c>
      <c r="C119" s="101" t="s">
        <v>3328</v>
      </c>
      <c r="D119" s="102">
        <v>1301001</v>
      </c>
      <c r="E119" s="103">
        <v>43239</v>
      </c>
      <c r="F119" s="104">
        <v>43242</v>
      </c>
      <c r="G119" s="105" t="s">
        <v>28</v>
      </c>
      <c r="H119" s="106">
        <v>12112.5</v>
      </c>
    </row>
    <row r="120" s="1" customFormat="1" spans="1:8">
      <c r="A120" s="30" t="s">
        <v>26</v>
      </c>
      <c r="B120" s="101">
        <v>504226</v>
      </c>
      <c r="C120" s="101" t="s">
        <v>3329</v>
      </c>
      <c r="D120" s="102">
        <v>1301001</v>
      </c>
      <c r="E120" s="103">
        <v>43239</v>
      </c>
      <c r="F120" s="104">
        <v>43242</v>
      </c>
      <c r="G120" s="105" t="s">
        <v>28</v>
      </c>
      <c r="H120" s="106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13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16"/>
      <c r="D125" s="71"/>
      <c r="E125" s="72"/>
      <c r="F125" s="73"/>
      <c r="G125" s="74" t="s">
        <v>80</v>
      </c>
      <c r="H125" s="75">
        <f>SUM(H22:H124)</f>
        <v>1283536</v>
      </c>
      <c r="I125" s="319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29" t="s">
        <v>423</v>
      </c>
      <c r="B128" s="90"/>
      <c r="C128" s="130" t="s">
        <v>424</v>
      </c>
      <c r="D128" s="130" t="s">
        <v>424</v>
      </c>
      <c r="E128" s="130" t="s">
        <v>424</v>
      </c>
      <c r="F128" s="130" t="s">
        <v>424</v>
      </c>
      <c r="G128" s="130" t="s">
        <v>424</v>
      </c>
      <c r="H128" s="131" t="s">
        <v>90</v>
      </c>
    </row>
    <row r="129" customFormat="1" ht="12" customHeight="1" spans="1:8">
      <c r="A129" s="132" t="s">
        <v>425</v>
      </c>
      <c r="B129" s="132"/>
      <c r="C129" s="133" t="s">
        <v>85</v>
      </c>
      <c r="D129" s="134" t="s">
        <v>86</v>
      </c>
      <c r="E129" s="134" t="s">
        <v>87</v>
      </c>
      <c r="F129" s="134" t="s">
        <v>88</v>
      </c>
      <c r="G129" s="134" t="s">
        <v>89</v>
      </c>
      <c r="H129" s="212" t="s">
        <v>426</v>
      </c>
    </row>
    <row r="130" customFormat="1" ht="13.5" spans="1:8">
      <c r="A130" s="137">
        <f>H125</f>
        <v>1283536</v>
      </c>
      <c r="B130" s="93"/>
      <c r="C130" s="137">
        <v>0</v>
      </c>
      <c r="D130" s="137">
        <v>0</v>
      </c>
      <c r="E130" s="137">
        <v>0</v>
      </c>
      <c r="F130" s="137">
        <v>0</v>
      </c>
      <c r="G130" s="137">
        <v>0</v>
      </c>
      <c r="H130" s="213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139" t="s">
        <v>1157</v>
      </c>
    </row>
    <row r="136" customFormat="1" spans="3:4">
      <c r="C136" s="140"/>
      <c r="D136" s="140"/>
    </row>
    <row r="137" customFormat="1" ht="15.75" spans="3:3">
      <c r="C137" s="141" t="s">
        <v>1158</v>
      </c>
    </row>
    <row r="138" customFormat="1" spans="3:3">
      <c r="C138" s="142" t="s">
        <v>1207</v>
      </c>
    </row>
    <row r="139" customFormat="1" spans="3:4">
      <c r="C139" s="143" t="s">
        <v>1160</v>
      </c>
      <c r="D139" s="126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45" t="s">
        <v>23</v>
      </c>
      <c r="F1" s="14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239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239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239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239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239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239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101">
        <v>504572</v>
      </c>
      <c r="C28" s="101" t="s">
        <v>3358</v>
      </c>
      <c r="D28" s="102">
        <v>1303720</v>
      </c>
      <c r="E28" s="103">
        <v>43241</v>
      </c>
      <c r="F28" s="104">
        <v>43245</v>
      </c>
      <c r="G28" s="105" t="s">
        <v>28</v>
      </c>
      <c r="H28" s="106">
        <v>13110</v>
      </c>
    </row>
    <row r="29" s="1" customFormat="1" spans="1:8">
      <c r="A29" s="30" t="s">
        <v>26</v>
      </c>
      <c r="B29" s="101">
        <v>504573</v>
      </c>
      <c r="C29" s="101" t="s">
        <v>3359</v>
      </c>
      <c r="D29" s="102">
        <v>1303720</v>
      </c>
      <c r="E29" s="103">
        <v>43241</v>
      </c>
      <c r="F29" s="104">
        <v>43245</v>
      </c>
      <c r="G29" s="105" t="s">
        <v>28</v>
      </c>
      <c r="H29" s="106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239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218">
        <v>504904</v>
      </c>
      <c r="C37" s="218" t="s">
        <v>3367</v>
      </c>
      <c r="D37" s="219">
        <v>1303471</v>
      </c>
      <c r="E37" s="220">
        <v>43246</v>
      </c>
      <c r="F37" s="221">
        <v>43248</v>
      </c>
      <c r="G37" s="222" t="s">
        <v>28</v>
      </c>
      <c r="H37" s="223">
        <v>9832.5</v>
      </c>
    </row>
    <row r="38" s="1" customFormat="1" spans="1:8">
      <c r="A38" s="30" t="s">
        <v>26</v>
      </c>
      <c r="B38" s="218">
        <v>504905</v>
      </c>
      <c r="C38" s="218" t="s">
        <v>3368</v>
      </c>
      <c r="D38" s="219">
        <v>1303471</v>
      </c>
      <c r="E38" s="220">
        <v>43246</v>
      </c>
      <c r="F38" s="221">
        <v>43248</v>
      </c>
      <c r="G38" s="222" t="s">
        <v>28</v>
      </c>
      <c r="H38" s="223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107">
        <v>505023</v>
      </c>
      <c r="C45" s="107" t="s">
        <v>3375</v>
      </c>
      <c r="D45" s="108">
        <v>1297796</v>
      </c>
      <c r="E45" s="109">
        <v>43247</v>
      </c>
      <c r="F45" s="110">
        <v>43249</v>
      </c>
      <c r="G45" s="111" t="s">
        <v>28</v>
      </c>
      <c r="H45" s="112">
        <v>8500</v>
      </c>
    </row>
    <row r="46" s="1" customFormat="1" spans="1:8">
      <c r="A46" s="30" t="s">
        <v>26</v>
      </c>
      <c r="B46" s="107">
        <v>505024</v>
      </c>
      <c r="C46" s="107" t="s">
        <v>3376</v>
      </c>
      <c r="D46" s="108">
        <v>1297796</v>
      </c>
      <c r="E46" s="109">
        <v>43247</v>
      </c>
      <c r="F46" s="110">
        <v>43249</v>
      </c>
      <c r="G46" s="111" t="s">
        <v>28</v>
      </c>
      <c r="H46" s="112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101">
        <v>505312</v>
      </c>
      <c r="C59" s="101" t="s">
        <v>3388</v>
      </c>
      <c r="D59" s="102">
        <v>1293828</v>
      </c>
      <c r="E59" s="103">
        <v>43249</v>
      </c>
      <c r="F59" s="104">
        <v>43252</v>
      </c>
      <c r="G59" s="105" t="s">
        <v>28</v>
      </c>
      <c r="H59" s="106">
        <v>12112.5</v>
      </c>
    </row>
    <row r="60" s="1" customFormat="1" spans="1:8">
      <c r="A60" s="30" t="s">
        <v>26</v>
      </c>
      <c r="B60" s="101">
        <v>505313</v>
      </c>
      <c r="C60" s="101" t="s">
        <v>3378</v>
      </c>
      <c r="D60" s="102">
        <v>1293828</v>
      </c>
      <c r="E60" s="103">
        <v>43249</v>
      </c>
      <c r="F60" s="104">
        <v>43252</v>
      </c>
      <c r="G60" s="105" t="s">
        <v>28</v>
      </c>
      <c r="H60" s="106">
        <v>12112.5</v>
      </c>
    </row>
    <row r="61" s="1" customFormat="1" spans="1:8">
      <c r="A61" s="30" t="s">
        <v>26</v>
      </c>
      <c r="B61" s="101">
        <v>505314</v>
      </c>
      <c r="C61" s="101" t="s">
        <v>3389</v>
      </c>
      <c r="D61" s="102">
        <v>1293828</v>
      </c>
      <c r="E61" s="103">
        <v>43249</v>
      </c>
      <c r="F61" s="104">
        <v>43252</v>
      </c>
      <c r="G61" s="105" t="s">
        <v>28</v>
      </c>
      <c r="H61" s="106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218">
        <v>505682</v>
      </c>
      <c r="C81" s="218" t="s">
        <v>3407</v>
      </c>
      <c r="D81" s="219">
        <v>1289438</v>
      </c>
      <c r="E81" s="220">
        <v>43254</v>
      </c>
      <c r="F81" s="221">
        <v>43255</v>
      </c>
      <c r="G81" s="222" t="s">
        <v>28</v>
      </c>
      <c r="H81" s="223">
        <v>3450</v>
      </c>
    </row>
    <row r="82" s="1" customFormat="1" spans="1:8">
      <c r="A82" s="30" t="s">
        <v>26</v>
      </c>
      <c r="B82" s="218">
        <v>505683</v>
      </c>
      <c r="C82" s="218" t="s">
        <v>3408</v>
      </c>
      <c r="D82" s="219">
        <v>1289438</v>
      </c>
      <c r="E82" s="220">
        <v>43254</v>
      </c>
      <c r="F82" s="221">
        <v>43255</v>
      </c>
      <c r="G82" s="222" t="s">
        <v>28</v>
      </c>
      <c r="H82" s="223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13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16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29" t="s">
        <v>423</v>
      </c>
      <c r="B108" s="90"/>
      <c r="C108" s="130" t="s">
        <v>424</v>
      </c>
      <c r="D108" s="130" t="s">
        <v>424</v>
      </c>
      <c r="E108" s="130" t="s">
        <v>424</v>
      </c>
      <c r="F108" s="130" t="s">
        <v>424</v>
      </c>
      <c r="G108" s="130" t="s">
        <v>424</v>
      </c>
      <c r="H108" s="131" t="s">
        <v>90</v>
      </c>
    </row>
    <row r="109" ht="12" customHeight="1" spans="1:8">
      <c r="A109" s="132" t="s">
        <v>425</v>
      </c>
      <c r="B109" s="132"/>
      <c r="C109" s="133" t="s">
        <v>85</v>
      </c>
      <c r="D109" s="134" t="s">
        <v>86</v>
      </c>
      <c r="E109" s="134" t="s">
        <v>87</v>
      </c>
      <c r="F109" s="134" t="s">
        <v>88</v>
      </c>
      <c r="G109" s="134" t="s">
        <v>89</v>
      </c>
      <c r="H109" s="212" t="s">
        <v>426</v>
      </c>
    </row>
    <row r="110" ht="13.5" spans="1:8">
      <c r="A110" s="137">
        <f>H105</f>
        <v>1053499</v>
      </c>
      <c r="B110" s="93"/>
      <c r="C110" s="137">
        <v>0</v>
      </c>
      <c r="D110" s="137">
        <v>0</v>
      </c>
      <c r="E110" s="137">
        <v>0</v>
      </c>
      <c r="F110" s="137">
        <v>0</v>
      </c>
      <c r="G110" s="137">
        <v>0</v>
      </c>
      <c r="H110" s="213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139" t="s">
        <v>1157</v>
      </c>
    </row>
    <row r="116" customFormat="1" spans="3:4">
      <c r="C116" s="140"/>
      <c r="D116" s="140"/>
    </row>
    <row r="117" customFormat="1" ht="15.75" spans="3:3">
      <c r="C117" s="141" t="s">
        <v>1158</v>
      </c>
    </row>
    <row r="118" customFormat="1" spans="3:3">
      <c r="C118" s="142" t="s">
        <v>1207</v>
      </c>
    </row>
    <row r="119" customFormat="1" spans="3:4">
      <c r="C119" s="143" t="s">
        <v>1160</v>
      </c>
      <c r="D119" s="126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23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101">
        <v>506067</v>
      </c>
      <c r="C22" s="101" t="s">
        <v>3427</v>
      </c>
      <c r="D22" s="102">
        <v>1309928</v>
      </c>
      <c r="E22" s="103">
        <v>43255</v>
      </c>
      <c r="F22" s="104">
        <v>43258</v>
      </c>
      <c r="G22" s="105" t="s">
        <v>28</v>
      </c>
      <c r="H22" s="106">
        <v>12112.5</v>
      </c>
    </row>
    <row r="23" s="1" customFormat="1" spans="1:8">
      <c r="A23" s="30" t="s">
        <v>26</v>
      </c>
      <c r="B23" s="101">
        <v>506068</v>
      </c>
      <c r="C23" s="101" t="s">
        <v>3428</v>
      </c>
      <c r="D23" s="102">
        <v>1309928</v>
      </c>
      <c r="E23" s="103">
        <v>43255</v>
      </c>
      <c r="F23" s="104">
        <v>43258</v>
      </c>
      <c r="G23" s="105" t="s">
        <v>28</v>
      </c>
      <c r="H23" s="106">
        <v>12112.5</v>
      </c>
    </row>
    <row r="24" s="1" customFormat="1" spans="1:8">
      <c r="A24" s="30" t="s">
        <v>26</v>
      </c>
      <c r="B24" s="101">
        <v>506069</v>
      </c>
      <c r="C24" s="101" t="s">
        <v>3429</v>
      </c>
      <c r="D24" s="102">
        <v>1309928</v>
      </c>
      <c r="E24" s="103">
        <v>43255</v>
      </c>
      <c r="F24" s="104">
        <v>43258</v>
      </c>
      <c r="G24" s="105" t="s">
        <v>28</v>
      </c>
      <c r="H24" s="106">
        <v>12112.5</v>
      </c>
    </row>
    <row r="25" s="1" customFormat="1" spans="1:8">
      <c r="A25" s="30" t="s">
        <v>26</v>
      </c>
      <c r="B25" s="101">
        <v>506070</v>
      </c>
      <c r="C25" s="101" t="s">
        <v>3430</v>
      </c>
      <c r="D25" s="102">
        <v>1309928</v>
      </c>
      <c r="E25" s="103">
        <v>43255</v>
      </c>
      <c r="F25" s="104">
        <v>43258</v>
      </c>
      <c r="G25" s="105" t="s">
        <v>28</v>
      </c>
      <c r="H25" s="106">
        <v>12112.5</v>
      </c>
    </row>
    <row r="26" s="1" customFormat="1" spans="1:8">
      <c r="A26" s="30" t="s">
        <v>26</v>
      </c>
      <c r="B26" s="101">
        <v>506071</v>
      </c>
      <c r="C26" s="101" t="s">
        <v>3431</v>
      </c>
      <c r="D26" s="102">
        <v>1309928</v>
      </c>
      <c r="E26" s="103">
        <v>43255</v>
      </c>
      <c r="F26" s="104">
        <v>43258</v>
      </c>
      <c r="G26" s="105" t="s">
        <v>28</v>
      </c>
      <c r="H26" s="106">
        <v>12112.5</v>
      </c>
    </row>
    <row r="27" s="1" customFormat="1" spans="1:8">
      <c r="A27" s="30" t="s">
        <v>26</v>
      </c>
      <c r="B27" s="101">
        <v>506072</v>
      </c>
      <c r="C27" s="101" t="s">
        <v>3432</v>
      </c>
      <c r="D27" s="102">
        <v>1309928</v>
      </c>
      <c r="E27" s="103">
        <v>43255</v>
      </c>
      <c r="F27" s="104">
        <v>43258</v>
      </c>
      <c r="G27" s="105" t="s">
        <v>28</v>
      </c>
      <c r="H27" s="106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239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239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239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239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239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218">
        <v>506226</v>
      </c>
      <c r="C37" s="218" t="s">
        <v>3441</v>
      </c>
      <c r="D37" s="219">
        <v>1310185</v>
      </c>
      <c r="E37" s="220">
        <v>43257</v>
      </c>
      <c r="F37" s="221">
        <v>43259</v>
      </c>
      <c r="G37" s="222" t="s">
        <v>28</v>
      </c>
      <c r="H37" s="223">
        <v>8500</v>
      </c>
    </row>
    <row r="38" s="1" customFormat="1" spans="1:8">
      <c r="A38" s="30" t="s">
        <v>26</v>
      </c>
      <c r="B38" s="218">
        <v>506232</v>
      </c>
      <c r="C38" s="218" t="s">
        <v>3442</v>
      </c>
      <c r="D38" s="219">
        <v>1310185</v>
      </c>
      <c r="E38" s="220">
        <v>43257</v>
      </c>
      <c r="F38" s="221">
        <v>43259</v>
      </c>
      <c r="G38" s="222" t="s">
        <v>28</v>
      </c>
      <c r="H38" s="223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239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107">
        <v>506472</v>
      </c>
      <c r="C52" s="107" t="s">
        <v>3454</v>
      </c>
      <c r="D52" s="108">
        <v>1296871</v>
      </c>
      <c r="E52" s="109">
        <v>43259</v>
      </c>
      <c r="F52" s="110">
        <v>43261</v>
      </c>
      <c r="G52" s="111" t="s">
        <v>28</v>
      </c>
      <c r="H52" s="112">
        <v>6900</v>
      </c>
    </row>
    <row r="53" s="1" customFormat="1" spans="1:8">
      <c r="A53" s="30" t="s">
        <v>26</v>
      </c>
      <c r="B53" s="107">
        <v>506473</v>
      </c>
      <c r="C53" s="107" t="s">
        <v>3455</v>
      </c>
      <c r="D53" s="108">
        <v>1296871</v>
      </c>
      <c r="E53" s="109">
        <v>43259</v>
      </c>
      <c r="F53" s="110">
        <v>43261</v>
      </c>
      <c r="G53" s="111" t="s">
        <v>28</v>
      </c>
      <c r="H53" s="112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239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101">
        <v>506745</v>
      </c>
      <c r="C73" s="101" t="s">
        <v>1785</v>
      </c>
      <c r="D73" s="102">
        <v>1300914</v>
      </c>
      <c r="E73" s="103">
        <v>43261</v>
      </c>
      <c r="F73" s="104">
        <v>43263</v>
      </c>
      <c r="G73" s="105" t="s">
        <v>28</v>
      </c>
      <c r="H73" s="106">
        <v>6900</v>
      </c>
    </row>
    <row r="74" s="1" customFormat="1" spans="1:8">
      <c r="A74" s="30" t="s">
        <v>26</v>
      </c>
      <c r="B74" s="101">
        <v>506746</v>
      </c>
      <c r="C74" s="101" t="s">
        <v>3474</v>
      </c>
      <c r="D74" s="102">
        <v>1300914</v>
      </c>
      <c r="E74" s="103">
        <v>43261</v>
      </c>
      <c r="F74" s="104">
        <v>43263</v>
      </c>
      <c r="G74" s="105" t="s">
        <v>28</v>
      </c>
      <c r="H74" s="106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307" t="s">
        <v>26</v>
      </c>
      <c r="B87" s="307">
        <v>506923</v>
      </c>
      <c r="C87" s="307" t="s">
        <v>3486</v>
      </c>
      <c r="D87" s="308">
        <v>1312930</v>
      </c>
      <c r="E87" s="309">
        <v>43261</v>
      </c>
      <c r="F87" s="310">
        <v>43264</v>
      </c>
      <c r="G87" s="311" t="s">
        <v>28</v>
      </c>
      <c r="H87" s="312">
        <v>12112.5</v>
      </c>
    </row>
    <row r="88" s="1" customFormat="1" spans="1:8">
      <c r="A88" s="307" t="s">
        <v>26</v>
      </c>
      <c r="B88" s="307">
        <v>506928</v>
      </c>
      <c r="C88" s="307" t="s">
        <v>3487</v>
      </c>
      <c r="D88" s="308">
        <v>1306963</v>
      </c>
      <c r="E88" s="309">
        <v>43261</v>
      </c>
      <c r="F88" s="310">
        <v>43264</v>
      </c>
      <c r="G88" s="311" t="s">
        <v>28</v>
      </c>
      <c r="H88" s="312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101">
        <v>507594</v>
      </c>
      <c r="C136" s="101" t="s">
        <v>3531</v>
      </c>
      <c r="D136" s="102">
        <v>1294044</v>
      </c>
      <c r="E136" s="103">
        <v>43264</v>
      </c>
      <c r="F136" s="104">
        <v>43268</v>
      </c>
      <c r="G136" s="105" t="s">
        <v>28</v>
      </c>
      <c r="H136" s="106">
        <v>16150</v>
      </c>
    </row>
    <row r="137" s="1" customFormat="1" spans="1:8">
      <c r="A137" s="30" t="s">
        <v>26</v>
      </c>
      <c r="B137" s="101">
        <v>507595</v>
      </c>
      <c r="C137" s="101" t="s">
        <v>3532</v>
      </c>
      <c r="D137" s="102">
        <v>1294044</v>
      </c>
      <c r="E137" s="103">
        <v>43264</v>
      </c>
      <c r="F137" s="104">
        <v>43268</v>
      </c>
      <c r="G137" s="105" t="s">
        <v>28</v>
      </c>
      <c r="H137" s="106">
        <v>16150</v>
      </c>
    </row>
    <row r="138" s="1" customFormat="1" spans="1:8">
      <c r="A138" s="30" t="s">
        <v>26</v>
      </c>
      <c r="B138" s="101">
        <v>507596</v>
      </c>
      <c r="C138" s="101" t="s">
        <v>3533</v>
      </c>
      <c r="D138" s="102">
        <v>1294044</v>
      </c>
      <c r="E138" s="103">
        <v>43264</v>
      </c>
      <c r="F138" s="104">
        <v>43268</v>
      </c>
      <c r="G138" s="105" t="s">
        <v>28</v>
      </c>
      <c r="H138" s="106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218">
        <v>507770</v>
      </c>
      <c r="C147" s="218" t="s">
        <v>3540</v>
      </c>
      <c r="D147" s="219">
        <v>1293323</v>
      </c>
      <c r="E147" s="220">
        <v>43266</v>
      </c>
      <c r="F147" s="221">
        <v>43269</v>
      </c>
      <c r="G147" s="222" t="s">
        <v>28</v>
      </c>
      <c r="H147" s="223">
        <v>9832.5</v>
      </c>
    </row>
    <row r="148" s="1" customFormat="1" spans="1:8">
      <c r="A148" s="30" t="s">
        <v>26</v>
      </c>
      <c r="B148" s="218">
        <v>507771</v>
      </c>
      <c r="C148" s="218" t="s">
        <v>3541</v>
      </c>
      <c r="D148" s="219">
        <v>1293323</v>
      </c>
      <c r="E148" s="220">
        <v>43266</v>
      </c>
      <c r="F148" s="221">
        <v>43269</v>
      </c>
      <c r="G148" s="222" t="s">
        <v>28</v>
      </c>
      <c r="H148" s="223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313">
        <v>507954</v>
      </c>
      <c r="C164" s="313" t="s">
        <v>3554</v>
      </c>
      <c r="D164" s="314">
        <v>1307817</v>
      </c>
      <c r="E164" s="315">
        <v>43268</v>
      </c>
      <c r="F164" s="316">
        <v>43270</v>
      </c>
      <c r="G164" s="317" t="s">
        <v>28</v>
      </c>
      <c r="H164" s="318">
        <v>8500</v>
      </c>
    </row>
    <row r="165" s="1" customFormat="1" spans="1:8">
      <c r="A165" s="30" t="s">
        <v>26</v>
      </c>
      <c r="B165" s="313">
        <v>507955</v>
      </c>
      <c r="C165" s="313" t="s">
        <v>2201</v>
      </c>
      <c r="D165" s="314">
        <v>1307817</v>
      </c>
      <c r="E165" s="315">
        <v>43268</v>
      </c>
      <c r="F165" s="316">
        <v>43270</v>
      </c>
      <c r="G165" s="317" t="s">
        <v>28</v>
      </c>
      <c r="H165" s="318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13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16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29" t="s">
        <v>423</v>
      </c>
      <c r="B181" s="90"/>
      <c r="C181" s="130" t="s">
        <v>424</v>
      </c>
      <c r="D181" s="130" t="s">
        <v>424</v>
      </c>
      <c r="E181" s="130" t="s">
        <v>424</v>
      </c>
      <c r="F181" s="130" t="s">
        <v>424</v>
      </c>
      <c r="G181" s="130" t="s">
        <v>424</v>
      </c>
      <c r="H181" s="131" t="s">
        <v>90</v>
      </c>
    </row>
    <row r="182" ht="12" customHeight="1" spans="1:8">
      <c r="A182" s="132" t="s">
        <v>425</v>
      </c>
      <c r="B182" s="132"/>
      <c r="C182" s="133" t="s">
        <v>85</v>
      </c>
      <c r="D182" s="134" t="s">
        <v>86</v>
      </c>
      <c r="E182" s="134" t="s">
        <v>87</v>
      </c>
      <c r="F182" s="134" t="s">
        <v>88</v>
      </c>
      <c r="G182" s="134" t="s">
        <v>89</v>
      </c>
      <c r="H182" s="212" t="s">
        <v>426</v>
      </c>
    </row>
    <row r="183" ht="13.5" spans="1:8">
      <c r="A183" s="137">
        <f>H178</f>
        <v>1621425</v>
      </c>
      <c r="B183" s="93"/>
      <c r="C183" s="137">
        <v>0</v>
      </c>
      <c r="D183" s="137">
        <v>0</v>
      </c>
      <c r="E183" s="137">
        <v>0</v>
      </c>
      <c r="F183" s="137">
        <v>0</v>
      </c>
      <c r="G183" s="137">
        <v>0</v>
      </c>
      <c r="H183" s="213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139" t="s">
        <v>1157</v>
      </c>
    </row>
    <row r="189" customFormat="1" spans="3:4">
      <c r="C189" s="140"/>
      <c r="D189" s="140"/>
    </row>
    <row r="190" customFormat="1" ht="15.75" spans="3:3">
      <c r="C190" s="141" t="s">
        <v>1158</v>
      </c>
    </row>
    <row r="191" customFormat="1" spans="3:3">
      <c r="C191" s="142" t="s">
        <v>1207</v>
      </c>
    </row>
    <row r="192" customFormat="1" spans="3:4">
      <c r="C192" s="143" t="s">
        <v>1160</v>
      </c>
      <c r="D192" s="126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300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237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101">
        <v>508266</v>
      </c>
      <c r="C26" s="101" t="s">
        <v>3570</v>
      </c>
      <c r="D26" s="102">
        <v>1295850</v>
      </c>
      <c r="E26" s="103">
        <v>43269</v>
      </c>
      <c r="F26" s="104">
        <v>43272</v>
      </c>
      <c r="G26" s="105" t="s">
        <v>28</v>
      </c>
      <c r="H26" s="106">
        <v>12112.5</v>
      </c>
    </row>
    <row r="27" s="1" customFormat="1" spans="1:8">
      <c r="A27" s="30" t="s">
        <v>26</v>
      </c>
      <c r="B27" s="101">
        <v>508268</v>
      </c>
      <c r="C27" s="101" t="s">
        <v>3571</v>
      </c>
      <c r="D27" s="102">
        <v>1295850</v>
      </c>
      <c r="E27" s="103">
        <v>43269</v>
      </c>
      <c r="F27" s="104">
        <v>43272</v>
      </c>
      <c r="G27" s="105" t="s">
        <v>28</v>
      </c>
      <c r="H27" s="106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218">
        <v>508431</v>
      </c>
      <c r="C37" s="218" t="s">
        <v>3580</v>
      </c>
      <c r="D37" s="219">
        <v>1300915</v>
      </c>
      <c r="E37" s="220">
        <v>43269</v>
      </c>
      <c r="F37" s="221">
        <v>43273</v>
      </c>
      <c r="G37" s="222" t="s">
        <v>28</v>
      </c>
      <c r="H37" s="223">
        <v>13110</v>
      </c>
    </row>
    <row r="38" s="1" customFormat="1" spans="1:8">
      <c r="A38" s="30" t="s">
        <v>26</v>
      </c>
      <c r="B38" s="218">
        <v>508432</v>
      </c>
      <c r="C38" s="218" t="s">
        <v>3581</v>
      </c>
      <c r="D38" s="219">
        <v>1300915</v>
      </c>
      <c r="E38" s="220">
        <v>43269</v>
      </c>
      <c r="F38" s="221">
        <v>43273</v>
      </c>
      <c r="G38" s="222" t="s">
        <v>28</v>
      </c>
      <c r="H38" s="223">
        <v>13110</v>
      </c>
    </row>
    <row r="39" s="1" customFormat="1" spans="1:8">
      <c r="A39" s="30" t="s">
        <v>26</v>
      </c>
      <c r="B39" s="218">
        <v>508433</v>
      </c>
      <c r="C39" s="218" t="s">
        <v>3582</v>
      </c>
      <c r="D39" s="219">
        <v>1300915</v>
      </c>
      <c r="E39" s="220">
        <v>43269</v>
      </c>
      <c r="F39" s="221">
        <v>43273</v>
      </c>
      <c r="G39" s="222" t="s">
        <v>28</v>
      </c>
      <c r="H39" s="223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101">
        <v>508453</v>
      </c>
      <c r="C43" s="101" t="s">
        <v>3586</v>
      </c>
      <c r="D43" s="102">
        <v>1294028</v>
      </c>
      <c r="E43" s="103">
        <v>43271</v>
      </c>
      <c r="F43" s="104">
        <v>43273</v>
      </c>
      <c r="G43" s="105" t="s">
        <v>28</v>
      </c>
      <c r="H43" s="106">
        <v>8500</v>
      </c>
    </row>
    <row r="44" s="1" customFormat="1" spans="1:8">
      <c r="A44" s="30" t="s">
        <v>26</v>
      </c>
      <c r="B44" s="101">
        <v>508454</v>
      </c>
      <c r="C44" s="101" t="s">
        <v>3587</v>
      </c>
      <c r="D44" s="102">
        <v>1294028</v>
      </c>
      <c r="E44" s="103">
        <v>43271</v>
      </c>
      <c r="F44" s="104">
        <v>43273</v>
      </c>
      <c r="G44" s="105" t="s">
        <v>28</v>
      </c>
      <c r="H44" s="106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301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302" t="s">
        <v>26</v>
      </c>
      <c r="B84" s="302">
        <v>509177</v>
      </c>
      <c r="C84" s="302" t="s">
        <v>3618</v>
      </c>
      <c r="D84" s="236">
        <v>1305348</v>
      </c>
      <c r="E84" s="303">
        <v>43274</v>
      </c>
      <c r="F84" s="304">
        <v>43277</v>
      </c>
      <c r="G84" s="305" t="s">
        <v>28</v>
      </c>
      <c r="H84" s="306">
        <v>11475</v>
      </c>
    </row>
    <row r="85" s="299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107">
        <v>509303</v>
      </c>
      <c r="C91" s="107" t="s">
        <v>3625</v>
      </c>
      <c r="D91" s="108">
        <v>1304849</v>
      </c>
      <c r="E91" s="109">
        <v>43277</v>
      </c>
      <c r="F91" s="110">
        <v>43279</v>
      </c>
      <c r="G91" s="111" t="s">
        <v>28</v>
      </c>
      <c r="H91" s="112">
        <v>6900</v>
      </c>
    </row>
    <row r="92" s="1" customFormat="1" spans="1:8">
      <c r="A92" s="30" t="s">
        <v>26</v>
      </c>
      <c r="B92" s="107">
        <v>509304</v>
      </c>
      <c r="C92" s="107" t="s">
        <v>3626</v>
      </c>
      <c r="D92" s="108">
        <v>1304849</v>
      </c>
      <c r="E92" s="109">
        <v>43277</v>
      </c>
      <c r="F92" s="110">
        <v>43279</v>
      </c>
      <c r="G92" s="111" t="s">
        <v>28</v>
      </c>
      <c r="H92" s="112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101">
        <v>509327</v>
      </c>
      <c r="C98" s="101" t="s">
        <v>3630</v>
      </c>
      <c r="D98" s="102">
        <v>1290636</v>
      </c>
      <c r="E98" s="103">
        <v>43275</v>
      </c>
      <c r="F98" s="104">
        <v>43279</v>
      </c>
      <c r="G98" s="105" t="s">
        <v>28</v>
      </c>
      <c r="H98" s="106">
        <v>13110</v>
      </c>
    </row>
    <row r="99" s="1" customFormat="1" spans="1:8">
      <c r="A99" s="30" t="s">
        <v>26</v>
      </c>
      <c r="B99" s="101">
        <v>509328</v>
      </c>
      <c r="C99" s="101" t="s">
        <v>3631</v>
      </c>
      <c r="D99" s="102">
        <v>1290636</v>
      </c>
      <c r="E99" s="103">
        <v>43275</v>
      </c>
      <c r="F99" s="104">
        <v>43279</v>
      </c>
      <c r="G99" s="105" t="s">
        <v>28</v>
      </c>
      <c r="H99" s="106">
        <v>13110</v>
      </c>
    </row>
    <row r="100" s="1" customFormat="1" spans="1:8">
      <c r="A100" s="30" t="s">
        <v>26</v>
      </c>
      <c r="B100" s="101">
        <v>509329</v>
      </c>
      <c r="C100" s="101" t="s">
        <v>3632</v>
      </c>
      <c r="D100" s="102">
        <v>1290636</v>
      </c>
      <c r="E100" s="103">
        <v>43275</v>
      </c>
      <c r="F100" s="104">
        <v>43279</v>
      </c>
      <c r="G100" s="105" t="s">
        <v>28</v>
      </c>
      <c r="H100" s="106">
        <v>13110</v>
      </c>
    </row>
    <row r="101" s="1" customFormat="1" spans="1:8">
      <c r="A101" s="30" t="s">
        <v>26</v>
      </c>
      <c r="B101" s="101">
        <v>509330</v>
      </c>
      <c r="C101" s="101" t="s">
        <v>3633</v>
      </c>
      <c r="D101" s="102">
        <v>1290636</v>
      </c>
      <c r="E101" s="103">
        <v>43275</v>
      </c>
      <c r="F101" s="104">
        <v>43279</v>
      </c>
      <c r="G101" s="105" t="s">
        <v>28</v>
      </c>
      <c r="H101" s="106">
        <v>13110</v>
      </c>
    </row>
    <row r="102" s="1" customFormat="1" spans="1:8">
      <c r="A102" s="30" t="s">
        <v>26</v>
      </c>
      <c r="B102" s="101">
        <v>509331</v>
      </c>
      <c r="C102" s="101" t="s">
        <v>3634</v>
      </c>
      <c r="D102" s="102">
        <v>1290636</v>
      </c>
      <c r="E102" s="103">
        <v>43275</v>
      </c>
      <c r="F102" s="104">
        <v>43279</v>
      </c>
      <c r="G102" s="105" t="s">
        <v>28</v>
      </c>
      <c r="H102" s="106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16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300"/>
      <c r="S118" s="300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300"/>
      <c r="S119" s="300"/>
    </row>
    <row r="120" s="1" customFormat="1" ht="7.2" customHeight="1" spans="1:19">
      <c r="A120" s="88" t="s">
        <v>3648</v>
      </c>
      <c r="B120" s="88"/>
      <c r="F120" s="89"/>
      <c r="R120" s="300"/>
      <c r="S120" s="300"/>
    </row>
    <row r="121" s="1" customFormat="1" ht="16.2" customHeight="1" spans="1:19">
      <c r="A121" s="129" t="s">
        <v>423</v>
      </c>
      <c r="B121" s="90"/>
      <c r="C121" s="130" t="s">
        <v>424</v>
      </c>
      <c r="D121" s="130" t="s">
        <v>424</v>
      </c>
      <c r="E121" s="130" t="s">
        <v>424</v>
      </c>
      <c r="F121" s="130" t="s">
        <v>424</v>
      </c>
      <c r="G121" s="130" t="s">
        <v>424</v>
      </c>
      <c r="H121" s="131" t="s">
        <v>90</v>
      </c>
      <c r="I121"/>
      <c r="J121"/>
      <c r="R121" s="300"/>
      <c r="S121" s="300"/>
    </row>
    <row r="122" ht="12" customHeight="1" spans="1:8">
      <c r="A122" s="132" t="s">
        <v>425</v>
      </c>
      <c r="B122" s="132"/>
      <c r="C122" s="133" t="s">
        <v>85</v>
      </c>
      <c r="D122" s="134" t="s">
        <v>86</v>
      </c>
      <c r="E122" s="134" t="s">
        <v>87</v>
      </c>
      <c r="F122" s="134" t="s">
        <v>88</v>
      </c>
      <c r="G122" s="134" t="s">
        <v>89</v>
      </c>
      <c r="H122" s="212" t="s">
        <v>426</v>
      </c>
    </row>
    <row r="123" ht="12" customHeight="1" spans="1:8">
      <c r="A123" s="137">
        <f>H118+1184802.5</f>
        <v>2250542</v>
      </c>
      <c r="B123" s="93"/>
      <c r="C123" s="137">
        <v>436622.5</v>
      </c>
      <c r="D123" s="137">
        <v>0</v>
      </c>
      <c r="E123" s="137">
        <v>0</v>
      </c>
      <c r="F123" s="137">
        <v>0</v>
      </c>
      <c r="G123" s="137">
        <v>0</v>
      </c>
      <c r="H123" s="213">
        <f>SUM(A123:G123)</f>
        <v>2687164.5</v>
      </c>
    </row>
    <row r="124" ht="13.5"/>
    <row r="125" customFormat="1" spans="18:19">
      <c r="R125" s="300"/>
      <c r="S125" s="300"/>
    </row>
    <row r="126" customFormat="1" ht="18" customHeight="1" spans="18:19">
      <c r="R126" s="300"/>
      <c r="S126" s="300"/>
    </row>
    <row r="127" customFormat="1" spans="1:19">
      <c r="A127" s="96"/>
      <c r="B127" s="96"/>
      <c r="R127" s="300"/>
      <c r="S127" s="300"/>
    </row>
    <row r="128" customFormat="1" ht="15.75" spans="1:19">
      <c r="A128" s="139" t="s">
        <v>1157</v>
      </c>
      <c r="R128" s="300"/>
      <c r="S128" s="300"/>
    </row>
    <row r="129" customFormat="1" spans="3:19">
      <c r="C129" s="140"/>
      <c r="D129" s="140"/>
      <c r="R129" s="300"/>
      <c r="S129" s="300"/>
    </row>
    <row r="130" customFormat="1" ht="15.75" spans="3:19">
      <c r="C130" s="141" t="s">
        <v>1158</v>
      </c>
      <c r="R130" s="300"/>
      <c r="S130" s="300"/>
    </row>
    <row r="131" customFormat="1" spans="3:19">
      <c r="C131" s="142" t="s">
        <v>1207</v>
      </c>
      <c r="R131" s="300"/>
      <c r="S131" s="300"/>
    </row>
    <row r="132" customFormat="1" spans="3:19">
      <c r="C132" s="143" t="s">
        <v>1160</v>
      </c>
      <c r="D132" s="126"/>
      <c r="R132" s="300"/>
      <c r="S132" s="300"/>
    </row>
    <row r="133" customFormat="1" spans="18:19">
      <c r="R133" s="300"/>
      <c r="S133" s="300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3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239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239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239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239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239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260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260" t="s">
        <v>26</v>
      </c>
      <c r="B50" s="260">
        <v>510058</v>
      </c>
      <c r="C50" s="260" t="s">
        <v>3674</v>
      </c>
      <c r="D50" s="261">
        <v>1307219</v>
      </c>
      <c r="E50" s="262">
        <v>43282</v>
      </c>
      <c r="F50" s="263">
        <v>43284</v>
      </c>
      <c r="G50" s="264" t="s">
        <v>28</v>
      </c>
      <c r="H50" s="265">
        <v>7290</v>
      </c>
    </row>
    <row r="51" s="1" customFormat="1" spans="1:8">
      <c r="A51" s="260" t="s">
        <v>26</v>
      </c>
      <c r="B51" s="266">
        <v>510063</v>
      </c>
      <c r="C51" s="266" t="s">
        <v>3675</v>
      </c>
      <c r="D51" s="267">
        <v>1307227</v>
      </c>
      <c r="E51" s="268">
        <v>43282</v>
      </c>
      <c r="F51" s="269">
        <v>43284</v>
      </c>
      <c r="G51" s="270" t="s">
        <v>28</v>
      </c>
      <c r="H51" s="271">
        <v>7290</v>
      </c>
    </row>
    <row r="52" s="1" customFormat="1" spans="1:8">
      <c r="A52" s="260" t="s">
        <v>26</v>
      </c>
      <c r="B52" s="266">
        <v>510064</v>
      </c>
      <c r="C52" s="266" t="s">
        <v>3676</v>
      </c>
      <c r="D52" s="267">
        <v>1307227</v>
      </c>
      <c r="E52" s="268">
        <v>43282</v>
      </c>
      <c r="F52" s="269">
        <v>43284</v>
      </c>
      <c r="G52" s="270" t="s">
        <v>28</v>
      </c>
      <c r="H52" s="271">
        <v>7290</v>
      </c>
    </row>
    <row r="53" s="1" customFormat="1" spans="1:8">
      <c r="A53" s="260" t="s">
        <v>26</v>
      </c>
      <c r="B53" s="260">
        <v>510065</v>
      </c>
      <c r="C53" s="260" t="s">
        <v>3677</v>
      </c>
      <c r="D53" s="261">
        <v>1307238</v>
      </c>
      <c r="E53" s="262">
        <v>43282</v>
      </c>
      <c r="F53" s="263">
        <v>43284</v>
      </c>
      <c r="G53" s="264" t="s">
        <v>28</v>
      </c>
      <c r="H53" s="265">
        <v>7290</v>
      </c>
    </row>
    <row r="54" s="1" customFormat="1" spans="1:8">
      <c r="A54" s="260" t="s">
        <v>26</v>
      </c>
      <c r="B54" s="260">
        <v>510072</v>
      </c>
      <c r="C54" s="260" t="s">
        <v>3678</v>
      </c>
      <c r="D54" s="272">
        <v>1322346</v>
      </c>
      <c r="E54" s="262">
        <v>43283</v>
      </c>
      <c r="F54" s="263">
        <v>43284</v>
      </c>
      <c r="G54" s="264" t="s">
        <v>28</v>
      </c>
      <c r="H54" s="265">
        <v>4365</v>
      </c>
    </row>
    <row r="55" s="1" customFormat="1" spans="1:8">
      <c r="A55" s="260" t="s">
        <v>26</v>
      </c>
      <c r="B55" s="260">
        <v>510073</v>
      </c>
      <c r="C55" s="260" t="s">
        <v>3679</v>
      </c>
      <c r="D55" s="272">
        <v>1322349</v>
      </c>
      <c r="E55" s="262">
        <v>43283</v>
      </c>
      <c r="F55" s="263">
        <v>43284</v>
      </c>
      <c r="G55" s="264" t="s">
        <v>28</v>
      </c>
      <c r="H55" s="265">
        <v>4365</v>
      </c>
    </row>
    <row r="56" s="1" customFormat="1" spans="1:8">
      <c r="A56" s="260" t="s">
        <v>26</v>
      </c>
      <c r="B56" s="260">
        <v>510191</v>
      </c>
      <c r="C56" s="260" t="s">
        <v>3680</v>
      </c>
      <c r="D56" s="261">
        <v>1323190</v>
      </c>
      <c r="E56" s="262">
        <v>43282</v>
      </c>
      <c r="F56" s="263">
        <v>43285</v>
      </c>
      <c r="G56" s="264" t="s">
        <v>28</v>
      </c>
      <c r="H56" s="265">
        <v>10935</v>
      </c>
    </row>
    <row r="57" s="1" customFormat="1" spans="1:8">
      <c r="A57" s="260" t="s">
        <v>26</v>
      </c>
      <c r="B57" s="260">
        <v>510194</v>
      </c>
      <c r="C57" s="260" t="s">
        <v>3681</v>
      </c>
      <c r="D57" s="261">
        <v>1318317</v>
      </c>
      <c r="E57" s="262">
        <v>43284</v>
      </c>
      <c r="F57" s="263">
        <v>43285</v>
      </c>
      <c r="G57" s="264" t="s">
        <v>28</v>
      </c>
      <c r="H57" s="265">
        <v>3645</v>
      </c>
    </row>
    <row r="58" s="1" customFormat="1" spans="1:8">
      <c r="A58" s="260" t="s">
        <v>26</v>
      </c>
      <c r="B58" s="260">
        <v>510201</v>
      </c>
      <c r="C58" s="260" t="s">
        <v>3682</v>
      </c>
      <c r="D58" s="261">
        <v>1313203</v>
      </c>
      <c r="E58" s="262">
        <v>43282</v>
      </c>
      <c r="F58" s="263">
        <v>43285</v>
      </c>
      <c r="G58" s="264" t="s">
        <v>28</v>
      </c>
      <c r="H58" s="265">
        <v>10935</v>
      </c>
    </row>
    <row r="59" s="1" customFormat="1" spans="1:8">
      <c r="A59" s="260" t="s">
        <v>26</v>
      </c>
      <c r="B59" s="273">
        <v>510202</v>
      </c>
      <c r="C59" s="273" t="s">
        <v>2628</v>
      </c>
      <c r="D59" s="274">
        <v>1318309</v>
      </c>
      <c r="E59" s="275">
        <v>43282</v>
      </c>
      <c r="F59" s="276">
        <v>43285</v>
      </c>
      <c r="G59" s="277" t="s">
        <v>28</v>
      </c>
      <c r="H59" s="278">
        <v>10935</v>
      </c>
    </row>
    <row r="60" s="1" customFormat="1" spans="1:8">
      <c r="A60" s="260" t="s">
        <v>26</v>
      </c>
      <c r="B60" s="273">
        <v>510203</v>
      </c>
      <c r="C60" s="273" t="s">
        <v>3683</v>
      </c>
      <c r="D60" s="274">
        <v>1318309</v>
      </c>
      <c r="E60" s="275">
        <v>43282</v>
      </c>
      <c r="F60" s="276">
        <v>43285</v>
      </c>
      <c r="G60" s="277" t="s">
        <v>28</v>
      </c>
      <c r="H60" s="278">
        <v>10935</v>
      </c>
    </row>
    <row r="61" s="1" customFormat="1" spans="1:8">
      <c r="A61" s="260" t="s">
        <v>26</v>
      </c>
      <c r="B61" s="260">
        <v>510205</v>
      </c>
      <c r="C61" s="260" t="s">
        <v>3660</v>
      </c>
      <c r="D61" s="261">
        <v>1317887</v>
      </c>
      <c r="E61" s="262">
        <v>43282</v>
      </c>
      <c r="F61" s="263">
        <v>43285</v>
      </c>
      <c r="G61" s="264" t="s">
        <v>28</v>
      </c>
      <c r="H61" s="265">
        <v>10935</v>
      </c>
    </row>
    <row r="62" s="1" customFormat="1" spans="1:8">
      <c r="A62" s="260" t="s">
        <v>26</v>
      </c>
      <c r="B62" s="260">
        <v>510214</v>
      </c>
      <c r="C62" s="260" t="s">
        <v>3649</v>
      </c>
      <c r="D62" s="261">
        <v>1319676</v>
      </c>
      <c r="E62" s="262">
        <v>43282</v>
      </c>
      <c r="F62" s="263">
        <v>43285</v>
      </c>
      <c r="G62" s="264" t="s">
        <v>28</v>
      </c>
      <c r="H62" s="265">
        <v>13095</v>
      </c>
    </row>
    <row r="63" s="1" customFormat="1" spans="1:8">
      <c r="A63" s="260" t="s">
        <v>26</v>
      </c>
      <c r="B63" s="260">
        <v>510216</v>
      </c>
      <c r="C63" s="260" t="s">
        <v>3684</v>
      </c>
      <c r="D63" s="261">
        <v>1282852</v>
      </c>
      <c r="E63" s="262">
        <v>43281</v>
      </c>
      <c r="F63" s="263">
        <v>43285</v>
      </c>
      <c r="G63" s="264" t="s">
        <v>28</v>
      </c>
      <c r="H63" s="265">
        <v>16490</v>
      </c>
    </row>
    <row r="64" s="1" customFormat="1" spans="1:8">
      <c r="A64" s="260" t="s">
        <v>26</v>
      </c>
      <c r="B64" s="260">
        <v>510217</v>
      </c>
      <c r="C64" s="260" t="s">
        <v>3685</v>
      </c>
      <c r="D64" s="261">
        <v>1282860</v>
      </c>
      <c r="E64" s="262">
        <v>43281</v>
      </c>
      <c r="F64" s="263">
        <v>43285</v>
      </c>
      <c r="G64" s="264" t="s">
        <v>28</v>
      </c>
      <c r="H64" s="265">
        <v>16490</v>
      </c>
    </row>
    <row r="65" s="1" customFormat="1" spans="1:8">
      <c r="A65" s="260" t="s">
        <v>26</v>
      </c>
      <c r="B65" s="279">
        <v>510221</v>
      </c>
      <c r="C65" s="279" t="s">
        <v>3686</v>
      </c>
      <c r="D65" s="280">
        <v>1304679</v>
      </c>
      <c r="E65" s="281">
        <v>43282</v>
      </c>
      <c r="F65" s="282">
        <v>43285</v>
      </c>
      <c r="G65" s="283" t="s">
        <v>28</v>
      </c>
      <c r="H65" s="284">
        <v>13095</v>
      </c>
    </row>
    <row r="66" s="1" customFormat="1" spans="1:8">
      <c r="A66" s="260" t="s">
        <v>26</v>
      </c>
      <c r="B66" s="279">
        <v>510222</v>
      </c>
      <c r="C66" s="279" t="s">
        <v>2004</v>
      </c>
      <c r="D66" s="280">
        <v>1304679</v>
      </c>
      <c r="E66" s="281">
        <v>43282</v>
      </c>
      <c r="F66" s="282">
        <v>43285</v>
      </c>
      <c r="G66" s="283" t="s">
        <v>28</v>
      </c>
      <c r="H66" s="284">
        <v>13095</v>
      </c>
    </row>
    <row r="67" s="1" customFormat="1" spans="1:8">
      <c r="A67" s="260" t="s">
        <v>26</v>
      </c>
      <c r="B67" s="279">
        <v>510225</v>
      </c>
      <c r="C67" s="279" t="s">
        <v>3687</v>
      </c>
      <c r="D67" s="280">
        <v>1304679</v>
      </c>
      <c r="E67" s="281">
        <v>43282</v>
      </c>
      <c r="F67" s="282">
        <v>43285</v>
      </c>
      <c r="G67" s="283" t="s">
        <v>28</v>
      </c>
      <c r="H67" s="284">
        <v>13095</v>
      </c>
    </row>
    <row r="68" s="1" customFormat="1" spans="1:8">
      <c r="A68" s="260" t="s">
        <v>26</v>
      </c>
      <c r="B68" s="279">
        <v>510226</v>
      </c>
      <c r="C68" s="279" t="s">
        <v>3688</v>
      </c>
      <c r="D68" s="280">
        <v>1304679</v>
      </c>
      <c r="E68" s="281">
        <v>43282</v>
      </c>
      <c r="F68" s="282">
        <v>43285</v>
      </c>
      <c r="G68" s="283" t="s">
        <v>28</v>
      </c>
      <c r="H68" s="284">
        <v>13095</v>
      </c>
    </row>
    <row r="69" s="1" customFormat="1" spans="1:8">
      <c r="A69" s="260" t="s">
        <v>26</v>
      </c>
      <c r="B69" s="260">
        <v>510344</v>
      </c>
      <c r="C69" s="260" t="s">
        <v>3689</v>
      </c>
      <c r="D69" s="261">
        <v>1328901</v>
      </c>
      <c r="E69" s="262">
        <v>43284</v>
      </c>
      <c r="F69" s="263">
        <v>43286</v>
      </c>
      <c r="G69" s="264" t="s">
        <v>28</v>
      </c>
      <c r="H69" s="265">
        <v>7290</v>
      </c>
    </row>
    <row r="70" s="1" customFormat="1" spans="1:8">
      <c r="A70" s="260" t="s">
        <v>26</v>
      </c>
      <c r="B70" s="260">
        <v>510347</v>
      </c>
      <c r="C70" s="260" t="s">
        <v>3690</v>
      </c>
      <c r="D70" s="261">
        <v>1324902</v>
      </c>
      <c r="E70" s="262">
        <v>43284</v>
      </c>
      <c r="F70" s="263">
        <v>43286</v>
      </c>
      <c r="G70" s="264" t="s">
        <v>28</v>
      </c>
      <c r="H70" s="265">
        <v>3645</v>
      </c>
    </row>
    <row r="71" s="1" customFormat="1" spans="1:8">
      <c r="A71" s="260" t="s">
        <v>26</v>
      </c>
      <c r="B71" s="260">
        <v>510359</v>
      </c>
      <c r="C71" s="260" t="s">
        <v>3691</v>
      </c>
      <c r="D71" s="261">
        <v>1328757</v>
      </c>
      <c r="E71" s="262">
        <v>43284</v>
      </c>
      <c r="F71" s="263">
        <v>43286</v>
      </c>
      <c r="G71" s="264" t="s">
        <v>28</v>
      </c>
      <c r="H71" s="265">
        <v>7290</v>
      </c>
    </row>
    <row r="72" s="1" customFormat="1" spans="1:8">
      <c r="A72" s="260" t="s">
        <v>26</v>
      </c>
      <c r="B72" s="260">
        <v>510360</v>
      </c>
      <c r="C72" s="260" t="s">
        <v>3681</v>
      </c>
      <c r="D72" s="261">
        <v>1318318</v>
      </c>
      <c r="E72" s="262">
        <v>43285</v>
      </c>
      <c r="F72" s="263">
        <v>43286</v>
      </c>
      <c r="G72" s="264" t="s">
        <v>28</v>
      </c>
      <c r="H72" s="265">
        <v>3645</v>
      </c>
    </row>
    <row r="73" s="1" customFormat="1" spans="1:8">
      <c r="A73" s="260" t="s">
        <v>26</v>
      </c>
      <c r="B73" s="260">
        <v>510362</v>
      </c>
      <c r="C73" s="260" t="s">
        <v>3692</v>
      </c>
      <c r="D73" s="261">
        <v>1313420</v>
      </c>
      <c r="E73" s="262">
        <v>43284</v>
      </c>
      <c r="F73" s="263">
        <v>43286</v>
      </c>
      <c r="G73" s="264" t="s">
        <v>28</v>
      </c>
      <c r="H73" s="265">
        <v>8730</v>
      </c>
    </row>
    <row r="74" s="1" customFormat="1" spans="1:8">
      <c r="A74" s="260" t="s">
        <v>26</v>
      </c>
      <c r="B74" s="285">
        <v>510373</v>
      </c>
      <c r="C74" s="285" t="s">
        <v>469</v>
      </c>
      <c r="D74" s="286">
        <v>1307648</v>
      </c>
      <c r="E74" s="287">
        <v>43285</v>
      </c>
      <c r="F74" s="288">
        <v>43286</v>
      </c>
      <c r="G74" s="289" t="s">
        <v>28</v>
      </c>
      <c r="H74" s="290">
        <v>4365</v>
      </c>
    </row>
    <row r="75" s="1" customFormat="1" spans="1:8">
      <c r="A75" s="260" t="s">
        <v>26</v>
      </c>
      <c r="B75" s="285">
        <v>510374</v>
      </c>
      <c r="C75" s="285" t="s">
        <v>3693</v>
      </c>
      <c r="D75" s="286">
        <v>1307648</v>
      </c>
      <c r="E75" s="287">
        <v>43285</v>
      </c>
      <c r="F75" s="288">
        <v>43286</v>
      </c>
      <c r="G75" s="289" t="s">
        <v>28</v>
      </c>
      <c r="H75" s="290">
        <v>4365</v>
      </c>
    </row>
    <row r="76" s="1" customFormat="1" spans="1:8">
      <c r="A76" s="260" t="s">
        <v>26</v>
      </c>
      <c r="B76" s="285">
        <v>510375</v>
      </c>
      <c r="C76" s="285" t="s">
        <v>3694</v>
      </c>
      <c r="D76" s="286">
        <v>1307648</v>
      </c>
      <c r="E76" s="287">
        <v>43285</v>
      </c>
      <c r="F76" s="288">
        <v>43286</v>
      </c>
      <c r="G76" s="289" t="s">
        <v>28</v>
      </c>
      <c r="H76" s="290">
        <v>4365</v>
      </c>
    </row>
    <row r="77" s="1" customFormat="1" spans="1:8">
      <c r="A77" s="260" t="s">
        <v>26</v>
      </c>
      <c r="B77" s="285">
        <v>510376</v>
      </c>
      <c r="C77" s="285" t="s">
        <v>3695</v>
      </c>
      <c r="D77" s="286">
        <v>1307648</v>
      </c>
      <c r="E77" s="287">
        <v>43285</v>
      </c>
      <c r="F77" s="288">
        <v>43286</v>
      </c>
      <c r="G77" s="289" t="s">
        <v>28</v>
      </c>
      <c r="H77" s="290">
        <v>4365</v>
      </c>
    </row>
    <row r="78" s="1" customFormat="1" spans="1:8">
      <c r="A78" s="260" t="s">
        <v>26</v>
      </c>
      <c r="B78" s="260">
        <v>510479</v>
      </c>
      <c r="C78" s="260" t="s">
        <v>3681</v>
      </c>
      <c r="D78" s="261">
        <v>1318271</v>
      </c>
      <c r="E78" s="262">
        <v>43286</v>
      </c>
      <c r="F78" s="263">
        <v>43287</v>
      </c>
      <c r="G78" s="264" t="s">
        <v>28</v>
      </c>
      <c r="H78" s="265">
        <v>3645</v>
      </c>
    </row>
    <row r="79" s="1" customFormat="1" spans="1:8">
      <c r="A79" s="260" t="s">
        <v>26</v>
      </c>
      <c r="B79" s="260">
        <v>510481</v>
      </c>
      <c r="C79" s="260" t="s">
        <v>1524</v>
      </c>
      <c r="D79" s="261">
        <v>1315512</v>
      </c>
      <c r="E79" s="262">
        <v>43284</v>
      </c>
      <c r="F79" s="263">
        <v>43287</v>
      </c>
      <c r="G79" s="264" t="s">
        <v>28</v>
      </c>
      <c r="H79" s="265">
        <v>10935</v>
      </c>
    </row>
    <row r="80" s="1" customFormat="1" spans="1:8">
      <c r="A80" s="260" t="s">
        <v>26</v>
      </c>
      <c r="B80" s="266">
        <v>510486</v>
      </c>
      <c r="C80" s="266" t="s">
        <v>3696</v>
      </c>
      <c r="D80" s="267">
        <v>1322188</v>
      </c>
      <c r="E80" s="268">
        <v>43284</v>
      </c>
      <c r="F80" s="269">
        <v>43287</v>
      </c>
      <c r="G80" s="270" t="s">
        <v>28</v>
      </c>
      <c r="H80" s="271">
        <v>10935</v>
      </c>
    </row>
    <row r="81" s="1" customFormat="1" spans="1:8">
      <c r="A81" s="260" t="s">
        <v>26</v>
      </c>
      <c r="B81" s="266">
        <v>510487</v>
      </c>
      <c r="C81" s="266" t="s">
        <v>3697</v>
      </c>
      <c r="D81" s="267">
        <v>1322188</v>
      </c>
      <c r="E81" s="268">
        <v>43284</v>
      </c>
      <c r="F81" s="269">
        <v>43287</v>
      </c>
      <c r="G81" s="270" t="s">
        <v>28</v>
      </c>
      <c r="H81" s="271">
        <v>10935</v>
      </c>
    </row>
    <row r="82" s="1" customFormat="1" spans="1:8">
      <c r="A82" s="260" t="s">
        <v>26</v>
      </c>
      <c r="B82" s="279">
        <v>510500</v>
      </c>
      <c r="C82" s="279" t="s">
        <v>3698</v>
      </c>
      <c r="D82" s="280">
        <v>1315625</v>
      </c>
      <c r="E82" s="281">
        <v>43282</v>
      </c>
      <c r="F82" s="282">
        <v>43287</v>
      </c>
      <c r="G82" s="283" t="s">
        <v>28</v>
      </c>
      <c r="H82" s="284">
        <v>21825</v>
      </c>
    </row>
    <row r="83" s="1" customFormat="1" spans="1:8">
      <c r="A83" s="260" t="s">
        <v>26</v>
      </c>
      <c r="B83" s="279">
        <v>510503</v>
      </c>
      <c r="C83" s="279" t="s">
        <v>2623</v>
      </c>
      <c r="D83" s="280">
        <v>1315625</v>
      </c>
      <c r="E83" s="281">
        <v>43282</v>
      </c>
      <c r="F83" s="282">
        <v>43287</v>
      </c>
      <c r="G83" s="283" t="s">
        <v>28</v>
      </c>
      <c r="H83" s="284">
        <v>21825</v>
      </c>
    </row>
    <row r="84" s="1" customFormat="1" spans="1:8">
      <c r="A84" s="260" t="s">
        <v>26</v>
      </c>
      <c r="B84" s="266">
        <v>510504</v>
      </c>
      <c r="C84" s="266" t="s">
        <v>3699</v>
      </c>
      <c r="D84" s="267">
        <v>1301984</v>
      </c>
      <c r="E84" s="268">
        <v>43284</v>
      </c>
      <c r="F84" s="269">
        <v>43287</v>
      </c>
      <c r="G84" s="270" t="s">
        <v>28</v>
      </c>
      <c r="H84" s="271">
        <v>13095</v>
      </c>
    </row>
    <row r="85" s="1" customFormat="1" spans="1:8">
      <c r="A85" s="260" t="s">
        <v>26</v>
      </c>
      <c r="B85" s="266">
        <v>510505</v>
      </c>
      <c r="C85" s="266" t="s">
        <v>3700</v>
      </c>
      <c r="D85" s="267">
        <v>1301984</v>
      </c>
      <c r="E85" s="268">
        <v>43284</v>
      </c>
      <c r="F85" s="269">
        <v>43287</v>
      </c>
      <c r="G85" s="270" t="s">
        <v>28</v>
      </c>
      <c r="H85" s="271">
        <v>13095</v>
      </c>
    </row>
    <row r="86" s="1" customFormat="1" spans="1:8">
      <c r="A86" s="260" t="s">
        <v>26</v>
      </c>
      <c r="B86" s="279">
        <v>510506</v>
      </c>
      <c r="C86" s="279" t="s">
        <v>3701</v>
      </c>
      <c r="D86" s="280">
        <v>1284292</v>
      </c>
      <c r="E86" s="281">
        <v>43285</v>
      </c>
      <c r="F86" s="282">
        <v>43287</v>
      </c>
      <c r="G86" s="283" t="s">
        <v>28</v>
      </c>
      <c r="H86" s="284">
        <v>8245</v>
      </c>
    </row>
    <row r="87" s="1" customFormat="1" spans="1:9">
      <c r="A87" s="260" t="s">
        <v>26</v>
      </c>
      <c r="B87" s="279">
        <v>510507</v>
      </c>
      <c r="C87" s="279" t="s">
        <v>3702</v>
      </c>
      <c r="D87" s="280">
        <v>1284292</v>
      </c>
      <c r="E87" s="281">
        <v>43285</v>
      </c>
      <c r="F87" s="282">
        <v>43287</v>
      </c>
      <c r="G87" s="283" t="s">
        <v>28</v>
      </c>
      <c r="H87" s="284">
        <v>8245</v>
      </c>
      <c r="I87" s="89"/>
    </row>
    <row r="88" s="1" customFormat="1" spans="1:8">
      <c r="A88" s="260" t="s">
        <v>26</v>
      </c>
      <c r="B88" s="260">
        <v>510641</v>
      </c>
      <c r="C88" s="260" t="s">
        <v>3703</v>
      </c>
      <c r="D88" s="261">
        <v>1321459</v>
      </c>
      <c r="E88" s="262">
        <v>43286</v>
      </c>
      <c r="F88" s="263">
        <v>43288</v>
      </c>
      <c r="G88" s="264" t="s">
        <v>28</v>
      </c>
      <c r="H88" s="265">
        <v>7290</v>
      </c>
    </row>
    <row r="89" s="1" customFormat="1" spans="1:8">
      <c r="A89" s="260" t="s">
        <v>26</v>
      </c>
      <c r="B89" s="260">
        <v>510643</v>
      </c>
      <c r="C89" s="260" t="s">
        <v>3704</v>
      </c>
      <c r="D89" s="261">
        <v>1325436</v>
      </c>
      <c r="E89" s="262">
        <v>43287</v>
      </c>
      <c r="F89" s="263">
        <v>43288</v>
      </c>
      <c r="G89" s="264" t="s">
        <v>28</v>
      </c>
      <c r="H89" s="265">
        <v>4365</v>
      </c>
    </row>
    <row r="90" s="1" customFormat="1" spans="1:8">
      <c r="A90" s="260" t="s">
        <v>26</v>
      </c>
      <c r="B90" s="260">
        <v>510652</v>
      </c>
      <c r="C90" s="260" t="s">
        <v>3705</v>
      </c>
      <c r="D90" s="261">
        <v>1317765</v>
      </c>
      <c r="E90" s="262">
        <v>43286</v>
      </c>
      <c r="F90" s="263">
        <v>43288</v>
      </c>
      <c r="G90" s="264" t="s">
        <v>28</v>
      </c>
      <c r="H90" s="265">
        <v>7290</v>
      </c>
    </row>
    <row r="91" s="1" customFormat="1" spans="1:8">
      <c r="A91" s="260" t="s">
        <v>26</v>
      </c>
      <c r="B91" s="266">
        <v>510653</v>
      </c>
      <c r="C91" s="266" t="s">
        <v>3706</v>
      </c>
      <c r="D91" s="267">
        <v>1309172</v>
      </c>
      <c r="E91" s="268">
        <v>43285</v>
      </c>
      <c r="F91" s="269">
        <v>43288</v>
      </c>
      <c r="G91" s="270" t="s">
        <v>28</v>
      </c>
      <c r="H91" s="271">
        <v>10935</v>
      </c>
    </row>
    <row r="92" s="1" customFormat="1" spans="1:8">
      <c r="A92" s="260" t="s">
        <v>26</v>
      </c>
      <c r="B92" s="266">
        <v>510654</v>
      </c>
      <c r="C92" s="266" t="s">
        <v>3707</v>
      </c>
      <c r="D92" s="267">
        <v>1309172</v>
      </c>
      <c r="E92" s="268">
        <v>43285</v>
      </c>
      <c r="F92" s="269">
        <v>43288</v>
      </c>
      <c r="G92" s="270" t="s">
        <v>28</v>
      </c>
      <c r="H92" s="271">
        <v>10935</v>
      </c>
    </row>
    <row r="93" s="1" customFormat="1" spans="1:8">
      <c r="A93" s="260" t="s">
        <v>26</v>
      </c>
      <c r="B93" s="279">
        <v>510655</v>
      </c>
      <c r="C93" s="279" t="s">
        <v>3708</v>
      </c>
      <c r="D93" s="280">
        <v>1324687</v>
      </c>
      <c r="E93" s="281">
        <v>43286</v>
      </c>
      <c r="F93" s="282">
        <v>43288</v>
      </c>
      <c r="G93" s="283" t="s">
        <v>28</v>
      </c>
      <c r="H93" s="284">
        <v>7290</v>
      </c>
    </row>
    <row r="94" s="1" customFormat="1" spans="1:8">
      <c r="A94" s="260" t="s">
        <v>26</v>
      </c>
      <c r="B94" s="279">
        <v>510656</v>
      </c>
      <c r="C94" s="279" t="s">
        <v>3709</v>
      </c>
      <c r="D94" s="280">
        <v>1324687</v>
      </c>
      <c r="E94" s="281">
        <v>43286</v>
      </c>
      <c r="F94" s="282">
        <v>43288</v>
      </c>
      <c r="G94" s="283" t="s">
        <v>28</v>
      </c>
      <c r="H94" s="284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260" t="s">
        <v>26</v>
      </c>
      <c r="B99" s="266">
        <v>510773</v>
      </c>
      <c r="C99" s="266" t="s">
        <v>3714</v>
      </c>
      <c r="D99" s="267">
        <v>1328699</v>
      </c>
      <c r="E99" s="268">
        <v>43287</v>
      </c>
      <c r="F99" s="269">
        <v>43289</v>
      </c>
      <c r="G99" s="270" t="s">
        <v>28</v>
      </c>
      <c r="H99" s="271">
        <v>8100</v>
      </c>
    </row>
    <row r="100" s="1" customFormat="1" spans="1:8">
      <c r="A100" s="260" t="s">
        <v>26</v>
      </c>
      <c r="B100" s="266">
        <v>510774</v>
      </c>
      <c r="C100" s="266" t="s">
        <v>3715</v>
      </c>
      <c r="D100" s="267">
        <v>1328699</v>
      </c>
      <c r="E100" s="268">
        <v>43287</v>
      </c>
      <c r="F100" s="269">
        <v>43289</v>
      </c>
      <c r="G100" s="270" t="s">
        <v>28</v>
      </c>
      <c r="H100" s="271">
        <v>8100</v>
      </c>
    </row>
    <row r="101" s="1" customFormat="1" spans="1:8">
      <c r="A101" s="260" t="s">
        <v>26</v>
      </c>
      <c r="B101" s="279">
        <v>510775</v>
      </c>
      <c r="C101" s="279" t="s">
        <v>3716</v>
      </c>
      <c r="D101" s="280">
        <v>1323746</v>
      </c>
      <c r="E101" s="281">
        <v>43287</v>
      </c>
      <c r="F101" s="282">
        <v>43289</v>
      </c>
      <c r="G101" s="283" t="s">
        <v>28</v>
      </c>
      <c r="H101" s="284">
        <v>7290</v>
      </c>
    </row>
    <row r="102" s="1" customFormat="1" spans="1:8">
      <c r="A102" s="260" t="s">
        <v>26</v>
      </c>
      <c r="B102" s="279">
        <v>510776</v>
      </c>
      <c r="C102" s="279" t="s">
        <v>3717</v>
      </c>
      <c r="D102" s="280">
        <v>1323746</v>
      </c>
      <c r="E102" s="281">
        <v>43287</v>
      </c>
      <c r="F102" s="282">
        <v>43289</v>
      </c>
      <c r="G102" s="283" t="s">
        <v>28</v>
      </c>
      <c r="H102" s="284">
        <v>7290</v>
      </c>
    </row>
    <row r="103" s="1" customFormat="1" spans="1:8">
      <c r="A103" s="260" t="s">
        <v>26</v>
      </c>
      <c r="B103" s="260">
        <v>510777</v>
      </c>
      <c r="C103" s="260" t="s">
        <v>3718</v>
      </c>
      <c r="D103" s="261">
        <v>1328705</v>
      </c>
      <c r="E103" s="262">
        <v>43287</v>
      </c>
      <c r="F103" s="263">
        <v>43289</v>
      </c>
      <c r="G103" s="264" t="s">
        <v>28</v>
      </c>
      <c r="H103" s="265">
        <v>8100</v>
      </c>
    </row>
    <row r="104" s="1" customFormat="1" spans="1:8">
      <c r="A104" s="260" t="s">
        <v>26</v>
      </c>
      <c r="B104" s="260">
        <v>510781</v>
      </c>
      <c r="C104" s="260" t="s">
        <v>3719</v>
      </c>
      <c r="D104" s="261">
        <v>1325807</v>
      </c>
      <c r="E104" s="262">
        <v>43287</v>
      </c>
      <c r="F104" s="263">
        <v>43289</v>
      </c>
      <c r="G104" s="264" t="s">
        <v>28</v>
      </c>
      <c r="H104" s="265">
        <v>7290</v>
      </c>
    </row>
    <row r="105" s="1" customFormat="1" spans="1:8">
      <c r="A105" s="260" t="s">
        <v>26</v>
      </c>
      <c r="B105" s="260">
        <v>510783</v>
      </c>
      <c r="C105" s="260" t="s">
        <v>3720</v>
      </c>
      <c r="D105" s="261">
        <v>1321562</v>
      </c>
      <c r="E105" s="262">
        <v>43288</v>
      </c>
      <c r="F105" s="263">
        <v>43289</v>
      </c>
      <c r="G105" s="264" t="s">
        <v>28</v>
      </c>
      <c r="H105" s="265">
        <v>3645</v>
      </c>
    </row>
    <row r="106" s="1" customFormat="1" spans="1:8">
      <c r="A106" s="260" t="s">
        <v>26</v>
      </c>
      <c r="B106" s="260">
        <v>510785</v>
      </c>
      <c r="C106" s="260" t="s">
        <v>3721</v>
      </c>
      <c r="D106" s="261">
        <v>1324995</v>
      </c>
      <c r="E106" s="262">
        <v>43284</v>
      </c>
      <c r="F106" s="263">
        <v>43289</v>
      </c>
      <c r="G106" s="264" t="s">
        <v>28</v>
      </c>
      <c r="H106" s="265">
        <v>14580</v>
      </c>
    </row>
    <row r="107" s="1" customFormat="1" spans="1:8">
      <c r="A107" s="260" t="s">
        <v>26</v>
      </c>
      <c r="B107" s="266">
        <v>510787</v>
      </c>
      <c r="C107" s="266" t="s">
        <v>3722</v>
      </c>
      <c r="D107" s="267">
        <v>1320205</v>
      </c>
      <c r="E107" s="268">
        <v>43286</v>
      </c>
      <c r="F107" s="269">
        <v>43289</v>
      </c>
      <c r="G107" s="270" t="s">
        <v>28</v>
      </c>
      <c r="H107" s="271">
        <v>13095</v>
      </c>
    </row>
    <row r="108" s="1" customFormat="1" spans="1:8">
      <c r="A108" s="260" t="s">
        <v>26</v>
      </c>
      <c r="B108" s="266">
        <v>510788</v>
      </c>
      <c r="C108" s="266" t="s">
        <v>3723</v>
      </c>
      <c r="D108" s="267">
        <v>1320205</v>
      </c>
      <c r="E108" s="268">
        <v>43286</v>
      </c>
      <c r="F108" s="269">
        <v>43289</v>
      </c>
      <c r="G108" s="270" t="s">
        <v>28</v>
      </c>
      <c r="H108" s="271">
        <v>13095</v>
      </c>
    </row>
    <row r="109" s="1" customFormat="1" spans="1:8">
      <c r="A109" s="260" t="s">
        <v>26</v>
      </c>
      <c r="B109" s="260">
        <v>510789</v>
      </c>
      <c r="C109" s="260" t="s">
        <v>2970</v>
      </c>
      <c r="D109" s="261">
        <v>1320275</v>
      </c>
      <c r="E109" s="262">
        <v>43286</v>
      </c>
      <c r="F109" s="263">
        <v>43289</v>
      </c>
      <c r="G109" s="264" t="s">
        <v>28</v>
      </c>
      <c r="H109" s="265">
        <v>13095</v>
      </c>
    </row>
    <row r="110" s="1" customFormat="1" spans="1:8">
      <c r="A110" s="260" t="s">
        <v>26</v>
      </c>
      <c r="B110" s="279">
        <v>510792</v>
      </c>
      <c r="C110" s="279" t="s">
        <v>2902</v>
      </c>
      <c r="D110" s="280">
        <v>1311192</v>
      </c>
      <c r="E110" s="281">
        <v>43287</v>
      </c>
      <c r="F110" s="282">
        <v>43289</v>
      </c>
      <c r="G110" s="283" t="s">
        <v>28</v>
      </c>
      <c r="H110" s="284">
        <v>8730</v>
      </c>
    </row>
    <row r="111" s="1" customFormat="1" spans="1:8">
      <c r="A111" s="260" t="s">
        <v>26</v>
      </c>
      <c r="B111" s="279">
        <v>510793</v>
      </c>
      <c r="C111" s="279" t="s">
        <v>3724</v>
      </c>
      <c r="D111" s="280">
        <v>1311192</v>
      </c>
      <c r="E111" s="281">
        <v>43287</v>
      </c>
      <c r="F111" s="282">
        <v>43289</v>
      </c>
      <c r="G111" s="283" t="s">
        <v>28</v>
      </c>
      <c r="H111" s="284">
        <v>8730</v>
      </c>
    </row>
    <row r="112" s="1" customFormat="1" spans="1:8">
      <c r="A112" s="260" t="s">
        <v>26</v>
      </c>
      <c r="B112" s="279">
        <v>510794</v>
      </c>
      <c r="C112" s="279" t="s">
        <v>3725</v>
      </c>
      <c r="D112" s="280">
        <v>1311192</v>
      </c>
      <c r="E112" s="281">
        <v>43287</v>
      </c>
      <c r="F112" s="282">
        <v>43289</v>
      </c>
      <c r="G112" s="283" t="s">
        <v>28</v>
      </c>
      <c r="H112" s="284">
        <v>8730</v>
      </c>
    </row>
    <row r="113" s="1" customFormat="1" spans="1:8">
      <c r="A113" s="260" t="s">
        <v>26</v>
      </c>
      <c r="B113" s="260">
        <v>510945</v>
      </c>
      <c r="C113" s="260" t="s">
        <v>3726</v>
      </c>
      <c r="D113" s="261">
        <v>1323808</v>
      </c>
      <c r="E113" s="262">
        <v>43288</v>
      </c>
      <c r="F113" s="263">
        <v>43290</v>
      </c>
      <c r="G113" s="264" t="s">
        <v>28</v>
      </c>
      <c r="H113" s="265">
        <v>7290</v>
      </c>
    </row>
    <row r="114" s="1" customFormat="1" spans="1:8">
      <c r="A114" s="260" t="s">
        <v>26</v>
      </c>
      <c r="B114" s="266">
        <v>510946</v>
      </c>
      <c r="C114" s="266" t="s">
        <v>3727</v>
      </c>
      <c r="D114" s="267">
        <v>1301348</v>
      </c>
      <c r="E114" s="268">
        <v>43286</v>
      </c>
      <c r="F114" s="269">
        <v>43290</v>
      </c>
      <c r="G114" s="270" t="s">
        <v>28</v>
      </c>
      <c r="H114" s="271">
        <v>10935</v>
      </c>
    </row>
    <row r="115" s="1" customFormat="1" spans="1:8">
      <c r="A115" s="260" t="s">
        <v>26</v>
      </c>
      <c r="B115" s="266">
        <v>510947</v>
      </c>
      <c r="C115" s="266" t="s">
        <v>3728</v>
      </c>
      <c r="D115" s="267">
        <v>1301348</v>
      </c>
      <c r="E115" s="268">
        <v>43286</v>
      </c>
      <c r="F115" s="269">
        <v>43290</v>
      </c>
      <c r="G115" s="270" t="s">
        <v>28</v>
      </c>
      <c r="H115" s="271">
        <v>10935</v>
      </c>
    </row>
    <row r="116" s="1" customFormat="1" spans="1:8">
      <c r="A116" s="260" t="s">
        <v>26</v>
      </c>
      <c r="B116" s="260">
        <v>510949</v>
      </c>
      <c r="C116" s="260" t="s">
        <v>3729</v>
      </c>
      <c r="D116" s="261">
        <v>1319798</v>
      </c>
      <c r="E116" s="262">
        <v>43288</v>
      </c>
      <c r="F116" s="263">
        <v>43290</v>
      </c>
      <c r="G116" s="264" t="s">
        <v>28</v>
      </c>
      <c r="H116" s="265">
        <v>7290</v>
      </c>
    </row>
    <row r="117" s="1" customFormat="1" spans="1:8">
      <c r="A117" s="260" t="s">
        <v>26</v>
      </c>
      <c r="B117" s="260">
        <v>510965</v>
      </c>
      <c r="C117" s="260" t="s">
        <v>3730</v>
      </c>
      <c r="D117" s="261">
        <v>1329106</v>
      </c>
      <c r="E117" s="262">
        <v>43289</v>
      </c>
      <c r="F117" s="263">
        <v>43290</v>
      </c>
      <c r="G117" s="264" t="s">
        <v>28</v>
      </c>
      <c r="H117" s="265">
        <v>4365</v>
      </c>
    </row>
    <row r="118" s="1" customFormat="1" spans="1:8">
      <c r="A118" s="260" t="s">
        <v>26</v>
      </c>
      <c r="B118" s="260">
        <v>510966</v>
      </c>
      <c r="C118" s="260" t="s">
        <v>3731</v>
      </c>
      <c r="D118" s="261">
        <v>1329108</v>
      </c>
      <c r="E118" s="262">
        <v>43289</v>
      </c>
      <c r="F118" s="263">
        <v>43290</v>
      </c>
      <c r="G118" s="264" t="s">
        <v>28</v>
      </c>
      <c r="H118" s="265">
        <v>4365</v>
      </c>
    </row>
    <row r="119" s="1" customFormat="1" spans="1:8">
      <c r="A119" s="260" t="s">
        <v>26</v>
      </c>
      <c r="B119" s="260">
        <v>510973</v>
      </c>
      <c r="C119" s="260" t="s">
        <v>3732</v>
      </c>
      <c r="D119" s="261">
        <v>1304448</v>
      </c>
      <c r="E119" s="262">
        <v>43287</v>
      </c>
      <c r="F119" s="263">
        <v>43290</v>
      </c>
      <c r="G119" s="264" t="s">
        <v>28</v>
      </c>
      <c r="H119" s="265">
        <v>13095</v>
      </c>
    </row>
    <row r="120" s="1" customFormat="1" spans="1:8">
      <c r="A120" s="260" t="s">
        <v>26</v>
      </c>
      <c r="B120" s="279">
        <v>511101</v>
      </c>
      <c r="C120" s="279" t="s">
        <v>3733</v>
      </c>
      <c r="D120" s="280">
        <v>1296015</v>
      </c>
      <c r="E120" s="281">
        <v>43289</v>
      </c>
      <c r="F120" s="282">
        <v>43291</v>
      </c>
      <c r="G120" s="283" t="s">
        <v>28</v>
      </c>
      <c r="H120" s="284">
        <v>7290</v>
      </c>
    </row>
    <row r="121" s="1" customFormat="1" spans="1:8">
      <c r="A121" s="260" t="s">
        <v>26</v>
      </c>
      <c r="B121" s="279">
        <v>511102</v>
      </c>
      <c r="C121" s="279" t="s">
        <v>3734</v>
      </c>
      <c r="D121" s="280">
        <v>1296015</v>
      </c>
      <c r="E121" s="281">
        <v>43289</v>
      </c>
      <c r="F121" s="282">
        <v>43291</v>
      </c>
      <c r="G121" s="283" t="s">
        <v>28</v>
      </c>
      <c r="H121" s="284">
        <v>7290</v>
      </c>
    </row>
    <row r="122" s="1" customFormat="1" spans="1:8">
      <c r="A122" s="260" t="s">
        <v>26</v>
      </c>
      <c r="B122" s="279">
        <v>511103</v>
      </c>
      <c r="C122" s="279" t="s">
        <v>844</v>
      </c>
      <c r="D122" s="280">
        <v>1296015</v>
      </c>
      <c r="E122" s="281">
        <v>43289</v>
      </c>
      <c r="F122" s="282">
        <v>43291</v>
      </c>
      <c r="G122" s="283" t="s">
        <v>28</v>
      </c>
      <c r="H122" s="284">
        <v>7290</v>
      </c>
    </row>
    <row r="123" s="1" customFormat="1" spans="1:8">
      <c r="A123" s="260" t="s">
        <v>26</v>
      </c>
      <c r="B123" s="279">
        <v>511104</v>
      </c>
      <c r="C123" s="279" t="s">
        <v>3735</v>
      </c>
      <c r="D123" s="280">
        <v>1296015</v>
      </c>
      <c r="E123" s="281">
        <v>43289</v>
      </c>
      <c r="F123" s="282">
        <v>43291</v>
      </c>
      <c r="G123" s="283" t="s">
        <v>28</v>
      </c>
      <c r="H123" s="284">
        <v>7290</v>
      </c>
    </row>
    <row r="124" s="1" customFormat="1" spans="1:8">
      <c r="A124" s="260" t="s">
        <v>26</v>
      </c>
      <c r="B124" s="260">
        <v>511111</v>
      </c>
      <c r="C124" s="260" t="s">
        <v>3736</v>
      </c>
      <c r="D124" s="261">
        <v>1321632</v>
      </c>
      <c r="E124" s="262">
        <v>43288</v>
      </c>
      <c r="F124" s="263">
        <v>43291</v>
      </c>
      <c r="G124" s="264" t="s">
        <v>28</v>
      </c>
      <c r="H124" s="265">
        <v>13095</v>
      </c>
    </row>
    <row r="125" s="1" customFormat="1" spans="1:8">
      <c r="A125" s="260" t="s">
        <v>26</v>
      </c>
      <c r="B125" s="260">
        <v>511213</v>
      </c>
      <c r="C125" s="260" t="s">
        <v>162</v>
      </c>
      <c r="D125" s="261">
        <v>1332739</v>
      </c>
      <c r="E125" s="262">
        <v>43290</v>
      </c>
      <c r="F125" s="263">
        <v>43292</v>
      </c>
      <c r="G125" s="264" t="s">
        <v>28</v>
      </c>
      <c r="H125" s="265">
        <v>7290</v>
      </c>
    </row>
    <row r="126" s="1" customFormat="1" spans="1:8">
      <c r="A126" s="260" t="s">
        <v>26</v>
      </c>
      <c r="B126" s="260">
        <v>511217</v>
      </c>
      <c r="C126" s="260" t="s">
        <v>3737</v>
      </c>
      <c r="D126" s="261">
        <v>1318747</v>
      </c>
      <c r="E126" s="262">
        <v>43289</v>
      </c>
      <c r="F126" s="263">
        <v>43292</v>
      </c>
      <c r="G126" s="264" t="s">
        <v>28</v>
      </c>
      <c r="H126" s="265">
        <v>10935</v>
      </c>
    </row>
    <row r="127" s="1" customFormat="1" spans="1:8">
      <c r="A127" s="260" t="s">
        <v>26</v>
      </c>
      <c r="B127" s="260">
        <v>511219</v>
      </c>
      <c r="C127" s="260" t="s">
        <v>1345</v>
      </c>
      <c r="D127" s="261">
        <v>1318572</v>
      </c>
      <c r="E127" s="262">
        <v>43288</v>
      </c>
      <c r="F127" s="263">
        <v>43292</v>
      </c>
      <c r="G127" s="264" t="s">
        <v>28</v>
      </c>
      <c r="H127" s="265">
        <v>14580</v>
      </c>
    </row>
    <row r="128" s="1" customFormat="1" spans="1:8">
      <c r="A128" s="260" t="s">
        <v>26</v>
      </c>
      <c r="B128" s="266">
        <v>511230</v>
      </c>
      <c r="C128" s="266" t="s">
        <v>3738</v>
      </c>
      <c r="D128" s="267">
        <v>1319272</v>
      </c>
      <c r="E128" s="268">
        <v>43289</v>
      </c>
      <c r="F128" s="269">
        <v>43292</v>
      </c>
      <c r="G128" s="270" t="s">
        <v>28</v>
      </c>
      <c r="H128" s="271">
        <v>13095</v>
      </c>
    </row>
    <row r="129" s="1" customFormat="1" spans="1:8">
      <c r="A129" s="260" t="s">
        <v>26</v>
      </c>
      <c r="B129" s="266">
        <v>511231</v>
      </c>
      <c r="C129" s="266" t="s">
        <v>3739</v>
      </c>
      <c r="D129" s="267">
        <v>1319272</v>
      </c>
      <c r="E129" s="268">
        <v>43289</v>
      </c>
      <c r="F129" s="269">
        <v>43292</v>
      </c>
      <c r="G129" s="270" t="s">
        <v>28</v>
      </c>
      <c r="H129" s="271">
        <v>13095</v>
      </c>
    </row>
    <row r="130" s="1" customFormat="1" spans="1:8">
      <c r="A130" s="260" t="s">
        <v>26</v>
      </c>
      <c r="B130" s="279">
        <v>511233</v>
      </c>
      <c r="C130" s="279" t="s">
        <v>3740</v>
      </c>
      <c r="D130" s="280">
        <v>1322913</v>
      </c>
      <c r="E130" s="281">
        <v>43289</v>
      </c>
      <c r="F130" s="282">
        <v>43292</v>
      </c>
      <c r="G130" s="283" t="s">
        <v>28</v>
      </c>
      <c r="H130" s="284">
        <v>13095</v>
      </c>
    </row>
    <row r="131" s="1" customFormat="1" spans="1:8">
      <c r="A131" s="260" t="s">
        <v>26</v>
      </c>
      <c r="B131" s="279">
        <v>511234</v>
      </c>
      <c r="C131" s="279" t="s">
        <v>3741</v>
      </c>
      <c r="D131" s="280">
        <v>1322913</v>
      </c>
      <c r="E131" s="281">
        <v>43289</v>
      </c>
      <c r="F131" s="282">
        <v>43292</v>
      </c>
      <c r="G131" s="283" t="s">
        <v>28</v>
      </c>
      <c r="H131" s="284">
        <v>13095</v>
      </c>
    </row>
    <row r="132" s="1" customFormat="1" spans="1:8">
      <c r="A132" s="260" t="s">
        <v>26</v>
      </c>
      <c r="B132" s="260">
        <v>511386</v>
      </c>
      <c r="C132" s="260" t="s">
        <v>3742</v>
      </c>
      <c r="D132" s="261">
        <v>1326195</v>
      </c>
      <c r="E132" s="262">
        <v>43290</v>
      </c>
      <c r="F132" s="263">
        <v>43293</v>
      </c>
      <c r="G132" s="264" t="s">
        <v>28</v>
      </c>
      <c r="H132" s="265">
        <v>10935</v>
      </c>
    </row>
    <row r="133" s="1" customFormat="1" spans="1:8">
      <c r="A133" s="260" t="s">
        <v>26</v>
      </c>
      <c r="B133" s="260">
        <v>511394</v>
      </c>
      <c r="C133" s="260" t="s">
        <v>3743</v>
      </c>
      <c r="D133" s="261">
        <v>1326031</v>
      </c>
      <c r="E133" s="262">
        <v>43287</v>
      </c>
      <c r="F133" s="263">
        <v>43293</v>
      </c>
      <c r="G133" s="264" t="s">
        <v>28</v>
      </c>
      <c r="H133" s="265">
        <v>14580</v>
      </c>
    </row>
    <row r="134" s="1" customFormat="1" spans="1:8">
      <c r="A134" s="260" t="s">
        <v>26</v>
      </c>
      <c r="B134" s="260">
        <v>511404</v>
      </c>
      <c r="C134" s="260" t="s">
        <v>3744</v>
      </c>
      <c r="D134" s="261">
        <v>1325293</v>
      </c>
      <c r="E134" s="262">
        <v>43291</v>
      </c>
      <c r="F134" s="263">
        <v>43293</v>
      </c>
      <c r="G134" s="264" t="s">
        <v>28</v>
      </c>
      <c r="H134" s="265">
        <v>8730</v>
      </c>
    </row>
    <row r="135" s="1" customFormat="1" spans="1:8">
      <c r="A135" s="260" t="s">
        <v>26</v>
      </c>
      <c r="B135" s="266">
        <v>511406</v>
      </c>
      <c r="C135" s="266" t="s">
        <v>3745</v>
      </c>
      <c r="D135" s="267">
        <v>1321000</v>
      </c>
      <c r="E135" s="268">
        <v>43290</v>
      </c>
      <c r="F135" s="269">
        <v>43293</v>
      </c>
      <c r="G135" s="270" t="s">
        <v>28</v>
      </c>
      <c r="H135" s="271">
        <v>13095</v>
      </c>
    </row>
    <row r="136" s="1" customFormat="1" spans="1:8">
      <c r="A136" s="260" t="s">
        <v>26</v>
      </c>
      <c r="B136" s="266">
        <v>511407</v>
      </c>
      <c r="C136" s="266" t="s">
        <v>3746</v>
      </c>
      <c r="D136" s="267">
        <v>1321000</v>
      </c>
      <c r="E136" s="268">
        <v>43290</v>
      </c>
      <c r="F136" s="269">
        <v>43293</v>
      </c>
      <c r="G136" s="270" t="s">
        <v>28</v>
      </c>
      <c r="H136" s="271">
        <v>13095</v>
      </c>
    </row>
    <row r="137" s="1" customFormat="1" spans="1:8">
      <c r="A137" s="260" t="s">
        <v>26</v>
      </c>
      <c r="B137" s="260">
        <v>511409</v>
      </c>
      <c r="C137" s="260" t="s">
        <v>3747</v>
      </c>
      <c r="D137" s="261">
        <v>1306421</v>
      </c>
      <c r="E137" s="262">
        <v>43289</v>
      </c>
      <c r="F137" s="263">
        <v>43293</v>
      </c>
      <c r="G137" s="264" t="s">
        <v>28</v>
      </c>
      <c r="H137" s="265">
        <v>17460</v>
      </c>
    </row>
    <row r="138" s="1" customFormat="1" spans="1:8">
      <c r="A138" s="260" t="s">
        <v>26</v>
      </c>
      <c r="B138" s="260">
        <v>511413</v>
      </c>
      <c r="C138" s="260" t="s">
        <v>3748</v>
      </c>
      <c r="D138" s="261">
        <v>1325438</v>
      </c>
      <c r="E138" s="262">
        <v>43291</v>
      </c>
      <c r="F138" s="263">
        <v>43293</v>
      </c>
      <c r="G138" s="264" t="s">
        <v>28</v>
      </c>
      <c r="H138" s="265">
        <v>7290</v>
      </c>
    </row>
    <row r="139" s="1" customFormat="1" spans="1:8">
      <c r="A139" s="260" t="s">
        <v>26</v>
      </c>
      <c r="B139" s="279">
        <v>511415</v>
      </c>
      <c r="C139" s="279" t="s">
        <v>3749</v>
      </c>
      <c r="D139" s="280">
        <v>1319534</v>
      </c>
      <c r="E139" s="281">
        <v>43288</v>
      </c>
      <c r="F139" s="282">
        <v>43293</v>
      </c>
      <c r="G139" s="283" t="s">
        <v>28</v>
      </c>
      <c r="H139" s="284">
        <v>21825</v>
      </c>
    </row>
    <row r="140" s="1" customFormat="1" spans="1:8">
      <c r="A140" s="260" t="s">
        <v>26</v>
      </c>
      <c r="B140" s="279">
        <v>511416</v>
      </c>
      <c r="C140" s="279" t="s">
        <v>3750</v>
      </c>
      <c r="D140" s="280">
        <v>1319534</v>
      </c>
      <c r="E140" s="281">
        <v>43288</v>
      </c>
      <c r="F140" s="282">
        <v>43293</v>
      </c>
      <c r="G140" s="283" t="s">
        <v>28</v>
      </c>
      <c r="H140" s="284">
        <v>21825</v>
      </c>
    </row>
    <row r="141" s="1" customFormat="1" spans="1:8">
      <c r="A141" s="260" t="s">
        <v>26</v>
      </c>
      <c r="B141" s="260">
        <v>511417</v>
      </c>
      <c r="C141" s="260" t="s">
        <v>3751</v>
      </c>
      <c r="D141" s="261">
        <v>1318412</v>
      </c>
      <c r="E141" s="262">
        <v>43285</v>
      </c>
      <c r="F141" s="263">
        <v>43293</v>
      </c>
      <c r="G141" s="264" t="s">
        <v>28</v>
      </c>
      <c r="H141" s="265">
        <v>34920</v>
      </c>
    </row>
    <row r="142" s="1" customFormat="1" spans="1:8">
      <c r="A142" s="260" t="s">
        <v>26</v>
      </c>
      <c r="B142" s="260">
        <v>511531</v>
      </c>
      <c r="C142" s="260" t="s">
        <v>3752</v>
      </c>
      <c r="D142" s="261">
        <v>1324209</v>
      </c>
      <c r="E142" s="262">
        <v>43291</v>
      </c>
      <c r="F142" s="263">
        <v>43294</v>
      </c>
      <c r="G142" s="264" t="s">
        <v>28</v>
      </c>
      <c r="H142" s="265">
        <v>13095</v>
      </c>
    </row>
    <row r="143" s="1" customFormat="1" spans="1:8">
      <c r="A143" s="260" t="s">
        <v>26</v>
      </c>
      <c r="B143" s="260">
        <v>511542</v>
      </c>
      <c r="C143" s="260" t="s">
        <v>3753</v>
      </c>
      <c r="D143" s="261">
        <v>1323815</v>
      </c>
      <c r="E143" s="262">
        <v>43292</v>
      </c>
      <c r="F143" s="263">
        <v>43294</v>
      </c>
      <c r="G143" s="264" t="s">
        <v>28</v>
      </c>
      <c r="H143" s="265">
        <v>7290</v>
      </c>
    </row>
    <row r="144" s="1" customFormat="1" spans="1:8">
      <c r="A144" s="260" t="s">
        <v>26</v>
      </c>
      <c r="B144" s="266">
        <v>511550</v>
      </c>
      <c r="C144" s="266" t="s">
        <v>3754</v>
      </c>
      <c r="D144" s="267">
        <v>1317463</v>
      </c>
      <c r="E144" s="268">
        <v>43292</v>
      </c>
      <c r="F144" s="269">
        <v>43294</v>
      </c>
      <c r="G144" s="270" t="s">
        <v>28</v>
      </c>
      <c r="H144" s="271">
        <v>7290</v>
      </c>
    </row>
    <row r="145" s="1" customFormat="1" spans="1:8">
      <c r="A145" s="260" t="s">
        <v>26</v>
      </c>
      <c r="B145" s="266">
        <v>511551</v>
      </c>
      <c r="C145" s="266" t="s">
        <v>3755</v>
      </c>
      <c r="D145" s="267">
        <v>1317463</v>
      </c>
      <c r="E145" s="268">
        <v>43292</v>
      </c>
      <c r="F145" s="269">
        <v>43294</v>
      </c>
      <c r="G145" s="270" t="s">
        <v>28</v>
      </c>
      <c r="H145" s="271">
        <v>7290</v>
      </c>
    </row>
    <row r="146" s="1" customFormat="1" spans="1:8">
      <c r="A146" s="260" t="s">
        <v>26</v>
      </c>
      <c r="B146" s="279">
        <v>511556</v>
      </c>
      <c r="C146" s="279" t="s">
        <v>3756</v>
      </c>
      <c r="D146" s="280">
        <v>1311675</v>
      </c>
      <c r="E146" s="281">
        <v>43290</v>
      </c>
      <c r="F146" s="282">
        <v>43294</v>
      </c>
      <c r="G146" s="283" t="s">
        <v>28</v>
      </c>
      <c r="H146" s="284">
        <v>14580</v>
      </c>
    </row>
    <row r="147" s="1" customFormat="1" spans="1:8">
      <c r="A147" s="260" t="s">
        <v>26</v>
      </c>
      <c r="B147" s="279">
        <v>511557</v>
      </c>
      <c r="C147" s="279" t="s">
        <v>3757</v>
      </c>
      <c r="D147" s="280">
        <v>1311675</v>
      </c>
      <c r="E147" s="281">
        <v>43290</v>
      </c>
      <c r="F147" s="282">
        <v>43294</v>
      </c>
      <c r="G147" s="283" t="s">
        <v>28</v>
      </c>
      <c r="H147" s="284">
        <v>14580</v>
      </c>
    </row>
    <row r="148" s="1" customFormat="1" spans="1:8">
      <c r="A148" s="260" t="s">
        <v>26</v>
      </c>
      <c r="B148" s="266">
        <v>511558</v>
      </c>
      <c r="C148" s="266" t="s">
        <v>3758</v>
      </c>
      <c r="D148" s="267">
        <v>1325536</v>
      </c>
      <c r="E148" s="268">
        <v>43292</v>
      </c>
      <c r="F148" s="269">
        <v>43294</v>
      </c>
      <c r="G148" s="270" t="s">
        <v>28</v>
      </c>
      <c r="H148" s="271">
        <v>7290</v>
      </c>
    </row>
    <row r="149" s="1" customFormat="1" spans="1:8">
      <c r="A149" s="260" t="s">
        <v>26</v>
      </c>
      <c r="B149" s="266">
        <v>511559</v>
      </c>
      <c r="C149" s="266" t="s">
        <v>3759</v>
      </c>
      <c r="D149" s="267">
        <v>1325536</v>
      </c>
      <c r="E149" s="268">
        <v>43292</v>
      </c>
      <c r="F149" s="269">
        <v>43294</v>
      </c>
      <c r="G149" s="270" t="s">
        <v>28</v>
      </c>
      <c r="H149" s="271">
        <v>7290</v>
      </c>
    </row>
    <row r="150" s="1" customFormat="1" spans="1:8">
      <c r="A150" s="260" t="s">
        <v>26</v>
      </c>
      <c r="B150" s="260">
        <v>511564</v>
      </c>
      <c r="C150" s="260" t="s">
        <v>3760</v>
      </c>
      <c r="D150" s="261">
        <v>1305203</v>
      </c>
      <c r="E150" s="262">
        <v>43291</v>
      </c>
      <c r="F150" s="263">
        <v>43294</v>
      </c>
      <c r="G150" s="264" t="s">
        <v>28</v>
      </c>
      <c r="H150" s="265">
        <v>10935</v>
      </c>
    </row>
    <row r="151" s="1" customFormat="1" spans="1:8">
      <c r="A151" s="260" t="s">
        <v>26</v>
      </c>
      <c r="B151" s="260">
        <v>511732</v>
      </c>
      <c r="C151" s="260" t="s">
        <v>3761</v>
      </c>
      <c r="D151" s="261">
        <v>1332720</v>
      </c>
      <c r="E151" s="262">
        <v>43294</v>
      </c>
      <c r="F151" s="263">
        <v>43295</v>
      </c>
      <c r="G151" s="264" t="s">
        <v>28</v>
      </c>
      <c r="H151" s="265">
        <v>3645</v>
      </c>
    </row>
    <row r="152" s="1" customFormat="1" spans="1:8">
      <c r="A152" s="260" t="s">
        <v>26</v>
      </c>
      <c r="B152" s="260">
        <v>511736</v>
      </c>
      <c r="C152" s="260" t="s">
        <v>3762</v>
      </c>
      <c r="D152" s="261">
        <v>1327665</v>
      </c>
      <c r="E152" s="262">
        <v>43290</v>
      </c>
      <c r="F152" s="263">
        <v>43295</v>
      </c>
      <c r="G152" s="264" t="s">
        <v>28</v>
      </c>
      <c r="H152" s="265">
        <v>3645</v>
      </c>
    </row>
    <row r="153" s="1" customFormat="1" spans="1:8">
      <c r="A153" s="260" t="s">
        <v>26</v>
      </c>
      <c r="B153" s="260">
        <v>511744</v>
      </c>
      <c r="C153" s="260" t="s">
        <v>3763</v>
      </c>
      <c r="D153" s="261">
        <v>1326901</v>
      </c>
      <c r="E153" s="262">
        <v>43291</v>
      </c>
      <c r="F153" s="263">
        <v>43295</v>
      </c>
      <c r="G153" s="264" t="s">
        <v>28</v>
      </c>
      <c r="H153" s="265">
        <v>10935</v>
      </c>
    </row>
    <row r="154" s="1" customFormat="1" spans="1:8">
      <c r="A154" s="260" t="s">
        <v>26</v>
      </c>
      <c r="B154" s="279">
        <v>511908</v>
      </c>
      <c r="C154" s="279" t="s">
        <v>3764</v>
      </c>
      <c r="D154" s="280">
        <v>1316529</v>
      </c>
      <c r="E154" s="281">
        <v>43293</v>
      </c>
      <c r="F154" s="282">
        <v>43296</v>
      </c>
      <c r="G154" s="283" t="s">
        <v>28</v>
      </c>
      <c r="H154" s="284">
        <v>13095</v>
      </c>
    </row>
    <row r="155" s="1" customFormat="1" spans="1:8">
      <c r="A155" s="260" t="s">
        <v>26</v>
      </c>
      <c r="B155" s="279">
        <v>511909</v>
      </c>
      <c r="C155" s="279" t="s">
        <v>3765</v>
      </c>
      <c r="D155" s="280">
        <v>1316529</v>
      </c>
      <c r="E155" s="281">
        <v>43293</v>
      </c>
      <c r="F155" s="282">
        <v>43296</v>
      </c>
      <c r="G155" s="283" t="s">
        <v>28</v>
      </c>
      <c r="H155" s="284">
        <v>13095</v>
      </c>
    </row>
    <row r="156" s="1" customFormat="1" spans="1:8">
      <c r="A156" s="260" t="s">
        <v>26</v>
      </c>
      <c r="B156" s="279">
        <v>511911</v>
      </c>
      <c r="C156" s="279" t="s">
        <v>3766</v>
      </c>
      <c r="D156" s="280">
        <v>1316529</v>
      </c>
      <c r="E156" s="281">
        <v>43293</v>
      </c>
      <c r="F156" s="282">
        <v>43296</v>
      </c>
      <c r="G156" s="283" t="s">
        <v>28</v>
      </c>
      <c r="H156" s="284">
        <v>13095</v>
      </c>
    </row>
    <row r="157" s="1" customFormat="1" spans="1:8">
      <c r="A157" s="260" t="s">
        <v>26</v>
      </c>
      <c r="B157" s="279">
        <v>511912</v>
      </c>
      <c r="C157" s="279" t="s">
        <v>3767</v>
      </c>
      <c r="D157" s="280">
        <v>1316529</v>
      </c>
      <c r="E157" s="281">
        <v>43293</v>
      </c>
      <c r="F157" s="282">
        <v>43296</v>
      </c>
      <c r="G157" s="283" t="s">
        <v>28</v>
      </c>
      <c r="H157" s="284">
        <v>13095</v>
      </c>
    </row>
    <row r="158" s="1" customFormat="1" spans="1:8">
      <c r="A158" s="260" t="s">
        <v>26</v>
      </c>
      <c r="B158" s="279">
        <v>511916</v>
      </c>
      <c r="C158" s="279" t="s">
        <v>3768</v>
      </c>
      <c r="D158" s="280">
        <v>1316529</v>
      </c>
      <c r="E158" s="281">
        <v>43293</v>
      </c>
      <c r="F158" s="282">
        <v>43296</v>
      </c>
      <c r="G158" s="283" t="s">
        <v>28</v>
      </c>
      <c r="H158" s="284">
        <v>13095</v>
      </c>
    </row>
    <row r="159" s="1" customFormat="1" spans="1:8">
      <c r="A159" s="260" t="s">
        <v>26</v>
      </c>
      <c r="B159" s="266">
        <v>511927</v>
      </c>
      <c r="C159" s="266" t="s">
        <v>2918</v>
      </c>
      <c r="D159" s="267">
        <v>1322567</v>
      </c>
      <c r="E159" s="268">
        <v>43293</v>
      </c>
      <c r="F159" s="269">
        <v>43296</v>
      </c>
      <c r="G159" s="270" t="s">
        <v>28</v>
      </c>
      <c r="H159" s="271">
        <v>13095</v>
      </c>
    </row>
    <row r="160" s="1" customFormat="1" spans="1:8">
      <c r="A160" s="260" t="s">
        <v>26</v>
      </c>
      <c r="B160" s="266">
        <v>511928</v>
      </c>
      <c r="C160" s="266" t="s">
        <v>3769</v>
      </c>
      <c r="D160" s="267">
        <v>1322567</v>
      </c>
      <c r="E160" s="268">
        <v>43293</v>
      </c>
      <c r="F160" s="269">
        <v>43296</v>
      </c>
      <c r="G160" s="270" t="s">
        <v>28</v>
      </c>
      <c r="H160" s="271">
        <v>13095</v>
      </c>
    </row>
    <row r="161" s="1" customFormat="1" spans="1:8">
      <c r="A161" s="260" t="s">
        <v>26</v>
      </c>
      <c r="B161" s="260">
        <v>512099</v>
      </c>
      <c r="C161" s="260" t="s">
        <v>3770</v>
      </c>
      <c r="D161" s="261">
        <v>1331410</v>
      </c>
      <c r="E161" s="262">
        <v>43296</v>
      </c>
      <c r="F161" s="263">
        <v>43297</v>
      </c>
      <c r="G161" s="264" t="s">
        <v>28</v>
      </c>
      <c r="H161" s="265">
        <v>4365</v>
      </c>
    </row>
    <row r="162" s="1" customFormat="1" spans="1:8">
      <c r="A162" s="260" t="s">
        <v>26</v>
      </c>
      <c r="B162" s="279">
        <v>512104</v>
      </c>
      <c r="C162" s="279" t="s">
        <v>3771</v>
      </c>
      <c r="D162" s="280">
        <v>1297733</v>
      </c>
      <c r="E162" s="281">
        <v>43293</v>
      </c>
      <c r="F162" s="282">
        <v>43297</v>
      </c>
      <c r="G162" s="283" t="s">
        <v>28</v>
      </c>
      <c r="H162" s="284">
        <v>17460</v>
      </c>
    </row>
    <row r="163" s="1" customFormat="1" spans="1:8">
      <c r="A163" s="260" t="s">
        <v>26</v>
      </c>
      <c r="B163" s="279">
        <v>512105</v>
      </c>
      <c r="C163" s="279" t="s">
        <v>3772</v>
      </c>
      <c r="D163" s="280">
        <v>1297733</v>
      </c>
      <c r="E163" s="281">
        <v>43293</v>
      </c>
      <c r="F163" s="282">
        <v>43297</v>
      </c>
      <c r="G163" s="283" t="s">
        <v>28</v>
      </c>
      <c r="H163" s="284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260" t="s">
        <v>26</v>
      </c>
      <c r="B169" s="266">
        <v>512222</v>
      </c>
      <c r="C169" s="266" t="s">
        <v>214</v>
      </c>
      <c r="D169" s="267">
        <v>1326434</v>
      </c>
      <c r="E169" s="268">
        <v>43296</v>
      </c>
      <c r="F169" s="269">
        <v>43298</v>
      </c>
      <c r="G169" s="270" t="s">
        <v>28</v>
      </c>
      <c r="H169" s="271">
        <v>7290</v>
      </c>
    </row>
    <row r="170" s="1" customFormat="1" spans="1:8">
      <c r="A170" s="260" t="s">
        <v>26</v>
      </c>
      <c r="B170" s="266">
        <v>512223</v>
      </c>
      <c r="C170" s="266" t="s">
        <v>559</v>
      </c>
      <c r="D170" s="267">
        <v>1326434</v>
      </c>
      <c r="E170" s="268">
        <v>43296</v>
      </c>
      <c r="F170" s="269">
        <v>43298</v>
      </c>
      <c r="G170" s="270" t="s">
        <v>28</v>
      </c>
      <c r="H170" s="271">
        <v>7290</v>
      </c>
    </row>
    <row r="171" s="1" customFormat="1" spans="1:8">
      <c r="A171" s="260" t="s">
        <v>26</v>
      </c>
      <c r="B171" s="260">
        <v>512230</v>
      </c>
      <c r="C171" s="260" t="s">
        <v>3778</v>
      </c>
      <c r="D171" s="261">
        <v>1325850</v>
      </c>
      <c r="E171" s="262">
        <v>43293</v>
      </c>
      <c r="F171" s="263">
        <v>43298</v>
      </c>
      <c r="G171" s="264" t="s">
        <v>28</v>
      </c>
      <c r="H171" s="265">
        <v>21825</v>
      </c>
    </row>
    <row r="172" s="1" customFormat="1" spans="1:8">
      <c r="A172" s="260" t="s">
        <v>26</v>
      </c>
      <c r="B172" s="260">
        <v>512342</v>
      </c>
      <c r="C172" s="260" t="s">
        <v>3779</v>
      </c>
      <c r="D172" s="261">
        <v>1298246</v>
      </c>
      <c r="E172" s="262">
        <v>43296</v>
      </c>
      <c r="F172" s="263">
        <v>43299</v>
      </c>
      <c r="G172" s="264" t="s">
        <v>28</v>
      </c>
      <c r="H172" s="265">
        <v>13095</v>
      </c>
    </row>
    <row r="173" s="1" customFormat="1" spans="1:8">
      <c r="A173" s="260" t="s">
        <v>26</v>
      </c>
      <c r="B173" s="260">
        <v>512343</v>
      </c>
      <c r="C173" s="260" t="s">
        <v>3780</v>
      </c>
      <c r="D173" s="261">
        <v>1301004</v>
      </c>
      <c r="E173" s="262">
        <v>43293</v>
      </c>
      <c r="F173" s="263">
        <v>43299</v>
      </c>
      <c r="G173" s="264" t="s">
        <v>28</v>
      </c>
      <c r="H173" s="265">
        <v>26190</v>
      </c>
    </row>
    <row r="174" s="1" customFormat="1" spans="1:8">
      <c r="A174" s="260" t="s">
        <v>26</v>
      </c>
      <c r="B174" s="260">
        <v>512345</v>
      </c>
      <c r="C174" s="260" t="s">
        <v>58</v>
      </c>
      <c r="D174" s="261">
        <v>1301000</v>
      </c>
      <c r="E174" s="262">
        <v>43293</v>
      </c>
      <c r="F174" s="263">
        <v>43299</v>
      </c>
      <c r="G174" s="264" t="s">
        <v>28</v>
      </c>
      <c r="H174" s="265">
        <v>26190</v>
      </c>
    </row>
    <row r="175" s="1" customFormat="1" spans="1:8">
      <c r="A175" s="260" t="s">
        <v>26</v>
      </c>
      <c r="B175" s="260">
        <v>512346</v>
      </c>
      <c r="C175" s="260" t="s">
        <v>3781</v>
      </c>
      <c r="D175" s="261">
        <v>1331366</v>
      </c>
      <c r="E175" s="262">
        <v>43296</v>
      </c>
      <c r="F175" s="263">
        <v>43299</v>
      </c>
      <c r="G175" s="264" t="s">
        <v>28</v>
      </c>
      <c r="H175" s="265">
        <v>13095</v>
      </c>
    </row>
    <row r="176" s="1" customFormat="1" spans="1:8">
      <c r="A176" s="260" t="s">
        <v>26</v>
      </c>
      <c r="B176" s="260">
        <v>512347</v>
      </c>
      <c r="C176" s="260" t="s">
        <v>3782</v>
      </c>
      <c r="D176" s="261">
        <v>1325899</v>
      </c>
      <c r="E176" s="262">
        <v>43295</v>
      </c>
      <c r="F176" s="263">
        <v>43299</v>
      </c>
      <c r="G176" s="264" t="s">
        <v>28</v>
      </c>
      <c r="H176" s="265">
        <v>17460</v>
      </c>
    </row>
    <row r="177" s="1" customFormat="1" spans="1:8">
      <c r="A177" s="260" t="s">
        <v>26</v>
      </c>
      <c r="B177" s="260">
        <v>512363</v>
      </c>
      <c r="C177" s="260" t="s">
        <v>3783</v>
      </c>
      <c r="D177" s="261">
        <v>1331044</v>
      </c>
      <c r="E177" s="262">
        <v>43297</v>
      </c>
      <c r="F177" s="263">
        <v>43299</v>
      </c>
      <c r="G177" s="264" t="s">
        <v>28</v>
      </c>
      <c r="H177" s="265">
        <v>7290</v>
      </c>
    </row>
    <row r="178" s="1" customFormat="1" spans="1:8">
      <c r="A178" s="260" t="s">
        <v>26</v>
      </c>
      <c r="B178" s="260">
        <v>512366</v>
      </c>
      <c r="C178" s="260" t="s">
        <v>3784</v>
      </c>
      <c r="D178" s="261">
        <v>1332063</v>
      </c>
      <c r="E178" s="262">
        <v>43297</v>
      </c>
      <c r="F178" s="263">
        <v>43299</v>
      </c>
      <c r="G178" s="264" t="s">
        <v>28</v>
      </c>
      <c r="H178" s="265">
        <v>3645</v>
      </c>
    </row>
    <row r="179" s="1" customFormat="1" spans="1:8">
      <c r="A179" s="260" t="s">
        <v>26</v>
      </c>
      <c r="B179" s="260">
        <v>512379</v>
      </c>
      <c r="C179" s="260" t="s">
        <v>3785</v>
      </c>
      <c r="D179" s="261">
        <v>1324732</v>
      </c>
      <c r="E179" s="262">
        <v>43294</v>
      </c>
      <c r="F179" s="263">
        <v>43299</v>
      </c>
      <c r="G179" s="264" t="s">
        <v>28</v>
      </c>
      <c r="H179" s="265">
        <v>18225</v>
      </c>
    </row>
    <row r="180" s="1" customFormat="1" spans="1:8">
      <c r="A180" s="260" t="s">
        <v>26</v>
      </c>
      <c r="B180" s="260">
        <v>512380</v>
      </c>
      <c r="C180" s="260" t="s">
        <v>1185</v>
      </c>
      <c r="D180" s="261">
        <v>1324740</v>
      </c>
      <c r="E180" s="262">
        <v>43294</v>
      </c>
      <c r="F180" s="263">
        <v>43299</v>
      </c>
      <c r="G180" s="264" t="s">
        <v>28</v>
      </c>
      <c r="H180" s="265">
        <v>18225</v>
      </c>
    </row>
    <row r="181" s="1" customFormat="1" spans="1:8">
      <c r="A181" s="260" t="s">
        <v>26</v>
      </c>
      <c r="B181" s="260">
        <v>512528</v>
      </c>
      <c r="C181" s="260" t="s">
        <v>3786</v>
      </c>
      <c r="D181" s="261">
        <v>1331322</v>
      </c>
      <c r="E181" s="262">
        <v>43295</v>
      </c>
      <c r="F181" s="263">
        <v>43300</v>
      </c>
      <c r="G181" s="264" t="s">
        <v>28</v>
      </c>
      <c r="H181" s="265">
        <v>18225</v>
      </c>
    </row>
    <row r="182" s="1" customFormat="1" spans="1:8">
      <c r="A182" s="260" t="s">
        <v>26</v>
      </c>
      <c r="B182" s="260">
        <v>512534</v>
      </c>
      <c r="C182" s="260" t="s">
        <v>3787</v>
      </c>
      <c r="D182" s="261">
        <v>1332079</v>
      </c>
      <c r="E182" s="262">
        <v>43296</v>
      </c>
      <c r="F182" s="263">
        <v>43300</v>
      </c>
      <c r="G182" s="264" t="s">
        <v>28</v>
      </c>
      <c r="H182" s="265">
        <v>14580</v>
      </c>
    </row>
    <row r="183" s="1" customFormat="1" spans="1:8">
      <c r="A183" s="260" t="s">
        <v>26</v>
      </c>
      <c r="B183" s="260">
        <v>512535</v>
      </c>
      <c r="C183" s="260" t="s">
        <v>3788</v>
      </c>
      <c r="D183" s="261">
        <v>1325582</v>
      </c>
      <c r="E183" s="262">
        <v>43294</v>
      </c>
      <c r="F183" s="263">
        <v>43300</v>
      </c>
      <c r="G183" s="264" t="s">
        <v>28</v>
      </c>
      <c r="H183" s="265">
        <v>26190</v>
      </c>
    </row>
    <row r="184" s="1" customFormat="1" spans="1:8">
      <c r="A184" s="260" t="s">
        <v>26</v>
      </c>
      <c r="B184" s="291">
        <v>512536</v>
      </c>
      <c r="C184" s="291" t="s">
        <v>3789</v>
      </c>
      <c r="D184" s="292">
        <v>1332078</v>
      </c>
      <c r="E184" s="293">
        <v>43297</v>
      </c>
      <c r="F184" s="294">
        <v>43300</v>
      </c>
      <c r="G184" s="295" t="s">
        <v>28</v>
      </c>
      <c r="H184" s="296">
        <v>10935</v>
      </c>
    </row>
    <row r="185" s="1" customFormat="1" spans="1:8">
      <c r="A185" s="260" t="s">
        <v>26</v>
      </c>
      <c r="B185" s="291">
        <v>512537</v>
      </c>
      <c r="C185" s="291" t="s">
        <v>3790</v>
      </c>
      <c r="D185" s="292">
        <v>1332078</v>
      </c>
      <c r="E185" s="293">
        <v>43297</v>
      </c>
      <c r="F185" s="294">
        <v>43300</v>
      </c>
      <c r="G185" s="295" t="s">
        <v>28</v>
      </c>
      <c r="H185" s="296">
        <v>10935</v>
      </c>
    </row>
    <row r="186" s="1" customFormat="1" spans="1:8">
      <c r="A186" s="260" t="s">
        <v>26</v>
      </c>
      <c r="B186" s="260">
        <v>512538</v>
      </c>
      <c r="C186" s="260" t="s">
        <v>3791</v>
      </c>
      <c r="D186" s="261">
        <v>1325263</v>
      </c>
      <c r="E186" s="262">
        <v>43298</v>
      </c>
      <c r="F186" s="263">
        <v>43300</v>
      </c>
      <c r="G186" s="264" t="s">
        <v>28</v>
      </c>
      <c r="H186" s="265">
        <v>7290</v>
      </c>
    </row>
    <row r="187" s="1" customFormat="1" spans="1:8">
      <c r="A187" s="260" t="s">
        <v>26</v>
      </c>
      <c r="B187" s="266">
        <v>512548</v>
      </c>
      <c r="C187" s="266" t="s">
        <v>3792</v>
      </c>
      <c r="D187" s="267">
        <v>1331205</v>
      </c>
      <c r="E187" s="268">
        <v>43298</v>
      </c>
      <c r="F187" s="269">
        <v>43300</v>
      </c>
      <c r="G187" s="270" t="s">
        <v>28</v>
      </c>
      <c r="H187" s="271">
        <v>8730</v>
      </c>
    </row>
    <row r="188" s="1" customFormat="1" spans="1:8">
      <c r="A188" s="260" t="s">
        <v>26</v>
      </c>
      <c r="B188" s="266">
        <v>512551</v>
      </c>
      <c r="C188" s="266" t="s">
        <v>3793</v>
      </c>
      <c r="D188" s="267">
        <v>1331205</v>
      </c>
      <c r="E188" s="268">
        <v>43298</v>
      </c>
      <c r="F188" s="269">
        <v>43300</v>
      </c>
      <c r="G188" s="270" t="s">
        <v>28</v>
      </c>
      <c r="H188" s="271">
        <v>8730</v>
      </c>
    </row>
    <row r="189" s="1" customFormat="1" spans="1:8">
      <c r="A189" s="260" t="s">
        <v>26</v>
      </c>
      <c r="B189" s="260">
        <v>512549</v>
      </c>
      <c r="C189" s="260" t="s">
        <v>1106</v>
      </c>
      <c r="D189" s="261">
        <v>1334591</v>
      </c>
      <c r="E189" s="262">
        <v>43296</v>
      </c>
      <c r="F189" s="263">
        <v>43300</v>
      </c>
      <c r="G189" s="264" t="s">
        <v>28</v>
      </c>
      <c r="H189" s="265">
        <v>7290</v>
      </c>
    </row>
    <row r="190" s="1" customFormat="1" spans="1:8">
      <c r="A190" s="260" t="s">
        <v>26</v>
      </c>
      <c r="B190" s="260">
        <v>512553</v>
      </c>
      <c r="C190" s="260" t="s">
        <v>3794</v>
      </c>
      <c r="D190" s="261">
        <v>1334722</v>
      </c>
      <c r="E190" s="262">
        <v>43296</v>
      </c>
      <c r="F190" s="263">
        <v>43300</v>
      </c>
      <c r="G190" s="264" t="s">
        <v>28</v>
      </c>
      <c r="H190" s="265">
        <v>7290</v>
      </c>
    </row>
    <row r="191" s="1" customFormat="1" spans="1:8">
      <c r="A191" s="260" t="s">
        <v>26</v>
      </c>
      <c r="B191" s="260">
        <v>512554</v>
      </c>
      <c r="C191" s="260" t="s">
        <v>3795</v>
      </c>
      <c r="D191" s="261">
        <v>1325264</v>
      </c>
      <c r="E191" s="262">
        <v>43298</v>
      </c>
      <c r="F191" s="263">
        <v>43300</v>
      </c>
      <c r="G191" s="264" t="s">
        <v>28</v>
      </c>
      <c r="H191" s="265">
        <v>7290</v>
      </c>
    </row>
    <row r="192" s="1" customFormat="1" spans="1:8">
      <c r="A192" s="260" t="s">
        <v>26</v>
      </c>
      <c r="B192" s="260">
        <v>512692</v>
      </c>
      <c r="C192" s="260" t="s">
        <v>3796</v>
      </c>
      <c r="D192" s="261">
        <v>1331258</v>
      </c>
      <c r="E192" s="262">
        <v>43300</v>
      </c>
      <c r="F192" s="263">
        <v>43301</v>
      </c>
      <c r="G192" s="264" t="s">
        <v>28</v>
      </c>
      <c r="H192" s="265">
        <v>3645</v>
      </c>
    </row>
    <row r="193" s="1" customFormat="1" spans="1:8">
      <c r="A193" s="260" t="s">
        <v>26</v>
      </c>
      <c r="B193" s="260">
        <v>512694</v>
      </c>
      <c r="C193" s="260" t="s">
        <v>3797</v>
      </c>
      <c r="D193" s="261">
        <v>1331254</v>
      </c>
      <c r="E193" s="262">
        <v>43300</v>
      </c>
      <c r="F193" s="263">
        <v>43301</v>
      </c>
      <c r="G193" s="264" t="s">
        <v>28</v>
      </c>
      <c r="H193" s="265">
        <v>3645</v>
      </c>
    </row>
    <row r="194" s="1" customFormat="1" spans="1:8">
      <c r="A194" s="260" t="s">
        <v>26</v>
      </c>
      <c r="B194" s="260">
        <v>512711</v>
      </c>
      <c r="C194" s="260" t="s">
        <v>3798</v>
      </c>
      <c r="D194" s="261">
        <v>1332696</v>
      </c>
      <c r="E194" s="262">
        <v>43300</v>
      </c>
      <c r="F194" s="263">
        <v>43301</v>
      </c>
      <c r="G194" s="264" t="s">
        <v>28</v>
      </c>
      <c r="H194" s="265">
        <v>3645</v>
      </c>
    </row>
    <row r="195" s="1" customFormat="1" spans="1:8">
      <c r="A195" s="260" t="s">
        <v>26</v>
      </c>
      <c r="B195" s="260">
        <v>512712</v>
      </c>
      <c r="C195" s="260" t="s">
        <v>3799</v>
      </c>
      <c r="D195" s="261">
        <v>1333958</v>
      </c>
      <c r="E195" s="262">
        <v>43299</v>
      </c>
      <c r="F195" s="263">
        <v>43301</v>
      </c>
      <c r="G195" s="264" t="s">
        <v>28</v>
      </c>
      <c r="H195" s="265">
        <v>7290</v>
      </c>
    </row>
    <row r="196" s="1" customFormat="1" spans="1:8">
      <c r="A196" s="260" t="s">
        <v>26</v>
      </c>
      <c r="B196" s="260">
        <v>512715</v>
      </c>
      <c r="C196" s="260" t="s">
        <v>3800</v>
      </c>
      <c r="D196" s="261">
        <v>1324856</v>
      </c>
      <c r="E196" s="262">
        <v>43297</v>
      </c>
      <c r="F196" s="263">
        <v>43301</v>
      </c>
      <c r="G196" s="264" t="s">
        <v>28</v>
      </c>
      <c r="H196" s="265">
        <v>17460</v>
      </c>
    </row>
    <row r="197" s="1" customFormat="1" spans="1:8">
      <c r="A197" s="260" t="s">
        <v>26</v>
      </c>
      <c r="B197" s="260">
        <v>512718</v>
      </c>
      <c r="C197" s="260" t="s">
        <v>3801</v>
      </c>
      <c r="D197" s="261">
        <v>1333059</v>
      </c>
      <c r="E197" s="262">
        <v>43298</v>
      </c>
      <c r="F197" s="263">
        <v>43301</v>
      </c>
      <c r="G197" s="264" t="s">
        <v>28</v>
      </c>
      <c r="H197" s="265">
        <v>13095</v>
      </c>
    </row>
    <row r="198" s="1" customFormat="1" spans="1:8">
      <c r="A198" s="260" t="s">
        <v>26</v>
      </c>
      <c r="B198" s="260">
        <v>512721</v>
      </c>
      <c r="C198" s="260" t="s">
        <v>3802</v>
      </c>
      <c r="D198" s="261">
        <v>1336227</v>
      </c>
      <c r="E198" s="262">
        <v>43300</v>
      </c>
      <c r="F198" s="263">
        <v>43301</v>
      </c>
      <c r="G198" s="264" t="s">
        <v>28</v>
      </c>
      <c r="H198" s="265">
        <v>4365</v>
      </c>
    </row>
    <row r="199" s="1" customFormat="1" spans="1:8">
      <c r="A199" s="260" t="s">
        <v>26</v>
      </c>
      <c r="B199" s="260">
        <v>512722</v>
      </c>
      <c r="C199" s="260" t="s">
        <v>3803</v>
      </c>
      <c r="D199" s="261">
        <v>1332904</v>
      </c>
      <c r="E199" s="262">
        <v>43299</v>
      </c>
      <c r="F199" s="263">
        <v>43301</v>
      </c>
      <c r="G199" s="264" t="s">
        <v>28</v>
      </c>
      <c r="H199" s="265">
        <v>8730</v>
      </c>
    </row>
    <row r="200" s="1" customFormat="1" spans="1:8">
      <c r="A200" s="260" t="s">
        <v>26</v>
      </c>
      <c r="B200" s="291">
        <v>512739</v>
      </c>
      <c r="C200" s="291" t="s">
        <v>3804</v>
      </c>
      <c r="D200" s="292">
        <v>1324491</v>
      </c>
      <c r="E200" s="293">
        <v>43297</v>
      </c>
      <c r="F200" s="294">
        <v>43301</v>
      </c>
      <c r="G200" s="295" t="s">
        <v>28</v>
      </c>
      <c r="H200" s="296">
        <v>14580</v>
      </c>
    </row>
    <row r="201" s="1" customFormat="1" spans="1:8">
      <c r="A201" s="260" t="s">
        <v>26</v>
      </c>
      <c r="B201" s="291">
        <v>512740</v>
      </c>
      <c r="C201" s="291" t="s">
        <v>3805</v>
      </c>
      <c r="D201" s="292">
        <v>1324491</v>
      </c>
      <c r="E201" s="293">
        <v>43297</v>
      </c>
      <c r="F201" s="294">
        <v>43301</v>
      </c>
      <c r="G201" s="295" t="s">
        <v>28</v>
      </c>
      <c r="H201" s="296">
        <v>14580</v>
      </c>
    </row>
    <row r="202" s="1" customFormat="1" spans="1:8">
      <c r="A202" s="260" t="s">
        <v>26</v>
      </c>
      <c r="B202" s="260">
        <v>512873</v>
      </c>
      <c r="C202" s="260" t="s">
        <v>3806</v>
      </c>
      <c r="D202" s="261">
        <v>1334647</v>
      </c>
      <c r="E202" s="262">
        <v>43300</v>
      </c>
      <c r="F202" s="263">
        <v>43302</v>
      </c>
      <c r="G202" s="264" t="s">
        <v>28</v>
      </c>
      <c r="H202" s="265">
        <v>7290</v>
      </c>
    </row>
    <row r="203" s="1" customFormat="1" spans="1:8">
      <c r="A203" s="260" t="s">
        <v>26</v>
      </c>
      <c r="B203" s="266">
        <v>512884</v>
      </c>
      <c r="C203" s="266" t="s">
        <v>3807</v>
      </c>
      <c r="D203" s="267">
        <v>1319256</v>
      </c>
      <c r="E203" s="268">
        <v>43300</v>
      </c>
      <c r="F203" s="269">
        <v>43302</v>
      </c>
      <c r="G203" s="270" t="s">
        <v>28</v>
      </c>
      <c r="H203" s="271">
        <v>8730</v>
      </c>
    </row>
    <row r="204" s="1" customFormat="1" spans="1:8">
      <c r="A204" s="260" t="s">
        <v>26</v>
      </c>
      <c r="B204" s="266">
        <v>512890</v>
      </c>
      <c r="C204" s="266" t="s">
        <v>3808</v>
      </c>
      <c r="D204" s="267">
        <v>1319256</v>
      </c>
      <c r="E204" s="268">
        <v>43300</v>
      </c>
      <c r="F204" s="269">
        <v>43302</v>
      </c>
      <c r="G204" s="270" t="s">
        <v>28</v>
      </c>
      <c r="H204" s="271">
        <v>8730</v>
      </c>
    </row>
    <row r="205" s="1" customFormat="1" spans="1:8">
      <c r="A205" s="260" t="s">
        <v>26</v>
      </c>
      <c r="B205" s="260">
        <v>512889</v>
      </c>
      <c r="C205" s="260" t="s">
        <v>2819</v>
      </c>
      <c r="D205" s="261">
        <v>1329358</v>
      </c>
      <c r="E205" s="262">
        <v>43299</v>
      </c>
      <c r="F205" s="263">
        <v>43302</v>
      </c>
      <c r="G205" s="264" t="s">
        <v>28</v>
      </c>
      <c r="H205" s="265">
        <v>10935</v>
      </c>
    </row>
    <row r="206" s="1" customFormat="1" spans="1:8">
      <c r="A206" s="260" t="s">
        <v>26</v>
      </c>
      <c r="B206" s="260">
        <v>512893</v>
      </c>
      <c r="C206" s="260" t="s">
        <v>3809</v>
      </c>
      <c r="D206" s="261">
        <v>1325257</v>
      </c>
      <c r="E206" s="262">
        <v>43298</v>
      </c>
      <c r="F206" s="263">
        <v>43302</v>
      </c>
      <c r="G206" s="264" t="s">
        <v>28</v>
      </c>
      <c r="H206" s="265">
        <v>17460</v>
      </c>
    </row>
    <row r="207" s="1" customFormat="1" spans="1:8">
      <c r="A207" s="260" t="s">
        <v>26</v>
      </c>
      <c r="B207" s="260">
        <v>512895</v>
      </c>
      <c r="C207" s="260" t="s">
        <v>3810</v>
      </c>
      <c r="D207" s="261">
        <v>1336126</v>
      </c>
      <c r="E207" s="262">
        <v>43301</v>
      </c>
      <c r="F207" s="263">
        <v>43302</v>
      </c>
      <c r="G207" s="264" t="s">
        <v>28</v>
      </c>
      <c r="H207" s="265">
        <v>4365</v>
      </c>
    </row>
    <row r="208" s="1" customFormat="1" spans="1:8">
      <c r="A208" s="260" t="s">
        <v>26</v>
      </c>
      <c r="B208" s="260">
        <v>512896</v>
      </c>
      <c r="C208" s="260" t="s">
        <v>3802</v>
      </c>
      <c r="D208" s="261">
        <v>1336224</v>
      </c>
      <c r="E208" s="262">
        <v>43301</v>
      </c>
      <c r="F208" s="263">
        <v>43302</v>
      </c>
      <c r="G208" s="264" t="s">
        <v>28</v>
      </c>
      <c r="H208" s="265">
        <v>4365</v>
      </c>
    </row>
    <row r="209" s="1" customFormat="1" spans="1:8">
      <c r="A209" s="260" t="s">
        <v>26</v>
      </c>
      <c r="B209" s="291">
        <v>513020</v>
      </c>
      <c r="C209" s="291" t="s">
        <v>465</v>
      </c>
      <c r="D209" s="292">
        <v>1325371</v>
      </c>
      <c r="E209" s="293">
        <v>43302</v>
      </c>
      <c r="F209" s="294">
        <v>43303</v>
      </c>
      <c r="G209" s="295" t="s">
        <v>28</v>
      </c>
      <c r="H209" s="296">
        <v>3645</v>
      </c>
    </row>
    <row r="210" s="1" customFormat="1" spans="1:8">
      <c r="A210" s="260" t="s">
        <v>26</v>
      </c>
      <c r="B210" s="291">
        <v>513021</v>
      </c>
      <c r="C210" s="291" t="s">
        <v>3811</v>
      </c>
      <c r="D210" s="292">
        <v>1325371</v>
      </c>
      <c r="E210" s="293">
        <v>43302</v>
      </c>
      <c r="F210" s="294">
        <v>43303</v>
      </c>
      <c r="G210" s="295" t="s">
        <v>28</v>
      </c>
      <c r="H210" s="296">
        <v>3645</v>
      </c>
    </row>
    <row r="211" s="1" customFormat="1" spans="1:8">
      <c r="A211" s="260" t="s">
        <v>26</v>
      </c>
      <c r="B211" s="260">
        <v>513028</v>
      </c>
      <c r="C211" s="260" t="s">
        <v>3810</v>
      </c>
      <c r="D211" s="261">
        <v>1335845</v>
      </c>
      <c r="E211" s="262">
        <v>43302</v>
      </c>
      <c r="F211" s="263">
        <v>43303</v>
      </c>
      <c r="G211" s="264" t="s">
        <v>28</v>
      </c>
      <c r="H211" s="265">
        <v>4365</v>
      </c>
    </row>
    <row r="212" s="1" customFormat="1" spans="1:8">
      <c r="A212" s="260" t="s">
        <v>26</v>
      </c>
      <c r="B212" s="260">
        <v>513029</v>
      </c>
      <c r="C212" s="260" t="s">
        <v>3802</v>
      </c>
      <c r="D212" s="261">
        <v>1336232</v>
      </c>
      <c r="E212" s="262">
        <v>43302</v>
      </c>
      <c r="F212" s="263">
        <v>43303</v>
      </c>
      <c r="G212" s="264" t="s">
        <v>28</v>
      </c>
      <c r="H212" s="265">
        <v>4365</v>
      </c>
    </row>
    <row r="213" s="1" customFormat="1" spans="1:8">
      <c r="A213" s="260" t="s">
        <v>26</v>
      </c>
      <c r="B213" s="260">
        <v>513139</v>
      </c>
      <c r="C213" s="260" t="s">
        <v>3812</v>
      </c>
      <c r="D213" s="261">
        <v>1335026</v>
      </c>
      <c r="E213" s="262">
        <v>43296</v>
      </c>
      <c r="F213" s="263">
        <v>43304</v>
      </c>
      <c r="G213" s="264" t="s">
        <v>28</v>
      </c>
      <c r="H213" s="265">
        <v>29160</v>
      </c>
    </row>
    <row r="214" s="1" customFormat="1" spans="1:8">
      <c r="A214" s="260" t="s">
        <v>26</v>
      </c>
      <c r="B214" s="260">
        <v>513157</v>
      </c>
      <c r="C214" s="260" t="s">
        <v>3813</v>
      </c>
      <c r="D214" s="261">
        <v>1331602</v>
      </c>
      <c r="E214" s="262">
        <v>43301</v>
      </c>
      <c r="F214" s="263">
        <v>43304</v>
      </c>
      <c r="G214" s="264" t="s">
        <v>28</v>
      </c>
      <c r="H214" s="265">
        <v>13095</v>
      </c>
    </row>
    <row r="215" s="1" customFormat="1" spans="1:8">
      <c r="A215" s="260" t="s">
        <v>26</v>
      </c>
      <c r="B215" s="260">
        <v>513163</v>
      </c>
      <c r="C215" s="260" t="s">
        <v>3802</v>
      </c>
      <c r="D215" s="261">
        <v>1336235</v>
      </c>
      <c r="E215" s="262">
        <v>43303</v>
      </c>
      <c r="F215" s="263">
        <v>43304</v>
      </c>
      <c r="G215" s="264" t="s">
        <v>28</v>
      </c>
      <c r="H215" s="265">
        <v>4365</v>
      </c>
    </row>
    <row r="216" s="1" customFormat="1" spans="1:8">
      <c r="A216" s="30" t="s">
        <v>26</v>
      </c>
      <c r="B216" s="101">
        <v>513296</v>
      </c>
      <c r="C216" s="101" t="s">
        <v>3814</v>
      </c>
      <c r="D216" s="102">
        <v>1336648</v>
      </c>
      <c r="E216" s="103">
        <v>43303</v>
      </c>
      <c r="F216" s="104">
        <v>43305</v>
      </c>
      <c r="G216" s="105" t="s">
        <v>28</v>
      </c>
      <c r="H216" s="106">
        <v>8100</v>
      </c>
    </row>
    <row r="217" s="1" customFormat="1" spans="1:8">
      <c r="A217" s="30" t="s">
        <v>26</v>
      </c>
      <c r="B217" s="101">
        <v>513297</v>
      </c>
      <c r="C217" s="101" t="s">
        <v>3815</v>
      </c>
      <c r="D217" s="102">
        <v>1336648</v>
      </c>
      <c r="E217" s="103">
        <v>43303</v>
      </c>
      <c r="F217" s="104">
        <v>43305</v>
      </c>
      <c r="G217" s="105" t="s">
        <v>28</v>
      </c>
      <c r="H217" s="106">
        <v>8100</v>
      </c>
    </row>
    <row r="218" s="1" customFormat="1" spans="1:8">
      <c r="A218" s="260" t="s">
        <v>26</v>
      </c>
      <c r="B218" s="260">
        <v>513298</v>
      </c>
      <c r="C218" s="260" t="s">
        <v>3816</v>
      </c>
      <c r="D218" s="261">
        <v>1336649</v>
      </c>
      <c r="E218" s="262">
        <v>43303</v>
      </c>
      <c r="F218" s="263">
        <v>43305</v>
      </c>
      <c r="G218" s="264" t="s">
        <v>28</v>
      </c>
      <c r="H218" s="265">
        <v>7290</v>
      </c>
    </row>
    <row r="219" s="1" customFormat="1" spans="1:8">
      <c r="A219" s="260" t="s">
        <v>26</v>
      </c>
      <c r="B219" s="260">
        <v>513304</v>
      </c>
      <c r="C219" s="260" t="s">
        <v>3817</v>
      </c>
      <c r="D219" s="261">
        <v>1317962</v>
      </c>
      <c r="E219" s="262">
        <v>43302</v>
      </c>
      <c r="F219" s="263">
        <v>43305</v>
      </c>
      <c r="G219" s="264" t="s">
        <v>28</v>
      </c>
      <c r="H219" s="265">
        <v>13095</v>
      </c>
    </row>
    <row r="220" s="1" customFormat="1" spans="1:8">
      <c r="A220" s="260" t="s">
        <v>26</v>
      </c>
      <c r="B220" s="266">
        <v>513308</v>
      </c>
      <c r="C220" s="266" t="s">
        <v>3818</v>
      </c>
      <c r="D220" s="267">
        <v>1336818</v>
      </c>
      <c r="E220" s="268">
        <v>43302</v>
      </c>
      <c r="F220" s="269">
        <v>43305</v>
      </c>
      <c r="G220" s="270" t="s">
        <v>28</v>
      </c>
      <c r="H220" s="271">
        <v>13095</v>
      </c>
    </row>
    <row r="221" s="1" customFormat="1" spans="1:8">
      <c r="A221" s="260" t="s">
        <v>26</v>
      </c>
      <c r="B221" s="266">
        <v>513310</v>
      </c>
      <c r="C221" s="266" t="s">
        <v>3721</v>
      </c>
      <c r="D221" s="267">
        <v>1336818</v>
      </c>
      <c r="E221" s="268">
        <v>43302</v>
      </c>
      <c r="F221" s="269">
        <v>43305</v>
      </c>
      <c r="G221" s="270" t="s">
        <v>28</v>
      </c>
      <c r="H221" s="271">
        <v>13095</v>
      </c>
    </row>
    <row r="222" s="1" customFormat="1" spans="1:8">
      <c r="A222" s="260" t="s">
        <v>26</v>
      </c>
      <c r="B222" s="266">
        <v>513312</v>
      </c>
      <c r="C222" s="266" t="s">
        <v>3819</v>
      </c>
      <c r="D222" s="267">
        <v>1336818</v>
      </c>
      <c r="E222" s="268">
        <v>43302</v>
      </c>
      <c r="F222" s="269">
        <v>43305</v>
      </c>
      <c r="G222" s="270" t="s">
        <v>28</v>
      </c>
      <c r="H222" s="271">
        <v>13095</v>
      </c>
    </row>
    <row r="223" s="1" customFormat="1" spans="1:8">
      <c r="A223" s="260" t="s">
        <v>26</v>
      </c>
      <c r="B223" s="279">
        <v>513309</v>
      </c>
      <c r="C223" s="279" t="s">
        <v>3820</v>
      </c>
      <c r="D223" s="280">
        <v>1324257</v>
      </c>
      <c r="E223" s="281">
        <v>43302</v>
      </c>
      <c r="F223" s="282">
        <v>43305</v>
      </c>
      <c r="G223" s="283" t="s">
        <v>28</v>
      </c>
      <c r="H223" s="284">
        <v>10935</v>
      </c>
    </row>
    <row r="224" s="1" customFormat="1" spans="1:8">
      <c r="A224" s="260" t="s">
        <v>26</v>
      </c>
      <c r="B224" s="279">
        <v>513311</v>
      </c>
      <c r="C224" s="279" t="s">
        <v>3821</v>
      </c>
      <c r="D224" s="280">
        <v>1324257</v>
      </c>
      <c r="E224" s="281">
        <v>43302</v>
      </c>
      <c r="F224" s="282">
        <v>43305</v>
      </c>
      <c r="G224" s="283" t="s">
        <v>28</v>
      </c>
      <c r="H224" s="284">
        <v>10935</v>
      </c>
    </row>
    <row r="225" s="1" customFormat="1" spans="1:8">
      <c r="A225" s="260" t="s">
        <v>26</v>
      </c>
      <c r="B225" s="266">
        <v>513317</v>
      </c>
      <c r="C225" s="266" t="s">
        <v>3822</v>
      </c>
      <c r="D225" s="267">
        <v>1334353</v>
      </c>
      <c r="E225" s="268">
        <v>43302</v>
      </c>
      <c r="F225" s="269">
        <v>43305</v>
      </c>
      <c r="G225" s="270" t="s">
        <v>28</v>
      </c>
      <c r="H225" s="271">
        <v>10935</v>
      </c>
    </row>
    <row r="226" s="1" customFormat="1" spans="1:8">
      <c r="A226" s="260" t="s">
        <v>26</v>
      </c>
      <c r="B226" s="266">
        <v>513318</v>
      </c>
      <c r="C226" s="266" t="s">
        <v>3823</v>
      </c>
      <c r="D226" s="267">
        <v>1334353</v>
      </c>
      <c r="E226" s="268">
        <v>43302</v>
      </c>
      <c r="F226" s="269">
        <v>43305</v>
      </c>
      <c r="G226" s="270" t="s">
        <v>28</v>
      </c>
      <c r="H226" s="271">
        <v>10935</v>
      </c>
    </row>
    <row r="227" s="1" customFormat="1" spans="1:8">
      <c r="A227" s="260" t="s">
        <v>26</v>
      </c>
      <c r="B227" s="266">
        <v>513319</v>
      </c>
      <c r="C227" s="266" t="s">
        <v>3824</v>
      </c>
      <c r="D227" s="267">
        <v>1334353</v>
      </c>
      <c r="E227" s="268">
        <v>43302</v>
      </c>
      <c r="F227" s="269">
        <v>43305</v>
      </c>
      <c r="G227" s="270" t="s">
        <v>28</v>
      </c>
      <c r="H227" s="271">
        <v>10935</v>
      </c>
    </row>
    <row r="228" s="1" customFormat="1" spans="1:8">
      <c r="A228" s="260" t="s">
        <v>26</v>
      </c>
      <c r="B228" s="279">
        <v>513441</v>
      </c>
      <c r="C228" s="279" t="s">
        <v>3825</v>
      </c>
      <c r="D228" s="280">
        <v>1324458</v>
      </c>
      <c r="E228" s="281">
        <v>43302</v>
      </c>
      <c r="F228" s="282">
        <v>43306</v>
      </c>
      <c r="G228" s="283" t="s">
        <v>28</v>
      </c>
      <c r="H228" s="284">
        <v>17460</v>
      </c>
    </row>
    <row r="229" s="1" customFormat="1" spans="1:8">
      <c r="A229" s="260" t="s">
        <v>26</v>
      </c>
      <c r="B229" s="279">
        <v>513442</v>
      </c>
      <c r="C229" s="279" t="s">
        <v>3826</v>
      </c>
      <c r="D229" s="280">
        <v>1324458</v>
      </c>
      <c r="E229" s="281">
        <v>43302</v>
      </c>
      <c r="F229" s="282">
        <v>43306</v>
      </c>
      <c r="G229" s="283" t="s">
        <v>28</v>
      </c>
      <c r="H229" s="284">
        <v>17460</v>
      </c>
    </row>
    <row r="230" s="1" customFormat="1" spans="1:8">
      <c r="A230" s="260" t="s">
        <v>26</v>
      </c>
      <c r="B230" s="279">
        <v>513443</v>
      </c>
      <c r="C230" s="279" t="s">
        <v>3827</v>
      </c>
      <c r="D230" s="280">
        <v>1324458</v>
      </c>
      <c r="E230" s="281">
        <v>43302</v>
      </c>
      <c r="F230" s="282">
        <v>43306</v>
      </c>
      <c r="G230" s="283" t="s">
        <v>28</v>
      </c>
      <c r="H230" s="284">
        <v>17460</v>
      </c>
    </row>
    <row r="231" s="1" customFormat="1" spans="1:8">
      <c r="A231" s="260" t="s">
        <v>26</v>
      </c>
      <c r="B231" s="260">
        <v>513450</v>
      </c>
      <c r="C231" s="260" t="s">
        <v>3828</v>
      </c>
      <c r="D231" s="261">
        <v>1332667</v>
      </c>
      <c r="E231" s="262">
        <v>43305</v>
      </c>
      <c r="F231" s="263">
        <v>43306</v>
      </c>
      <c r="G231" s="264" t="s">
        <v>28</v>
      </c>
      <c r="H231" s="265">
        <v>4365</v>
      </c>
    </row>
    <row r="232" s="1" customFormat="1" spans="1:8">
      <c r="A232" s="260" t="s">
        <v>26</v>
      </c>
      <c r="B232" s="260">
        <v>513451</v>
      </c>
      <c r="C232" s="260" t="s">
        <v>509</v>
      </c>
      <c r="D232" s="261">
        <v>1332700</v>
      </c>
      <c r="E232" s="262">
        <v>43305</v>
      </c>
      <c r="F232" s="263">
        <v>43306</v>
      </c>
      <c r="G232" s="264" t="s">
        <v>28</v>
      </c>
      <c r="H232" s="265">
        <v>4365</v>
      </c>
    </row>
    <row r="233" s="1" customFormat="1" spans="1:8">
      <c r="A233" s="260" t="s">
        <v>26</v>
      </c>
      <c r="B233" s="260">
        <v>513460</v>
      </c>
      <c r="C233" s="260" t="s">
        <v>2065</v>
      </c>
      <c r="D233" s="261">
        <v>1334130</v>
      </c>
      <c r="E233" s="262">
        <v>43304</v>
      </c>
      <c r="F233" s="263">
        <v>43306</v>
      </c>
      <c r="G233" s="264" t="s">
        <v>28</v>
      </c>
      <c r="H233" s="265">
        <v>7290</v>
      </c>
    </row>
    <row r="234" s="1" customFormat="1" spans="1:8">
      <c r="A234" s="260" t="s">
        <v>26</v>
      </c>
      <c r="B234" s="260">
        <v>513461</v>
      </c>
      <c r="C234" s="260" t="s">
        <v>3829</v>
      </c>
      <c r="D234" s="261">
        <v>1319567</v>
      </c>
      <c r="E234" s="262">
        <v>43304</v>
      </c>
      <c r="F234" s="263">
        <v>43306</v>
      </c>
      <c r="G234" s="264" t="s">
        <v>28</v>
      </c>
      <c r="H234" s="265">
        <v>7290</v>
      </c>
    </row>
    <row r="235" s="1" customFormat="1" spans="1:8">
      <c r="A235" s="260" t="s">
        <v>26</v>
      </c>
      <c r="B235" s="260">
        <v>513472</v>
      </c>
      <c r="C235" s="260" t="s">
        <v>3830</v>
      </c>
      <c r="D235" s="261">
        <v>1334867</v>
      </c>
      <c r="E235" s="262">
        <v>43305</v>
      </c>
      <c r="F235" s="263">
        <v>43306</v>
      </c>
      <c r="G235" s="264" t="s">
        <v>28</v>
      </c>
      <c r="H235" s="265">
        <v>3645</v>
      </c>
    </row>
    <row r="236" s="1" customFormat="1" spans="1:8">
      <c r="A236" s="260" t="s">
        <v>26</v>
      </c>
      <c r="B236" s="260">
        <v>513476</v>
      </c>
      <c r="C236" s="260" t="s">
        <v>3831</v>
      </c>
      <c r="D236" s="261">
        <v>1319943</v>
      </c>
      <c r="E236" s="262">
        <v>43303</v>
      </c>
      <c r="F236" s="263">
        <v>43306</v>
      </c>
      <c r="G236" s="264" t="s">
        <v>28</v>
      </c>
      <c r="H236" s="265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144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260" t="s">
        <v>26</v>
      </c>
      <c r="B241" s="279">
        <v>513600</v>
      </c>
      <c r="C241" s="279" t="s">
        <v>3836</v>
      </c>
      <c r="D241" s="280">
        <v>1317058</v>
      </c>
      <c r="E241" s="281">
        <v>43302</v>
      </c>
      <c r="F241" s="282">
        <v>43307</v>
      </c>
      <c r="G241" s="283" t="s">
        <v>28</v>
      </c>
      <c r="H241" s="284">
        <v>18225</v>
      </c>
    </row>
    <row r="242" s="1" customFormat="1" spans="1:8">
      <c r="A242" s="260" t="s">
        <v>26</v>
      </c>
      <c r="B242" s="279">
        <v>513601</v>
      </c>
      <c r="C242" s="279" t="s">
        <v>3837</v>
      </c>
      <c r="D242" s="280">
        <v>1317058</v>
      </c>
      <c r="E242" s="281">
        <v>43302</v>
      </c>
      <c r="F242" s="282">
        <v>43307</v>
      </c>
      <c r="G242" s="283" t="s">
        <v>28</v>
      </c>
      <c r="H242" s="284">
        <v>18225</v>
      </c>
    </row>
    <row r="243" s="1" customFormat="1" spans="1:8">
      <c r="A243" s="260" t="s">
        <v>26</v>
      </c>
      <c r="B243" s="279">
        <v>513602</v>
      </c>
      <c r="C243" s="279" t="s">
        <v>3838</v>
      </c>
      <c r="D243" s="280">
        <v>1317058</v>
      </c>
      <c r="E243" s="281">
        <v>43302</v>
      </c>
      <c r="F243" s="282">
        <v>43307</v>
      </c>
      <c r="G243" s="283" t="s">
        <v>28</v>
      </c>
      <c r="H243" s="284">
        <v>18225</v>
      </c>
    </row>
    <row r="244" s="1" customFormat="1" spans="1:8">
      <c r="A244" s="260" t="s">
        <v>26</v>
      </c>
      <c r="B244" s="260">
        <v>513617</v>
      </c>
      <c r="C244" s="260" t="s">
        <v>3839</v>
      </c>
      <c r="D244" s="261">
        <v>1334610</v>
      </c>
      <c r="E244" s="262">
        <v>43303</v>
      </c>
      <c r="F244" s="263">
        <v>43307</v>
      </c>
      <c r="G244" s="264" t="s">
        <v>28</v>
      </c>
      <c r="H244" s="265">
        <v>17460</v>
      </c>
    </row>
    <row r="245" s="1" customFormat="1" spans="1:8">
      <c r="A245" s="260" t="s">
        <v>26</v>
      </c>
      <c r="B245" s="260">
        <v>513633</v>
      </c>
      <c r="C245" s="260" t="s">
        <v>3840</v>
      </c>
      <c r="D245" s="261">
        <v>1330834</v>
      </c>
      <c r="E245" s="262">
        <v>43306</v>
      </c>
      <c r="F245" s="263">
        <v>43307</v>
      </c>
      <c r="G245" s="264" t="s">
        <v>28</v>
      </c>
      <c r="H245" s="265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127"/>
    </row>
    <row r="247" s="1" customFormat="1" ht="15" spans="1:9">
      <c r="A247" s="260" t="s">
        <v>26</v>
      </c>
      <c r="B247" s="260">
        <v>513750</v>
      </c>
      <c r="C247" s="260" t="s">
        <v>3842</v>
      </c>
      <c r="D247" s="261">
        <v>1329381</v>
      </c>
      <c r="E247" s="262">
        <v>43306</v>
      </c>
      <c r="F247" s="263">
        <v>43308</v>
      </c>
      <c r="G247" s="264" t="s">
        <v>28</v>
      </c>
      <c r="H247" s="265">
        <v>7290</v>
      </c>
      <c r="I247" s="297"/>
    </row>
    <row r="248" s="1" customFormat="1" spans="1:8">
      <c r="A248" s="260" t="s">
        <v>26</v>
      </c>
      <c r="B248" s="266">
        <v>513751</v>
      </c>
      <c r="C248" s="266" t="s">
        <v>3739</v>
      </c>
      <c r="D248" s="267">
        <v>1329329</v>
      </c>
      <c r="E248" s="268">
        <v>43306</v>
      </c>
      <c r="F248" s="269">
        <v>43308</v>
      </c>
      <c r="G248" s="270" t="s">
        <v>28</v>
      </c>
      <c r="H248" s="271">
        <v>7290</v>
      </c>
    </row>
    <row r="249" s="1" customFormat="1" spans="1:8">
      <c r="A249" s="260" t="s">
        <v>26</v>
      </c>
      <c r="B249" s="266">
        <v>513752</v>
      </c>
      <c r="C249" s="266" t="s">
        <v>3843</v>
      </c>
      <c r="D249" s="267">
        <v>1329329</v>
      </c>
      <c r="E249" s="268">
        <v>43306</v>
      </c>
      <c r="F249" s="269">
        <v>43308</v>
      </c>
      <c r="G249" s="270" t="s">
        <v>28</v>
      </c>
      <c r="H249" s="271">
        <v>7290</v>
      </c>
    </row>
    <row r="250" s="1" customFormat="1" spans="1:8">
      <c r="A250" s="260" t="s">
        <v>26</v>
      </c>
      <c r="B250" s="279">
        <v>513753</v>
      </c>
      <c r="C250" s="279" t="s">
        <v>3844</v>
      </c>
      <c r="D250" s="280">
        <v>1336383</v>
      </c>
      <c r="E250" s="281">
        <v>43306</v>
      </c>
      <c r="F250" s="282">
        <v>43308</v>
      </c>
      <c r="G250" s="283" t="s">
        <v>28</v>
      </c>
      <c r="H250" s="284">
        <v>7290</v>
      </c>
    </row>
    <row r="251" s="1" customFormat="1" spans="1:8">
      <c r="A251" s="260" t="s">
        <v>26</v>
      </c>
      <c r="B251" s="279">
        <v>513754</v>
      </c>
      <c r="C251" s="279" t="s">
        <v>3845</v>
      </c>
      <c r="D251" s="280">
        <v>1336383</v>
      </c>
      <c r="E251" s="281">
        <v>43306</v>
      </c>
      <c r="F251" s="282">
        <v>43308</v>
      </c>
      <c r="G251" s="283" t="s">
        <v>28</v>
      </c>
      <c r="H251" s="284">
        <v>7290</v>
      </c>
    </row>
    <row r="252" s="1" customFormat="1" spans="1:8">
      <c r="A252" s="260" t="s">
        <v>26</v>
      </c>
      <c r="B252" s="279">
        <v>513755</v>
      </c>
      <c r="C252" s="279" t="s">
        <v>3846</v>
      </c>
      <c r="D252" s="280">
        <v>1336383</v>
      </c>
      <c r="E252" s="281">
        <v>43306</v>
      </c>
      <c r="F252" s="282">
        <v>43308</v>
      </c>
      <c r="G252" s="283" t="s">
        <v>28</v>
      </c>
      <c r="H252" s="284">
        <v>7290</v>
      </c>
    </row>
    <row r="253" s="1" customFormat="1" spans="1:8">
      <c r="A253" s="260" t="s">
        <v>26</v>
      </c>
      <c r="B253" s="260">
        <v>513756</v>
      </c>
      <c r="C253" s="260" t="s">
        <v>3847</v>
      </c>
      <c r="D253" s="261">
        <v>1328522</v>
      </c>
      <c r="E253" s="262">
        <v>43305</v>
      </c>
      <c r="F253" s="263">
        <v>43308</v>
      </c>
      <c r="G253" s="264" t="s">
        <v>28</v>
      </c>
      <c r="H253" s="265">
        <v>10935</v>
      </c>
    </row>
    <row r="254" s="1" customFormat="1" spans="1:8">
      <c r="A254" s="260" t="s">
        <v>26</v>
      </c>
      <c r="B254" s="260">
        <v>513760</v>
      </c>
      <c r="C254" s="260" t="s">
        <v>3848</v>
      </c>
      <c r="D254" s="261">
        <v>1335873</v>
      </c>
      <c r="E254" s="262">
        <v>43306</v>
      </c>
      <c r="F254" s="263">
        <v>43308</v>
      </c>
      <c r="G254" s="264" t="s">
        <v>28</v>
      </c>
      <c r="H254" s="265">
        <v>7290</v>
      </c>
    </row>
    <row r="255" s="1" customFormat="1" spans="1:8">
      <c r="A255" s="260" t="s">
        <v>26</v>
      </c>
      <c r="B255" s="260">
        <v>513779</v>
      </c>
      <c r="C255" s="260" t="s">
        <v>3849</v>
      </c>
      <c r="D255" s="261">
        <v>1334151</v>
      </c>
      <c r="E255" s="262">
        <v>43305</v>
      </c>
      <c r="F255" s="263">
        <v>43308</v>
      </c>
      <c r="G255" s="264" t="s">
        <v>28</v>
      </c>
      <c r="H255" s="265">
        <v>10935</v>
      </c>
    </row>
    <row r="256" s="1" customFormat="1" spans="1:8">
      <c r="A256" s="260" t="s">
        <v>26</v>
      </c>
      <c r="B256" s="260">
        <v>513342</v>
      </c>
      <c r="C256" s="260" t="s">
        <v>3850</v>
      </c>
      <c r="D256" s="261">
        <v>1318884</v>
      </c>
      <c r="E256" s="262">
        <v>43303</v>
      </c>
      <c r="F256" s="263">
        <v>43308</v>
      </c>
      <c r="G256" s="264" t="s">
        <v>28</v>
      </c>
      <c r="H256" s="265">
        <v>21825</v>
      </c>
    </row>
    <row r="257" s="1" customFormat="1" spans="1:8">
      <c r="A257" s="260" t="s">
        <v>26</v>
      </c>
      <c r="B257" s="260">
        <v>513918</v>
      </c>
      <c r="C257" s="260" t="s">
        <v>3851</v>
      </c>
      <c r="D257" s="261">
        <v>1316920</v>
      </c>
      <c r="E257" s="262">
        <v>43303</v>
      </c>
      <c r="F257" s="263">
        <v>43309</v>
      </c>
      <c r="G257" s="264" t="s">
        <v>28</v>
      </c>
      <c r="H257" s="265">
        <v>21870</v>
      </c>
    </row>
    <row r="258" s="1" customFormat="1" spans="1:8">
      <c r="A258" s="260" t="s">
        <v>26</v>
      </c>
      <c r="B258" s="260">
        <v>513961</v>
      </c>
      <c r="C258" s="260" t="s">
        <v>3852</v>
      </c>
      <c r="D258" s="261">
        <v>1333007</v>
      </c>
      <c r="E258" s="262">
        <v>43308</v>
      </c>
      <c r="F258" s="263">
        <v>43309</v>
      </c>
      <c r="G258" s="264" t="s">
        <v>28</v>
      </c>
      <c r="H258" s="265">
        <v>4365</v>
      </c>
    </row>
    <row r="259" s="1" customFormat="1" spans="1:8">
      <c r="A259" s="260" t="s">
        <v>26</v>
      </c>
      <c r="B259" s="260">
        <v>513976</v>
      </c>
      <c r="C259" s="260" t="s">
        <v>3853</v>
      </c>
      <c r="D259" s="261">
        <v>1326816</v>
      </c>
      <c r="E259" s="262">
        <v>43308</v>
      </c>
      <c r="F259" s="263">
        <v>43309</v>
      </c>
      <c r="G259" s="264" t="s">
        <v>28</v>
      </c>
      <c r="H259" s="265">
        <v>3645</v>
      </c>
    </row>
    <row r="260" s="1" customFormat="1" spans="1:8">
      <c r="A260" s="260" t="s">
        <v>26</v>
      </c>
      <c r="B260" s="260">
        <v>514079</v>
      </c>
      <c r="C260" s="260" t="s">
        <v>3020</v>
      </c>
      <c r="D260" s="261">
        <v>1327915</v>
      </c>
      <c r="E260" s="262">
        <v>43308</v>
      </c>
      <c r="F260" s="263">
        <v>43310</v>
      </c>
      <c r="G260" s="264" t="s">
        <v>28</v>
      </c>
      <c r="H260" s="265">
        <v>7290</v>
      </c>
    </row>
    <row r="261" s="1" customFormat="1" spans="1:8">
      <c r="A261" s="260" t="s">
        <v>26</v>
      </c>
      <c r="B261" s="266">
        <v>514092</v>
      </c>
      <c r="C261" s="266" t="s">
        <v>3370</v>
      </c>
      <c r="D261" s="267">
        <v>1337629</v>
      </c>
      <c r="E261" s="268">
        <v>43309</v>
      </c>
      <c r="F261" s="269">
        <v>43310</v>
      </c>
      <c r="G261" s="270" t="s">
        <v>28</v>
      </c>
      <c r="H261" s="271">
        <v>3645</v>
      </c>
    </row>
    <row r="262" s="1" customFormat="1" spans="1:8">
      <c r="A262" s="260" t="s">
        <v>26</v>
      </c>
      <c r="B262" s="266">
        <v>514093</v>
      </c>
      <c r="C262" s="266" t="s">
        <v>3854</v>
      </c>
      <c r="D262" s="267">
        <v>1337629</v>
      </c>
      <c r="E262" s="268">
        <v>43309</v>
      </c>
      <c r="F262" s="269">
        <v>43310</v>
      </c>
      <c r="G262" s="270" t="s">
        <v>28</v>
      </c>
      <c r="H262" s="271">
        <v>3645</v>
      </c>
    </row>
    <row r="263" s="1" customFormat="1" spans="1:8">
      <c r="A263" s="260" t="s">
        <v>26</v>
      </c>
      <c r="B263" s="291">
        <v>514103</v>
      </c>
      <c r="C263" s="291" t="s">
        <v>2119</v>
      </c>
      <c r="D263" s="292">
        <v>1334630</v>
      </c>
      <c r="E263" s="293">
        <v>43305</v>
      </c>
      <c r="F263" s="294">
        <v>43310</v>
      </c>
      <c r="G263" s="295" t="s">
        <v>28</v>
      </c>
      <c r="H263" s="296">
        <v>21825</v>
      </c>
    </row>
    <row r="264" s="1" customFormat="1" spans="1:8">
      <c r="A264" s="260" t="s">
        <v>26</v>
      </c>
      <c r="B264" s="291">
        <v>514104</v>
      </c>
      <c r="C264" s="291" t="s">
        <v>3855</v>
      </c>
      <c r="D264" s="292">
        <v>1334630</v>
      </c>
      <c r="E264" s="293">
        <v>43305</v>
      </c>
      <c r="F264" s="294">
        <v>43310</v>
      </c>
      <c r="G264" s="295" t="s">
        <v>28</v>
      </c>
      <c r="H264" s="296">
        <v>21825</v>
      </c>
    </row>
    <row r="265" s="1" customFormat="1" spans="1:8">
      <c r="A265" s="260" t="s">
        <v>26</v>
      </c>
      <c r="B265" s="291">
        <v>514105</v>
      </c>
      <c r="C265" s="291" t="s">
        <v>3856</v>
      </c>
      <c r="D265" s="292">
        <v>1334630</v>
      </c>
      <c r="E265" s="293">
        <v>43305</v>
      </c>
      <c r="F265" s="294">
        <v>43310</v>
      </c>
      <c r="G265" s="295" t="s">
        <v>28</v>
      </c>
      <c r="H265" s="296">
        <v>21825</v>
      </c>
    </row>
    <row r="266" s="1" customFormat="1" spans="1:8">
      <c r="A266" s="260" t="s">
        <v>26</v>
      </c>
      <c r="B266" s="266">
        <v>514119</v>
      </c>
      <c r="C266" s="266" t="s">
        <v>3857</v>
      </c>
      <c r="D266" s="267">
        <v>1331248</v>
      </c>
      <c r="E266" s="268">
        <v>43308</v>
      </c>
      <c r="F266" s="269">
        <v>43310</v>
      </c>
      <c r="G266" s="270" t="s">
        <v>28</v>
      </c>
      <c r="H266" s="271">
        <v>8730</v>
      </c>
    </row>
    <row r="267" s="1" customFormat="1" spans="1:8">
      <c r="A267" s="260" t="s">
        <v>26</v>
      </c>
      <c r="B267" s="266">
        <v>514120</v>
      </c>
      <c r="C267" s="266" t="s">
        <v>3858</v>
      </c>
      <c r="D267" s="267">
        <v>1331248</v>
      </c>
      <c r="E267" s="268">
        <v>43308</v>
      </c>
      <c r="F267" s="269">
        <v>43310</v>
      </c>
      <c r="G267" s="270" t="s">
        <v>28</v>
      </c>
      <c r="H267" s="271">
        <v>8730</v>
      </c>
    </row>
    <row r="268" s="1" customFormat="1" spans="1:8">
      <c r="A268" s="260" t="s">
        <v>26</v>
      </c>
      <c r="B268" s="260">
        <v>514300</v>
      </c>
      <c r="C268" s="260" t="s">
        <v>3859</v>
      </c>
      <c r="D268" s="261">
        <v>1339022</v>
      </c>
      <c r="E268" s="262">
        <v>43310</v>
      </c>
      <c r="F268" s="263">
        <v>43311</v>
      </c>
      <c r="G268" s="264" t="s">
        <v>28</v>
      </c>
      <c r="H268" s="265">
        <v>3645</v>
      </c>
    </row>
    <row r="269" s="1" customFormat="1" spans="1:8">
      <c r="A269" s="260" t="s">
        <v>26</v>
      </c>
      <c r="B269" s="260">
        <v>514301</v>
      </c>
      <c r="C269" s="260" t="s">
        <v>1903</v>
      </c>
      <c r="D269" s="261">
        <v>1330526</v>
      </c>
      <c r="E269" s="262">
        <v>43310</v>
      </c>
      <c r="F269" s="263">
        <v>43311</v>
      </c>
      <c r="G269" s="264" t="s">
        <v>28</v>
      </c>
      <c r="H269" s="265">
        <v>3645</v>
      </c>
    </row>
    <row r="270" s="1" customFormat="1" spans="1:8">
      <c r="A270" s="260" t="s">
        <v>26</v>
      </c>
      <c r="B270" s="260">
        <v>514309</v>
      </c>
      <c r="C270" s="260" t="s">
        <v>3860</v>
      </c>
      <c r="D270" s="261">
        <v>1320184</v>
      </c>
      <c r="E270" s="262">
        <v>43306</v>
      </c>
      <c r="F270" s="263">
        <v>43311</v>
      </c>
      <c r="G270" s="264" t="s">
        <v>28</v>
      </c>
      <c r="H270" s="265">
        <v>21825</v>
      </c>
    </row>
    <row r="271" s="1" customFormat="1" spans="1:8">
      <c r="A271" s="260" t="s">
        <v>26</v>
      </c>
      <c r="B271" s="279">
        <v>514314</v>
      </c>
      <c r="C271" s="279" t="s">
        <v>3861</v>
      </c>
      <c r="D271" s="280">
        <v>1326203</v>
      </c>
      <c r="E271" s="281">
        <v>43309</v>
      </c>
      <c r="F271" s="282">
        <v>43311</v>
      </c>
      <c r="G271" s="283" t="s">
        <v>28</v>
      </c>
      <c r="H271" s="284">
        <v>8730</v>
      </c>
    </row>
    <row r="272" s="1" customFormat="1" spans="1:8">
      <c r="A272" s="260" t="s">
        <v>26</v>
      </c>
      <c r="B272" s="279">
        <v>514315</v>
      </c>
      <c r="C272" s="279" t="s">
        <v>3862</v>
      </c>
      <c r="D272" s="280">
        <v>1326203</v>
      </c>
      <c r="E272" s="281">
        <v>43309</v>
      </c>
      <c r="F272" s="282">
        <v>43311</v>
      </c>
      <c r="G272" s="283" t="s">
        <v>28</v>
      </c>
      <c r="H272" s="284">
        <v>8730</v>
      </c>
    </row>
    <row r="273" s="1" customFormat="1" spans="1:8">
      <c r="A273" s="260" t="s">
        <v>26</v>
      </c>
      <c r="B273" s="260">
        <v>514319</v>
      </c>
      <c r="C273" s="260" t="s">
        <v>3863</v>
      </c>
      <c r="D273" s="261">
        <v>1337097</v>
      </c>
      <c r="E273" s="262">
        <v>43307</v>
      </c>
      <c r="F273" s="263">
        <v>43311</v>
      </c>
      <c r="G273" s="264" t="s">
        <v>28</v>
      </c>
      <c r="H273" s="265">
        <v>17460</v>
      </c>
    </row>
    <row r="274" s="1" customFormat="1" spans="1:8">
      <c r="A274" s="260" t="s">
        <v>26</v>
      </c>
      <c r="B274" s="260">
        <v>514440</v>
      </c>
      <c r="C274" s="260" t="s">
        <v>3864</v>
      </c>
      <c r="D274" s="261">
        <v>1338980</v>
      </c>
      <c r="E274" s="262">
        <v>43311</v>
      </c>
      <c r="F274" s="263">
        <v>43312</v>
      </c>
      <c r="G274" s="264" t="s">
        <v>28</v>
      </c>
      <c r="H274" s="265">
        <v>3645</v>
      </c>
    </row>
    <row r="275" s="1" customFormat="1" spans="1:8">
      <c r="A275" s="260" t="s">
        <v>26</v>
      </c>
      <c r="B275" s="260">
        <v>514442</v>
      </c>
      <c r="C275" s="260" t="s">
        <v>3848</v>
      </c>
      <c r="D275" s="261">
        <v>1335438</v>
      </c>
      <c r="E275" s="262">
        <v>43308</v>
      </c>
      <c r="F275" s="263">
        <v>43312</v>
      </c>
      <c r="G275" s="264" t="s">
        <v>28</v>
      </c>
      <c r="H275" s="265">
        <v>14580</v>
      </c>
    </row>
    <row r="276" s="1" customFormat="1" spans="1:8">
      <c r="A276" s="260" t="s">
        <v>26</v>
      </c>
      <c r="B276" s="260">
        <v>514443</v>
      </c>
      <c r="C276" s="260" t="s">
        <v>3865</v>
      </c>
      <c r="D276" s="261">
        <v>1334425</v>
      </c>
      <c r="E276" s="262">
        <v>43311</v>
      </c>
      <c r="F276" s="263">
        <v>43312</v>
      </c>
      <c r="G276" s="264" t="s">
        <v>28</v>
      </c>
      <c r="H276" s="265">
        <v>3645</v>
      </c>
    </row>
    <row r="277" s="1" customFormat="1" spans="1:8">
      <c r="A277" s="260" t="s">
        <v>26</v>
      </c>
      <c r="B277" s="260">
        <v>514444</v>
      </c>
      <c r="C277" s="260" t="s">
        <v>3866</v>
      </c>
      <c r="D277" s="261">
        <v>1337686</v>
      </c>
      <c r="E277" s="262">
        <v>43309</v>
      </c>
      <c r="F277" s="263">
        <v>43312</v>
      </c>
      <c r="G277" s="264" t="s">
        <v>28</v>
      </c>
      <c r="H277" s="265">
        <v>10935</v>
      </c>
    </row>
    <row r="278" s="1" customFormat="1" spans="1:8">
      <c r="A278" s="260" t="s">
        <v>26</v>
      </c>
      <c r="B278" s="260">
        <v>514468</v>
      </c>
      <c r="C278" s="260" t="s">
        <v>3867</v>
      </c>
      <c r="D278" s="261">
        <v>1335763</v>
      </c>
      <c r="E278" s="262">
        <v>43306</v>
      </c>
      <c r="F278" s="263">
        <v>43312</v>
      </c>
      <c r="G278" s="264" t="s">
        <v>28</v>
      </c>
      <c r="H278" s="265">
        <v>26190</v>
      </c>
    </row>
    <row r="279" s="1" customFormat="1" spans="1:8">
      <c r="A279" s="260" t="s">
        <v>26</v>
      </c>
      <c r="B279" s="260">
        <v>514473</v>
      </c>
      <c r="C279" s="260" t="s">
        <v>3868</v>
      </c>
      <c r="D279" s="261">
        <v>1334498</v>
      </c>
      <c r="E279" s="262">
        <v>43309</v>
      </c>
      <c r="F279" s="263">
        <v>43312</v>
      </c>
      <c r="G279" s="264" t="s">
        <v>28</v>
      </c>
      <c r="H279" s="265">
        <v>13095</v>
      </c>
    </row>
    <row r="280" s="1" customFormat="1" spans="1:8">
      <c r="A280" s="260" t="s">
        <v>26</v>
      </c>
      <c r="B280" s="260">
        <v>514542</v>
      </c>
      <c r="C280" s="260" t="s">
        <v>3869</v>
      </c>
      <c r="D280" s="261">
        <v>1339509</v>
      </c>
      <c r="E280" s="262">
        <v>43310</v>
      </c>
      <c r="F280" s="263">
        <v>43312</v>
      </c>
      <c r="G280" s="264" t="s">
        <v>28</v>
      </c>
      <c r="H280" s="265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13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15"/>
      <c r="C283" s="116"/>
      <c r="D283" s="240"/>
      <c r="E283" s="241"/>
      <c r="F283" s="241"/>
      <c r="G283" s="242"/>
      <c r="H283" s="243"/>
    </row>
    <row r="284" s="1" customFormat="1" spans="1:8">
      <c r="A284" s="244"/>
      <c r="B284" s="245"/>
      <c r="C284" s="244"/>
      <c r="D284" s="246"/>
      <c r="E284" s="247"/>
      <c r="F284" s="247"/>
      <c r="G284" s="248"/>
      <c r="H284" s="249"/>
    </row>
    <row r="285" s="1" customFormat="1" ht="17.4" customHeight="1" spans="1:9">
      <c r="A285" s="121" t="s">
        <v>3870</v>
      </c>
      <c r="B285" s="86"/>
      <c r="C285" s="87"/>
      <c r="D285" s="81"/>
      <c r="E285" s="82"/>
      <c r="F285" s="83"/>
      <c r="G285" s="233" t="s">
        <v>80</v>
      </c>
      <c r="H285" s="234">
        <f>SUM(H22:H282)</f>
        <v>2750170</v>
      </c>
      <c r="I285" s="1" t="s">
        <v>3871</v>
      </c>
    </row>
    <row r="286" s="1" customFormat="1" ht="14.4" customHeight="1" spans="1:8">
      <c r="A286" s="250" t="s">
        <v>3872</v>
      </c>
      <c r="B286" s="87"/>
      <c r="C286" s="87"/>
      <c r="D286" s="81"/>
      <c r="E286" s="122"/>
      <c r="F286" s="83"/>
      <c r="G286" s="233" t="s">
        <v>80</v>
      </c>
      <c r="H286" s="185">
        <v>-2582424</v>
      </c>
    </row>
    <row r="287" s="1" customFormat="1" ht="14.4" customHeight="1" spans="1:9">
      <c r="A287" s="186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127" t="s">
        <v>3874</v>
      </c>
    </row>
    <row r="288" s="1" customFormat="1" ht="16.2" customHeight="1" spans="1:6">
      <c r="A288" s="126" t="s">
        <v>3875</v>
      </c>
      <c r="B288" s="88"/>
      <c r="F288" s="89"/>
    </row>
    <row r="289" customFormat="1" ht="12" customHeight="1" spans="1:8">
      <c r="A289" s="129" t="s">
        <v>423</v>
      </c>
      <c r="B289" s="90"/>
      <c r="C289" s="130" t="s">
        <v>424</v>
      </c>
      <c r="D289" s="130" t="s">
        <v>424</v>
      </c>
      <c r="E289" s="130" t="s">
        <v>424</v>
      </c>
      <c r="F289" s="130" t="s">
        <v>424</v>
      </c>
      <c r="G289" s="130" t="s">
        <v>424</v>
      </c>
      <c r="H289" s="131" t="s">
        <v>90</v>
      </c>
    </row>
    <row r="290" customFormat="1" ht="12" customHeight="1" spans="1:8">
      <c r="A290" s="132" t="s">
        <v>425</v>
      </c>
      <c r="B290" s="132"/>
      <c r="C290" s="133" t="s">
        <v>85</v>
      </c>
      <c r="D290" s="134" t="s">
        <v>86</v>
      </c>
      <c r="E290" s="134" t="s">
        <v>87</v>
      </c>
      <c r="F290" s="134" t="s">
        <v>88</v>
      </c>
      <c r="G290" s="134" t="s">
        <v>89</v>
      </c>
      <c r="H290" s="212" t="s">
        <v>426</v>
      </c>
    </row>
    <row r="291" customFormat="1" ht="13.5" spans="1:8">
      <c r="A291" s="137">
        <f>H287</f>
        <v>167746</v>
      </c>
      <c r="B291" s="93"/>
      <c r="C291" s="298">
        <v>1065739.5</v>
      </c>
      <c r="D291" s="137">
        <v>0</v>
      </c>
      <c r="E291" s="137">
        <v>0</v>
      </c>
      <c r="F291" s="137">
        <v>0</v>
      </c>
      <c r="G291" s="137">
        <v>0</v>
      </c>
      <c r="H291" s="138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139" t="s">
        <v>1157</v>
      </c>
    </row>
    <row r="297" customFormat="1" spans="3:4">
      <c r="C297" s="140"/>
      <c r="D297" s="140"/>
    </row>
    <row r="298" customFormat="1" ht="15.75" spans="3:3">
      <c r="C298" s="141" t="s">
        <v>1158</v>
      </c>
    </row>
    <row r="299" customFormat="1" spans="3:3">
      <c r="C299" s="142" t="s">
        <v>1207</v>
      </c>
    </row>
    <row r="300" customFormat="1" spans="3:4">
      <c r="C300" s="143" t="s">
        <v>1160</v>
      </c>
      <c r="D300" s="126"/>
    </row>
    <row r="302" spans="1:7">
      <c r="A302" s="25" t="s">
        <v>20</v>
      </c>
      <c r="B302" s="25" t="s">
        <v>21</v>
      </c>
      <c r="C302" s="26" t="s">
        <v>22</v>
      </c>
      <c r="D302" s="145" t="s">
        <v>23</v>
      </c>
      <c r="E302" s="146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218" t="s">
        <v>3882</v>
      </c>
      <c r="C309" s="219">
        <v>1362135</v>
      </c>
      <c r="D309" s="220">
        <v>43381</v>
      </c>
      <c r="E309" s="221">
        <v>43385</v>
      </c>
      <c r="F309" s="222" t="s">
        <v>3877</v>
      </c>
      <c r="G309" s="223">
        <v>12000</v>
      </c>
    </row>
    <row r="310" spans="1:7">
      <c r="A310" s="30" t="s">
        <v>26</v>
      </c>
      <c r="B310" s="218" t="s">
        <v>3883</v>
      </c>
      <c r="C310" s="219">
        <v>1362135</v>
      </c>
      <c r="D310" s="220">
        <v>43381</v>
      </c>
      <c r="E310" s="221">
        <v>43385</v>
      </c>
      <c r="F310" s="222" t="s">
        <v>3877</v>
      </c>
      <c r="G310" s="223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218" t="s">
        <v>3888</v>
      </c>
      <c r="C316" s="219">
        <v>1376092</v>
      </c>
      <c r="D316" s="220">
        <v>43383</v>
      </c>
      <c r="E316" s="221">
        <v>43386</v>
      </c>
      <c r="F316" s="222" t="s">
        <v>3877</v>
      </c>
      <c r="G316" s="223">
        <v>9000</v>
      </c>
    </row>
    <row r="317" spans="1:7">
      <c r="A317" s="30" t="s">
        <v>26</v>
      </c>
      <c r="B317" s="218" t="s">
        <v>3889</v>
      </c>
      <c r="C317" s="219">
        <v>1376092</v>
      </c>
      <c r="D317" s="220">
        <v>43383</v>
      </c>
      <c r="E317" s="221">
        <v>43386</v>
      </c>
      <c r="F317" s="222" t="s">
        <v>3877</v>
      </c>
      <c r="G317" s="223">
        <v>9000</v>
      </c>
    </row>
    <row r="318" spans="1:7">
      <c r="A318" s="30" t="s">
        <v>26</v>
      </c>
      <c r="B318" s="218" t="s">
        <v>3890</v>
      </c>
      <c r="C318" s="219">
        <v>1369070</v>
      </c>
      <c r="D318" s="220">
        <v>43381</v>
      </c>
      <c r="E318" s="221">
        <v>43386</v>
      </c>
      <c r="F318" s="222" t="s">
        <v>3877</v>
      </c>
      <c r="G318" s="223">
        <v>15000</v>
      </c>
    </row>
    <row r="319" spans="1:7">
      <c r="A319" s="30" t="s">
        <v>26</v>
      </c>
      <c r="B319" s="218" t="s">
        <v>3891</v>
      </c>
      <c r="C319" s="219">
        <v>1369070</v>
      </c>
      <c r="D319" s="220">
        <v>43381</v>
      </c>
      <c r="E319" s="221">
        <v>43386</v>
      </c>
      <c r="F319" s="222" t="s">
        <v>3877</v>
      </c>
      <c r="G319" s="223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218" t="s">
        <v>3897</v>
      </c>
      <c r="C326" s="219">
        <v>1370822</v>
      </c>
      <c r="D326" s="220">
        <v>43384</v>
      </c>
      <c r="E326" s="221">
        <v>43388</v>
      </c>
      <c r="F326" s="222" t="s">
        <v>3877</v>
      </c>
      <c r="G326" s="223">
        <v>15200</v>
      </c>
    </row>
    <row r="327" spans="1:7">
      <c r="A327" s="30" t="s">
        <v>26</v>
      </c>
      <c r="B327" s="218" t="s">
        <v>3898</v>
      </c>
      <c r="C327" s="219">
        <v>1370822</v>
      </c>
      <c r="D327" s="220">
        <v>43384</v>
      </c>
      <c r="E327" s="221">
        <v>43388</v>
      </c>
      <c r="F327" s="222" t="s">
        <v>3877</v>
      </c>
      <c r="G327" s="223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218" t="s">
        <v>3905</v>
      </c>
      <c r="C335" s="219">
        <v>1372971</v>
      </c>
      <c r="D335" s="220">
        <v>43386</v>
      </c>
      <c r="E335" s="221">
        <v>43389</v>
      </c>
      <c r="F335" s="222" t="s">
        <v>3877</v>
      </c>
      <c r="G335" s="223">
        <v>9000</v>
      </c>
    </row>
    <row r="336" spans="1:7">
      <c r="A336" s="30" t="s">
        <v>26</v>
      </c>
      <c r="B336" s="218" t="s">
        <v>3906</v>
      </c>
      <c r="C336" s="219">
        <v>1372971</v>
      </c>
      <c r="D336" s="220">
        <v>43386</v>
      </c>
      <c r="E336" s="221">
        <v>43389</v>
      </c>
      <c r="F336" s="222" t="s">
        <v>3877</v>
      </c>
      <c r="G336" s="223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218" t="s">
        <v>3915</v>
      </c>
      <c r="C345" s="219">
        <v>1378940</v>
      </c>
      <c r="D345" s="220">
        <v>43389</v>
      </c>
      <c r="E345" s="221">
        <v>43392</v>
      </c>
      <c r="F345" s="222" t="s">
        <v>3877</v>
      </c>
      <c r="G345" s="223">
        <v>9000</v>
      </c>
    </row>
    <row r="346" spans="1:7">
      <c r="A346" s="30" t="s">
        <v>26</v>
      </c>
      <c r="B346" s="218" t="s">
        <v>3916</v>
      </c>
      <c r="C346" s="219">
        <v>1378940</v>
      </c>
      <c r="D346" s="220">
        <v>43389</v>
      </c>
      <c r="E346" s="221">
        <v>43392</v>
      </c>
      <c r="F346" s="222" t="s">
        <v>3877</v>
      </c>
      <c r="G346" s="223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218" t="s">
        <v>3927</v>
      </c>
      <c r="C357" s="219">
        <v>1376125</v>
      </c>
      <c r="D357" s="220">
        <v>43395</v>
      </c>
      <c r="E357" s="221">
        <v>43396</v>
      </c>
      <c r="F357" s="222" t="s">
        <v>3877</v>
      </c>
      <c r="G357" s="223">
        <v>3000</v>
      </c>
    </row>
    <row r="358" spans="1:7">
      <c r="A358" s="30" t="s">
        <v>26</v>
      </c>
      <c r="B358" s="218" t="s">
        <v>3928</v>
      </c>
      <c r="C358" s="219">
        <v>1376125</v>
      </c>
      <c r="D358" s="220">
        <v>43395</v>
      </c>
      <c r="E358" s="221">
        <v>43396</v>
      </c>
      <c r="F358" s="222" t="s">
        <v>3877</v>
      </c>
      <c r="G358" s="223">
        <v>3000</v>
      </c>
    </row>
    <row r="359" spans="1:7">
      <c r="A359" s="30" t="s">
        <v>26</v>
      </c>
      <c r="B359" s="218" t="s">
        <v>3929</v>
      </c>
      <c r="C359" s="219">
        <v>1376125</v>
      </c>
      <c r="D359" s="220">
        <v>43395</v>
      </c>
      <c r="E359" s="221">
        <v>43396</v>
      </c>
      <c r="F359" s="222" t="s">
        <v>3877</v>
      </c>
      <c r="G359" s="223">
        <v>3000</v>
      </c>
    </row>
    <row r="360" spans="1:7">
      <c r="A360" s="30" t="s">
        <v>26</v>
      </c>
      <c r="B360" s="218" t="s">
        <v>2734</v>
      </c>
      <c r="C360" s="219">
        <v>1376125</v>
      </c>
      <c r="D360" s="220">
        <v>43395</v>
      </c>
      <c r="E360" s="221">
        <v>43396</v>
      </c>
      <c r="F360" s="222" t="s">
        <v>3877</v>
      </c>
      <c r="G360" s="223">
        <v>3000</v>
      </c>
    </row>
    <row r="361" spans="1:7">
      <c r="A361" s="30" t="s">
        <v>26</v>
      </c>
      <c r="B361" s="218" t="s">
        <v>3930</v>
      </c>
      <c r="C361" s="219">
        <v>1376125</v>
      </c>
      <c r="D361" s="220">
        <v>43395</v>
      </c>
      <c r="E361" s="221">
        <v>43396</v>
      </c>
      <c r="F361" s="222" t="s">
        <v>3877</v>
      </c>
      <c r="G361" s="223">
        <v>3000</v>
      </c>
    </row>
    <row r="362" spans="1:7">
      <c r="A362" s="30" t="s">
        <v>26</v>
      </c>
      <c r="B362" s="218" t="s">
        <v>3931</v>
      </c>
      <c r="C362" s="219">
        <v>1376125</v>
      </c>
      <c r="D362" s="220">
        <v>43395</v>
      </c>
      <c r="E362" s="221">
        <v>43396</v>
      </c>
      <c r="F362" s="222" t="s">
        <v>3877</v>
      </c>
      <c r="G362" s="223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218" t="s">
        <v>3934</v>
      </c>
      <c r="C365" s="219">
        <v>1372919</v>
      </c>
      <c r="D365" s="220">
        <v>43393</v>
      </c>
      <c r="E365" s="221">
        <v>43397</v>
      </c>
      <c r="F365" s="222" t="s">
        <v>3877</v>
      </c>
      <c r="G365" s="223">
        <v>12000</v>
      </c>
    </row>
    <row r="366" spans="1:7">
      <c r="A366" s="30" t="s">
        <v>26</v>
      </c>
      <c r="B366" s="218" t="s">
        <v>3935</v>
      </c>
      <c r="C366" s="219">
        <v>1372919</v>
      </c>
      <c r="D366" s="220">
        <v>43393</v>
      </c>
      <c r="E366" s="221">
        <v>43397</v>
      </c>
      <c r="F366" s="222" t="s">
        <v>3877</v>
      </c>
      <c r="G366" s="223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218" t="s">
        <v>3937</v>
      </c>
      <c r="C368" s="219">
        <v>1369360</v>
      </c>
      <c r="D368" s="220">
        <v>43393</v>
      </c>
      <c r="E368" s="221">
        <v>43397</v>
      </c>
      <c r="F368" s="222" t="s">
        <v>3877</v>
      </c>
      <c r="G368" s="223">
        <v>12000</v>
      </c>
    </row>
    <row r="369" spans="1:7">
      <c r="A369" s="30" t="s">
        <v>26</v>
      </c>
      <c r="B369" s="218" t="s">
        <v>3938</v>
      </c>
      <c r="C369" s="219">
        <v>1369360</v>
      </c>
      <c r="D369" s="220">
        <v>43393</v>
      </c>
      <c r="E369" s="221">
        <v>43397</v>
      </c>
      <c r="F369" s="222" t="s">
        <v>3877</v>
      </c>
      <c r="G369" s="223">
        <v>12000</v>
      </c>
    </row>
    <row r="370" spans="1:7">
      <c r="A370" s="30" t="s">
        <v>26</v>
      </c>
      <c r="B370" s="218" t="s">
        <v>3939</v>
      </c>
      <c r="C370" s="219">
        <v>1369360</v>
      </c>
      <c r="D370" s="220">
        <v>43393</v>
      </c>
      <c r="E370" s="221">
        <v>43397</v>
      </c>
      <c r="F370" s="222" t="s">
        <v>3877</v>
      </c>
      <c r="G370" s="223">
        <v>12000</v>
      </c>
    </row>
    <row r="371" spans="1:7">
      <c r="A371" s="30" t="s">
        <v>26</v>
      </c>
      <c r="B371" s="218" t="s">
        <v>3940</v>
      </c>
      <c r="C371" s="219">
        <v>1379262</v>
      </c>
      <c r="D371" s="220">
        <v>43396</v>
      </c>
      <c r="E371" s="221">
        <v>43398</v>
      </c>
      <c r="F371" s="222" t="s">
        <v>3877</v>
      </c>
      <c r="G371" s="223">
        <v>6000</v>
      </c>
    </row>
    <row r="372" spans="1:7">
      <c r="A372" s="30" t="s">
        <v>26</v>
      </c>
      <c r="B372" s="218" t="s">
        <v>3941</v>
      </c>
      <c r="C372" s="219">
        <v>1379262</v>
      </c>
      <c r="D372" s="220">
        <v>43396</v>
      </c>
      <c r="E372" s="221">
        <v>43398</v>
      </c>
      <c r="F372" s="222" t="s">
        <v>3877</v>
      </c>
      <c r="G372" s="223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237"/>
    </row>
    <row r="6" customFormat="1" ht="15.75" spans="1:8">
      <c r="A6" s="2"/>
      <c r="B6" s="2"/>
      <c r="C6" s="2"/>
      <c r="D6" s="2"/>
      <c r="E6" s="2"/>
      <c r="F6" s="2"/>
      <c r="H6" s="238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239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239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239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218">
        <v>514760</v>
      </c>
      <c r="C29" s="218" t="s">
        <v>3951</v>
      </c>
      <c r="D29" s="219">
        <v>1325065</v>
      </c>
      <c r="E29" s="220">
        <v>43310</v>
      </c>
      <c r="F29" s="221">
        <v>43314</v>
      </c>
      <c r="G29" s="222" t="s">
        <v>28</v>
      </c>
      <c r="H29" s="223">
        <v>14580</v>
      </c>
      <c r="I29" s="239"/>
    </row>
    <row r="30" s="1" customFormat="1" spans="1:8">
      <c r="A30" s="30" t="s">
        <v>26</v>
      </c>
      <c r="B30" s="218">
        <v>514761</v>
      </c>
      <c r="C30" s="218" t="s">
        <v>3952</v>
      </c>
      <c r="D30" s="219">
        <v>1325065</v>
      </c>
      <c r="E30" s="220">
        <v>43310</v>
      </c>
      <c r="F30" s="221">
        <v>43314</v>
      </c>
      <c r="G30" s="222" t="s">
        <v>28</v>
      </c>
      <c r="H30" s="223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239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218">
        <v>514962</v>
      </c>
      <c r="C41" s="218" t="s">
        <v>3960</v>
      </c>
      <c r="D41" s="219">
        <v>1330280</v>
      </c>
      <c r="E41" s="220">
        <v>43314</v>
      </c>
      <c r="F41" s="221">
        <v>43315</v>
      </c>
      <c r="G41" s="222" t="s">
        <v>28</v>
      </c>
      <c r="H41" s="223">
        <v>3645</v>
      </c>
    </row>
    <row r="42" s="1" customFormat="1" spans="1:8">
      <c r="A42" s="30" t="s">
        <v>26</v>
      </c>
      <c r="B42" s="218">
        <v>514965</v>
      </c>
      <c r="C42" s="218" t="s">
        <v>637</v>
      </c>
      <c r="D42" s="219">
        <v>1330280</v>
      </c>
      <c r="E42" s="220">
        <v>43314</v>
      </c>
      <c r="F42" s="221">
        <v>43315</v>
      </c>
      <c r="G42" s="222" t="s">
        <v>28</v>
      </c>
      <c r="H42" s="223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218">
        <v>515099</v>
      </c>
      <c r="C47" s="218" t="s">
        <v>3963</v>
      </c>
      <c r="D47" s="219">
        <v>1333711</v>
      </c>
      <c r="E47" s="220">
        <v>43314</v>
      </c>
      <c r="F47" s="221">
        <v>43316</v>
      </c>
      <c r="G47" s="222" t="s">
        <v>28</v>
      </c>
      <c r="H47" s="223">
        <v>7290</v>
      </c>
    </row>
    <row r="48" s="1" customFormat="1" spans="1:8">
      <c r="A48" s="30" t="s">
        <v>26</v>
      </c>
      <c r="B48" s="218">
        <v>515100</v>
      </c>
      <c r="C48" s="218" t="s">
        <v>2867</v>
      </c>
      <c r="D48" s="219">
        <v>1333711</v>
      </c>
      <c r="E48" s="220">
        <v>43314</v>
      </c>
      <c r="F48" s="221">
        <v>43316</v>
      </c>
      <c r="G48" s="222" t="s">
        <v>28</v>
      </c>
      <c r="H48" s="223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218">
        <v>515521</v>
      </c>
      <c r="C68" s="218" t="s">
        <v>3982</v>
      </c>
      <c r="D68" s="219">
        <v>1342313</v>
      </c>
      <c r="E68" s="220">
        <v>43317</v>
      </c>
      <c r="F68" s="221">
        <v>43319</v>
      </c>
      <c r="G68" s="222" t="s">
        <v>28</v>
      </c>
      <c r="H68" s="223">
        <v>8730</v>
      </c>
    </row>
    <row r="69" s="1" customFormat="1" spans="1:8">
      <c r="A69" s="30" t="s">
        <v>26</v>
      </c>
      <c r="B69" s="218">
        <v>515522</v>
      </c>
      <c r="C69" s="218" t="s">
        <v>3983</v>
      </c>
      <c r="D69" s="219">
        <v>1342313</v>
      </c>
      <c r="E69" s="220">
        <v>43317</v>
      </c>
      <c r="F69" s="221">
        <v>43319</v>
      </c>
      <c r="G69" s="222" t="s">
        <v>28</v>
      </c>
      <c r="H69" s="223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218">
        <v>515859</v>
      </c>
      <c r="C84" s="218" t="s">
        <v>3996</v>
      </c>
      <c r="D84" s="219">
        <v>1333925</v>
      </c>
      <c r="E84" s="220">
        <v>43315</v>
      </c>
      <c r="F84" s="221">
        <v>43321</v>
      </c>
      <c r="G84" s="222" t="s">
        <v>28</v>
      </c>
      <c r="H84" s="223">
        <v>21870</v>
      </c>
    </row>
    <row r="85" s="1" customFormat="1" spans="1:8">
      <c r="A85" s="30" t="s">
        <v>26</v>
      </c>
      <c r="B85" s="218">
        <v>515860</v>
      </c>
      <c r="C85" s="218" t="s">
        <v>3997</v>
      </c>
      <c r="D85" s="219">
        <v>1333925</v>
      </c>
      <c r="E85" s="220">
        <v>43315</v>
      </c>
      <c r="F85" s="221">
        <v>43321</v>
      </c>
      <c r="G85" s="222" t="s">
        <v>28</v>
      </c>
      <c r="H85" s="223">
        <v>21870</v>
      </c>
    </row>
    <row r="86" s="1" customFormat="1" spans="1:8">
      <c r="A86" s="30" t="s">
        <v>26</v>
      </c>
      <c r="B86" s="218">
        <v>515863</v>
      </c>
      <c r="C86" s="218" t="s">
        <v>3998</v>
      </c>
      <c r="D86" s="219">
        <v>1333925</v>
      </c>
      <c r="E86" s="220">
        <v>43315</v>
      </c>
      <c r="F86" s="221">
        <v>43321</v>
      </c>
      <c r="G86" s="222" t="s">
        <v>28</v>
      </c>
      <c r="H86" s="223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218">
        <v>516013</v>
      </c>
      <c r="C93" s="218" t="s">
        <v>4005</v>
      </c>
      <c r="D93" s="219">
        <v>1334232</v>
      </c>
      <c r="E93" s="220">
        <v>43319</v>
      </c>
      <c r="F93" s="221">
        <v>43322</v>
      </c>
      <c r="G93" s="222" t="s">
        <v>28</v>
      </c>
      <c r="H93" s="223">
        <v>10935</v>
      </c>
    </row>
    <row r="94" s="1" customFormat="1" spans="1:8">
      <c r="A94" s="30" t="s">
        <v>26</v>
      </c>
      <c r="B94" s="218">
        <v>516014</v>
      </c>
      <c r="C94" s="218" t="s">
        <v>4006</v>
      </c>
      <c r="D94" s="219">
        <v>1334232</v>
      </c>
      <c r="E94" s="220">
        <v>43319</v>
      </c>
      <c r="F94" s="221">
        <v>43322</v>
      </c>
      <c r="G94" s="222" t="s">
        <v>28</v>
      </c>
      <c r="H94" s="223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218">
        <v>516348</v>
      </c>
      <c r="C109" s="218" t="s">
        <v>4019</v>
      </c>
      <c r="D109" s="219">
        <v>1340591</v>
      </c>
      <c r="E109" s="220">
        <v>43322</v>
      </c>
      <c r="F109" s="221">
        <v>43324</v>
      </c>
      <c r="G109" s="222" t="s">
        <v>28</v>
      </c>
      <c r="H109" s="223">
        <v>7290</v>
      </c>
    </row>
    <row r="110" s="1" customFormat="1" spans="1:8">
      <c r="A110" s="30" t="s">
        <v>26</v>
      </c>
      <c r="B110" s="218">
        <v>516351</v>
      </c>
      <c r="C110" s="218" t="s">
        <v>4020</v>
      </c>
      <c r="D110" s="219">
        <v>1340591</v>
      </c>
      <c r="E110" s="220">
        <v>43322</v>
      </c>
      <c r="F110" s="221">
        <v>43324</v>
      </c>
      <c r="G110" s="222" t="s">
        <v>28</v>
      </c>
      <c r="H110" s="223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218">
        <v>516517</v>
      </c>
      <c r="C115" s="218" t="s">
        <v>4025</v>
      </c>
      <c r="D115" s="219">
        <v>1343788</v>
      </c>
      <c r="E115" s="220">
        <v>43324</v>
      </c>
      <c r="F115" s="221">
        <v>43325</v>
      </c>
      <c r="G115" s="222" t="s">
        <v>28</v>
      </c>
      <c r="H115" s="223">
        <v>4365</v>
      </c>
    </row>
    <row r="116" s="1" customFormat="1" spans="1:8">
      <c r="A116" s="30" t="s">
        <v>26</v>
      </c>
      <c r="B116" s="218">
        <v>516518</v>
      </c>
      <c r="C116" s="218" t="s">
        <v>4026</v>
      </c>
      <c r="D116" s="219">
        <v>1343788</v>
      </c>
      <c r="E116" s="220">
        <v>43324</v>
      </c>
      <c r="F116" s="221">
        <v>43325</v>
      </c>
      <c r="G116" s="222" t="s">
        <v>28</v>
      </c>
      <c r="H116" s="223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218">
        <v>516791</v>
      </c>
      <c r="C127" s="218" t="s">
        <v>4035</v>
      </c>
      <c r="D127" s="219">
        <v>1331669</v>
      </c>
      <c r="E127" s="220">
        <v>43325</v>
      </c>
      <c r="F127" s="221">
        <v>43327</v>
      </c>
      <c r="G127" s="222" t="s">
        <v>28</v>
      </c>
      <c r="H127" s="223">
        <v>8730</v>
      </c>
    </row>
    <row r="128" s="1" customFormat="1" spans="1:8">
      <c r="A128" s="30" t="s">
        <v>26</v>
      </c>
      <c r="B128" s="218">
        <v>516792</v>
      </c>
      <c r="C128" s="218" t="s">
        <v>4036</v>
      </c>
      <c r="D128" s="219">
        <v>1331669</v>
      </c>
      <c r="E128" s="220">
        <v>43325</v>
      </c>
      <c r="F128" s="221">
        <v>43327</v>
      </c>
      <c r="G128" s="222" t="s">
        <v>28</v>
      </c>
      <c r="H128" s="223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218">
        <v>516839</v>
      </c>
      <c r="C133" s="218" t="s">
        <v>4040</v>
      </c>
      <c r="D133" s="219">
        <v>1333972</v>
      </c>
      <c r="E133" s="220">
        <v>43326</v>
      </c>
      <c r="F133" s="221">
        <v>43327</v>
      </c>
      <c r="G133" s="222" t="s">
        <v>28</v>
      </c>
      <c r="H133" s="223">
        <v>3645</v>
      </c>
    </row>
    <row r="134" s="1" customFormat="1" spans="1:8">
      <c r="A134" s="30" t="s">
        <v>26</v>
      </c>
      <c r="B134" s="218">
        <v>516840</v>
      </c>
      <c r="C134" s="218" t="s">
        <v>4041</v>
      </c>
      <c r="D134" s="219">
        <v>1333972</v>
      </c>
      <c r="E134" s="220">
        <v>43326</v>
      </c>
      <c r="F134" s="221">
        <v>43327</v>
      </c>
      <c r="G134" s="222" t="s">
        <v>28</v>
      </c>
      <c r="H134" s="223">
        <v>3645</v>
      </c>
    </row>
    <row r="135" s="1" customFormat="1" spans="1:8">
      <c r="A135" s="30" t="s">
        <v>26</v>
      </c>
      <c r="B135" s="218">
        <v>516841</v>
      </c>
      <c r="C135" s="218" t="s">
        <v>4042</v>
      </c>
      <c r="D135" s="219">
        <v>1333972</v>
      </c>
      <c r="E135" s="220">
        <v>43326</v>
      </c>
      <c r="F135" s="221">
        <v>43327</v>
      </c>
      <c r="G135" s="222" t="s">
        <v>28</v>
      </c>
      <c r="H135" s="223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218">
        <v>517002</v>
      </c>
      <c r="C141" s="218" t="s">
        <v>4048</v>
      </c>
      <c r="D141" s="219">
        <v>1316270</v>
      </c>
      <c r="E141" s="220">
        <v>43322</v>
      </c>
      <c r="F141" s="221">
        <v>43328</v>
      </c>
      <c r="G141" s="222" t="s">
        <v>28</v>
      </c>
      <c r="H141" s="223">
        <v>21870</v>
      </c>
    </row>
    <row r="142" s="1" customFormat="1" spans="1:8">
      <c r="A142" s="30" t="s">
        <v>26</v>
      </c>
      <c r="B142" s="218">
        <v>517004</v>
      </c>
      <c r="C142" s="218" t="s">
        <v>4049</v>
      </c>
      <c r="D142" s="219">
        <v>1316270</v>
      </c>
      <c r="E142" s="220">
        <v>43322</v>
      </c>
      <c r="F142" s="221">
        <v>43328</v>
      </c>
      <c r="G142" s="222" t="s">
        <v>28</v>
      </c>
      <c r="H142" s="223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218">
        <v>517143</v>
      </c>
      <c r="C151" s="218" t="s">
        <v>4056</v>
      </c>
      <c r="D151" s="219">
        <v>1335760</v>
      </c>
      <c r="E151" s="220">
        <v>43323</v>
      </c>
      <c r="F151" s="221">
        <v>43329</v>
      </c>
      <c r="G151" s="222" t="s">
        <v>28</v>
      </c>
      <c r="H151" s="223">
        <v>21870</v>
      </c>
    </row>
    <row r="152" s="1" customFormat="1" spans="1:8">
      <c r="A152" s="30" t="s">
        <v>26</v>
      </c>
      <c r="B152" s="218">
        <v>517144</v>
      </c>
      <c r="C152" s="218" t="s">
        <v>4057</v>
      </c>
      <c r="D152" s="219">
        <v>1335760</v>
      </c>
      <c r="E152" s="220">
        <v>43323</v>
      </c>
      <c r="F152" s="221">
        <v>43329</v>
      </c>
      <c r="G152" s="222" t="s">
        <v>28</v>
      </c>
      <c r="H152" s="223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218">
        <v>517437</v>
      </c>
      <c r="C163" s="218" t="s">
        <v>4065</v>
      </c>
      <c r="D163" s="219">
        <v>1331808</v>
      </c>
      <c r="E163" s="220">
        <v>43328</v>
      </c>
      <c r="F163" s="221">
        <v>43331</v>
      </c>
      <c r="G163" s="222" t="s">
        <v>28</v>
      </c>
      <c r="H163" s="223">
        <v>10935</v>
      </c>
    </row>
    <row r="164" s="1" customFormat="1" spans="1:8">
      <c r="A164" s="30" t="s">
        <v>26</v>
      </c>
      <c r="B164" s="218">
        <v>517438</v>
      </c>
      <c r="C164" s="218" t="s">
        <v>4066</v>
      </c>
      <c r="D164" s="219">
        <v>1331808</v>
      </c>
      <c r="E164" s="220">
        <v>43328</v>
      </c>
      <c r="F164" s="221">
        <v>43331</v>
      </c>
      <c r="G164" s="222" t="s">
        <v>28</v>
      </c>
      <c r="H164" s="223">
        <v>10935</v>
      </c>
    </row>
    <row r="165" s="1" customFormat="1" spans="1:8">
      <c r="A165" s="30" t="s">
        <v>26</v>
      </c>
      <c r="B165" s="218">
        <v>517439</v>
      </c>
      <c r="C165" s="218" t="s">
        <v>4067</v>
      </c>
      <c r="D165" s="219">
        <v>1331808</v>
      </c>
      <c r="E165" s="220">
        <v>43328</v>
      </c>
      <c r="F165" s="221">
        <v>43331</v>
      </c>
      <c r="G165" s="222" t="s">
        <v>28</v>
      </c>
      <c r="H165" s="223">
        <v>10935</v>
      </c>
    </row>
    <row r="166" s="1" customFormat="1" spans="1:8">
      <c r="A166" s="30" t="s">
        <v>26</v>
      </c>
      <c r="B166" s="218">
        <v>517440</v>
      </c>
      <c r="C166" s="218" t="s">
        <v>4068</v>
      </c>
      <c r="D166" s="219">
        <v>1331808</v>
      </c>
      <c r="E166" s="220">
        <v>43328</v>
      </c>
      <c r="F166" s="221">
        <v>43331</v>
      </c>
      <c r="G166" s="222" t="s">
        <v>28</v>
      </c>
      <c r="H166" s="223">
        <v>10935</v>
      </c>
    </row>
    <row r="167" s="1" customFormat="1" spans="1:8">
      <c r="A167" s="30" t="s">
        <v>26</v>
      </c>
      <c r="B167" s="218">
        <v>517441</v>
      </c>
      <c r="C167" s="218" t="s">
        <v>4041</v>
      </c>
      <c r="D167" s="219">
        <v>1331808</v>
      </c>
      <c r="E167" s="220">
        <v>43328</v>
      </c>
      <c r="F167" s="221">
        <v>43331</v>
      </c>
      <c r="G167" s="222" t="s">
        <v>28</v>
      </c>
      <c r="H167" s="223">
        <v>10935</v>
      </c>
    </row>
    <row r="168" s="1" customFormat="1" spans="1:8">
      <c r="A168" s="30" t="s">
        <v>26</v>
      </c>
      <c r="B168" s="218">
        <v>517442</v>
      </c>
      <c r="C168" s="218" t="s">
        <v>4069</v>
      </c>
      <c r="D168" s="219">
        <v>1331808</v>
      </c>
      <c r="E168" s="220">
        <v>43328</v>
      </c>
      <c r="F168" s="221">
        <v>43331</v>
      </c>
      <c r="G168" s="222" t="s">
        <v>28</v>
      </c>
      <c r="H168" s="223">
        <v>10935</v>
      </c>
    </row>
    <row r="169" s="1" customFormat="1" spans="1:8">
      <c r="A169" s="30" t="s">
        <v>26</v>
      </c>
      <c r="B169" s="218">
        <v>517443</v>
      </c>
      <c r="C169" s="218" t="s">
        <v>4070</v>
      </c>
      <c r="D169" s="219">
        <v>1331808</v>
      </c>
      <c r="E169" s="220">
        <v>43328</v>
      </c>
      <c r="F169" s="221">
        <v>43331</v>
      </c>
      <c r="G169" s="222" t="s">
        <v>28</v>
      </c>
      <c r="H169" s="223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218">
        <v>517647</v>
      </c>
      <c r="C175" s="218" t="s">
        <v>4076</v>
      </c>
      <c r="D175" s="567" t="s">
        <v>4077</v>
      </c>
      <c r="E175" s="220">
        <v>43329</v>
      </c>
      <c r="F175" s="221">
        <v>43332</v>
      </c>
      <c r="G175" s="222" t="s">
        <v>28</v>
      </c>
      <c r="H175" s="223">
        <v>13095</v>
      </c>
    </row>
    <row r="176" s="1" customFormat="1" spans="1:8">
      <c r="A176" s="30" t="s">
        <v>26</v>
      </c>
      <c r="B176" s="218">
        <v>517648</v>
      </c>
      <c r="C176" s="218" t="s">
        <v>4078</v>
      </c>
      <c r="D176" s="567" t="s">
        <v>4077</v>
      </c>
      <c r="E176" s="220">
        <v>43329</v>
      </c>
      <c r="F176" s="221">
        <v>43332</v>
      </c>
      <c r="G176" s="222" t="s">
        <v>28</v>
      </c>
      <c r="H176" s="223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218">
        <v>517791</v>
      </c>
      <c r="C183" s="218" t="s">
        <v>4085</v>
      </c>
      <c r="D183" s="219">
        <v>1345185</v>
      </c>
      <c r="E183" s="220">
        <v>43330</v>
      </c>
      <c r="F183" s="221">
        <v>43333</v>
      </c>
      <c r="G183" s="222" t="s">
        <v>28</v>
      </c>
      <c r="H183" s="223">
        <v>10935</v>
      </c>
    </row>
    <row r="184" s="1" customFormat="1" spans="1:8">
      <c r="A184" s="30" t="s">
        <v>26</v>
      </c>
      <c r="B184" s="218">
        <v>517792</v>
      </c>
      <c r="C184" s="218" t="s">
        <v>4086</v>
      </c>
      <c r="D184" s="219">
        <v>1345185</v>
      </c>
      <c r="E184" s="220">
        <v>43330</v>
      </c>
      <c r="F184" s="221">
        <v>43333</v>
      </c>
      <c r="G184" s="222" t="s">
        <v>28</v>
      </c>
      <c r="H184" s="223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218">
        <v>517935</v>
      </c>
      <c r="C192" s="218" t="s">
        <v>4092</v>
      </c>
      <c r="D192" s="219">
        <v>1345943</v>
      </c>
      <c r="E192" s="220">
        <v>43333</v>
      </c>
      <c r="F192" s="221">
        <v>43334</v>
      </c>
      <c r="G192" s="222" t="s">
        <v>28</v>
      </c>
      <c r="H192" s="223">
        <v>4365</v>
      </c>
    </row>
    <row r="193" s="1" customFormat="1" spans="1:8">
      <c r="A193" s="30" t="s">
        <v>26</v>
      </c>
      <c r="B193" s="218">
        <v>517936</v>
      </c>
      <c r="C193" s="218" t="s">
        <v>4093</v>
      </c>
      <c r="D193" s="219">
        <v>1345943</v>
      </c>
      <c r="E193" s="220">
        <v>43333</v>
      </c>
      <c r="F193" s="221">
        <v>43334</v>
      </c>
      <c r="G193" s="222" t="s">
        <v>28</v>
      </c>
      <c r="H193" s="223">
        <v>4365</v>
      </c>
    </row>
    <row r="194" s="1" customFormat="1" spans="1:9">
      <c r="A194" s="30" t="s">
        <v>26</v>
      </c>
      <c r="B194" s="101">
        <v>517937</v>
      </c>
      <c r="C194" s="101" t="s">
        <v>4094</v>
      </c>
      <c r="D194" s="102">
        <v>1340086</v>
      </c>
      <c r="E194" s="103">
        <v>43331</v>
      </c>
      <c r="F194" s="104">
        <v>43334</v>
      </c>
      <c r="G194" s="105" t="s">
        <v>28</v>
      </c>
      <c r="H194" s="106">
        <v>10935</v>
      </c>
      <c r="I194" s="127" t="s">
        <v>4095</v>
      </c>
    </row>
    <row r="195" s="1" customFormat="1" spans="1:9">
      <c r="A195" s="30" t="s">
        <v>26</v>
      </c>
      <c r="B195" s="101">
        <v>517939</v>
      </c>
      <c r="C195" s="101" t="s">
        <v>4096</v>
      </c>
      <c r="D195" s="102">
        <v>1340086</v>
      </c>
      <c r="E195" s="103">
        <v>43331</v>
      </c>
      <c r="F195" s="104">
        <v>43334</v>
      </c>
      <c r="G195" s="105" t="s">
        <v>28</v>
      </c>
      <c r="H195" s="106">
        <v>10935</v>
      </c>
      <c r="I195" s="127" t="s">
        <v>4095</v>
      </c>
    </row>
    <row r="196" s="1" customFormat="1" spans="1:9">
      <c r="A196" s="30" t="s">
        <v>26</v>
      </c>
      <c r="B196" s="101">
        <v>518113</v>
      </c>
      <c r="C196" s="101" t="s">
        <v>4094</v>
      </c>
      <c r="D196" s="102">
        <v>1340086</v>
      </c>
      <c r="E196" s="103">
        <v>43334</v>
      </c>
      <c r="F196" s="104">
        <v>43335</v>
      </c>
      <c r="G196" s="105" t="s">
        <v>28</v>
      </c>
      <c r="H196" s="106">
        <v>3450</v>
      </c>
      <c r="I196" s="127" t="s">
        <v>4097</v>
      </c>
    </row>
    <row r="197" s="1" customFormat="1" spans="1:9">
      <c r="A197" s="30" t="s">
        <v>26</v>
      </c>
      <c r="B197" s="101">
        <v>518114</v>
      </c>
      <c r="C197" s="101" t="s">
        <v>4098</v>
      </c>
      <c r="D197" s="102">
        <v>1340086</v>
      </c>
      <c r="E197" s="103">
        <v>43334</v>
      </c>
      <c r="F197" s="104">
        <v>43335</v>
      </c>
      <c r="G197" s="105" t="s">
        <v>28</v>
      </c>
      <c r="H197" s="106">
        <v>3450</v>
      </c>
      <c r="I197" s="127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218">
        <v>517948</v>
      </c>
      <c r="C200" s="218" t="s">
        <v>4102</v>
      </c>
      <c r="D200" s="219">
        <v>1334440</v>
      </c>
      <c r="E200" s="220">
        <v>43333</v>
      </c>
      <c r="F200" s="221">
        <v>43334</v>
      </c>
      <c r="G200" s="222" t="s">
        <v>28</v>
      </c>
      <c r="H200" s="223">
        <v>3645</v>
      </c>
    </row>
    <row r="201" s="1" customFormat="1" spans="1:8">
      <c r="A201" s="30" t="s">
        <v>26</v>
      </c>
      <c r="B201" s="218">
        <v>517950</v>
      </c>
      <c r="C201" s="218" t="s">
        <v>2926</v>
      </c>
      <c r="D201" s="219">
        <v>1334440</v>
      </c>
      <c r="E201" s="220">
        <v>43333</v>
      </c>
      <c r="F201" s="221">
        <v>43334</v>
      </c>
      <c r="G201" s="222" t="s">
        <v>28</v>
      </c>
      <c r="H201" s="223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218">
        <v>517962</v>
      </c>
      <c r="C205" s="218" t="s">
        <v>4106</v>
      </c>
      <c r="D205" s="219">
        <v>1326318</v>
      </c>
      <c r="E205" s="220">
        <v>43332</v>
      </c>
      <c r="F205" s="221">
        <v>43334</v>
      </c>
      <c r="G205" s="222" t="s">
        <v>28</v>
      </c>
      <c r="H205" s="223">
        <v>8730</v>
      </c>
    </row>
    <row r="206" s="1" customFormat="1" spans="1:8">
      <c r="A206" s="30" t="s">
        <v>26</v>
      </c>
      <c r="B206" s="218">
        <v>517963</v>
      </c>
      <c r="C206" s="218" t="s">
        <v>4107</v>
      </c>
      <c r="D206" s="219">
        <v>1326318</v>
      </c>
      <c r="E206" s="220">
        <v>43332</v>
      </c>
      <c r="F206" s="221">
        <v>43334</v>
      </c>
      <c r="G206" s="222" t="s">
        <v>28</v>
      </c>
      <c r="H206" s="223">
        <v>8730</v>
      </c>
    </row>
    <row r="207" s="1" customFormat="1" spans="1:9">
      <c r="A207" s="30" t="s">
        <v>26</v>
      </c>
      <c r="B207" s="101">
        <v>517974</v>
      </c>
      <c r="C207" s="101" t="s">
        <v>3387</v>
      </c>
      <c r="D207" s="102">
        <v>1345200</v>
      </c>
      <c r="E207" s="103">
        <v>43333</v>
      </c>
      <c r="F207" s="104">
        <v>43334</v>
      </c>
      <c r="G207" s="105" t="s">
        <v>28</v>
      </c>
      <c r="H207" s="106">
        <v>3645</v>
      </c>
      <c r="I207" s="127" t="s">
        <v>4095</v>
      </c>
    </row>
    <row r="208" s="1" customFormat="1" spans="1:9">
      <c r="A208" s="30" t="s">
        <v>26</v>
      </c>
      <c r="B208" s="101">
        <v>518287</v>
      </c>
      <c r="C208" s="101" t="s">
        <v>3387</v>
      </c>
      <c r="D208" s="102">
        <v>1345200</v>
      </c>
      <c r="E208" s="103">
        <v>43334</v>
      </c>
      <c r="F208" s="104">
        <v>43336</v>
      </c>
      <c r="G208" s="105" t="s">
        <v>28</v>
      </c>
      <c r="H208" s="106">
        <v>6900</v>
      </c>
      <c r="I208" s="127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218">
        <v>518116</v>
      </c>
      <c r="C211" s="218" t="s">
        <v>4109</v>
      </c>
      <c r="D211" s="219">
        <v>1335734</v>
      </c>
      <c r="E211" s="220">
        <v>43334</v>
      </c>
      <c r="F211" s="221">
        <v>43335</v>
      </c>
      <c r="G211" s="222" t="s">
        <v>28</v>
      </c>
      <c r="H211" s="223">
        <v>3450</v>
      </c>
    </row>
    <row r="212" s="1" customFormat="1" ht="14.4" customHeight="1" spans="1:8">
      <c r="A212" s="30" t="s">
        <v>26</v>
      </c>
      <c r="B212" s="218">
        <v>518117</v>
      </c>
      <c r="C212" s="218" t="s">
        <v>4108</v>
      </c>
      <c r="D212" s="219">
        <v>1335734</v>
      </c>
      <c r="E212" s="220">
        <v>43334</v>
      </c>
      <c r="F212" s="221">
        <v>43335</v>
      </c>
      <c r="G212" s="222" t="s">
        <v>28</v>
      </c>
      <c r="H212" s="223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218">
        <v>518275</v>
      </c>
      <c r="C221" s="218" t="s">
        <v>4102</v>
      </c>
      <c r="D221" s="219">
        <v>1334441</v>
      </c>
      <c r="E221" s="220">
        <v>43334</v>
      </c>
      <c r="F221" s="221">
        <v>43336</v>
      </c>
      <c r="G221" s="222" t="s">
        <v>28</v>
      </c>
      <c r="H221" s="223">
        <v>6900</v>
      </c>
      <c r="I221" s="1"/>
    </row>
    <row r="222" customFormat="1" spans="1:9">
      <c r="A222" s="30" t="s">
        <v>26</v>
      </c>
      <c r="B222" s="218">
        <v>518276</v>
      </c>
      <c r="C222" s="218" t="s">
        <v>2926</v>
      </c>
      <c r="D222" s="219">
        <v>1334441</v>
      </c>
      <c r="E222" s="220">
        <v>43334</v>
      </c>
      <c r="F222" s="221">
        <v>43336</v>
      </c>
      <c r="G222" s="222" t="s">
        <v>28</v>
      </c>
      <c r="H222" s="223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218">
        <v>518481</v>
      </c>
      <c r="C230" s="218" t="s">
        <v>4092</v>
      </c>
      <c r="D230" s="219">
        <v>1345944</v>
      </c>
      <c r="E230" s="220">
        <v>43334</v>
      </c>
      <c r="F230" s="221">
        <v>43337</v>
      </c>
      <c r="G230" s="222" t="s">
        <v>28</v>
      </c>
      <c r="H230" s="223">
        <v>12112.5</v>
      </c>
      <c r="I230" s="1"/>
    </row>
    <row r="231" spans="1:9">
      <c r="A231" s="30" t="s">
        <v>26</v>
      </c>
      <c r="B231" s="218">
        <v>518482</v>
      </c>
      <c r="C231" s="218" t="s">
        <v>4093</v>
      </c>
      <c r="D231" s="219">
        <v>1345944</v>
      </c>
      <c r="E231" s="220">
        <v>43334</v>
      </c>
      <c r="F231" s="221">
        <v>43337</v>
      </c>
      <c r="G231" s="222" t="s">
        <v>28</v>
      </c>
      <c r="H231" s="223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218">
        <v>518681</v>
      </c>
      <c r="C235" s="218" t="s">
        <v>4123</v>
      </c>
      <c r="D235" s="219">
        <v>1346080</v>
      </c>
      <c r="E235" s="220">
        <v>43335</v>
      </c>
      <c r="F235" s="221">
        <v>43338</v>
      </c>
      <c r="G235" s="222" t="s">
        <v>28</v>
      </c>
      <c r="H235" s="223">
        <v>12750</v>
      </c>
      <c r="I235" s="1"/>
    </row>
    <row r="236" spans="1:9">
      <c r="A236" s="30" t="s">
        <v>26</v>
      </c>
      <c r="B236" s="218">
        <v>518682</v>
      </c>
      <c r="C236" s="218" t="s">
        <v>4124</v>
      </c>
      <c r="D236" s="219">
        <v>1346080</v>
      </c>
      <c r="E236" s="220">
        <v>43335</v>
      </c>
      <c r="F236" s="221">
        <v>43338</v>
      </c>
      <c r="G236" s="222" t="s">
        <v>28</v>
      </c>
      <c r="H236" s="223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13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15"/>
      <c r="C240" s="116"/>
      <c r="D240" s="240"/>
      <c r="E240" s="241"/>
      <c r="F240" s="241"/>
      <c r="G240" s="242"/>
      <c r="H240" s="243"/>
      <c r="I240" s="1"/>
    </row>
    <row r="241" spans="1:9">
      <c r="A241" s="244"/>
      <c r="B241" s="245"/>
      <c r="C241" s="244"/>
      <c r="D241" s="246"/>
      <c r="E241" s="247"/>
      <c r="F241" s="247"/>
      <c r="G241" s="248"/>
      <c r="H241" s="249"/>
      <c r="I241" s="1"/>
    </row>
    <row r="242" spans="1:9">
      <c r="A242" s="121" t="s">
        <v>4127</v>
      </c>
      <c r="B242" s="86"/>
      <c r="C242" s="87"/>
      <c r="D242" s="81"/>
      <c r="E242" s="82"/>
      <c r="F242" s="83"/>
      <c r="G242" s="233" t="s">
        <v>80</v>
      </c>
      <c r="H242" s="234">
        <f>SUM(H22:H239)</f>
        <v>2521102.5</v>
      </c>
      <c r="I242" s="1"/>
    </row>
    <row r="243" spans="1:9">
      <c r="A243" s="250" t="s">
        <v>4128</v>
      </c>
      <c r="B243" s="87"/>
      <c r="C243" s="87"/>
      <c r="D243" s="81"/>
      <c r="E243" s="122"/>
      <c r="F243" s="83"/>
      <c r="G243" s="233" t="s">
        <v>80</v>
      </c>
      <c r="H243" s="185">
        <v>-1749384</v>
      </c>
      <c r="I243" s="1"/>
    </row>
    <row r="244" spans="1:9">
      <c r="A244" s="186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193" t="s">
        <v>4130</v>
      </c>
    </row>
    <row r="245" spans="1:9">
      <c r="A245" s="251"/>
      <c r="B245" s="252"/>
      <c r="C245" s="253"/>
      <c r="D245" s="254"/>
      <c r="E245" s="255"/>
      <c r="F245" s="256"/>
      <c r="G245" s="257"/>
      <c r="H245" s="258">
        <v>506388.5</v>
      </c>
      <c r="I245" s="127" t="s">
        <v>4131</v>
      </c>
    </row>
    <row r="246" spans="1:9">
      <c r="A246" s="251"/>
      <c r="B246" s="252"/>
      <c r="C246" s="253"/>
      <c r="D246" s="254"/>
      <c r="E246" s="255"/>
      <c r="F246" s="256"/>
      <c r="G246" s="257"/>
      <c r="H246" s="258">
        <v>265330</v>
      </c>
      <c r="I246" s="193" t="s">
        <v>4132</v>
      </c>
    </row>
    <row r="247" spans="1:9">
      <c r="A247" s="251"/>
      <c r="B247" s="252"/>
      <c r="C247" s="253"/>
      <c r="D247" s="254"/>
      <c r="E247" s="255"/>
      <c r="F247" s="256"/>
      <c r="G247" s="257"/>
      <c r="H247" s="259"/>
      <c r="I247" s="1"/>
    </row>
    <row r="248" spans="1:9">
      <c r="A248" s="126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29" t="s">
        <v>423</v>
      </c>
      <c r="B249" s="90"/>
      <c r="C249" s="130" t="s">
        <v>424</v>
      </c>
      <c r="D249" s="130" t="s">
        <v>424</v>
      </c>
      <c r="E249" s="130" t="s">
        <v>424</v>
      </c>
      <c r="F249" s="130" t="s">
        <v>424</v>
      </c>
      <c r="G249" s="130" t="s">
        <v>424</v>
      </c>
      <c r="H249" s="131" t="s">
        <v>90</v>
      </c>
    </row>
    <row r="250" ht="22.5" spans="1:8">
      <c r="A250" s="132" t="s">
        <v>425</v>
      </c>
      <c r="B250" s="132"/>
      <c r="C250" s="133" t="s">
        <v>85</v>
      </c>
      <c r="D250" s="134" t="s">
        <v>86</v>
      </c>
      <c r="E250" s="134" t="s">
        <v>87</v>
      </c>
      <c r="F250" s="134" t="s">
        <v>88</v>
      </c>
      <c r="G250" s="134" t="s">
        <v>89</v>
      </c>
      <c r="H250" s="212" t="s">
        <v>426</v>
      </c>
    </row>
    <row r="251" ht="13.5" spans="1:8">
      <c r="A251" s="137">
        <f>H244</f>
        <v>771718.5</v>
      </c>
      <c r="B251" s="93"/>
      <c r="C251" s="137">
        <v>0</v>
      </c>
      <c r="D251" s="137">
        <v>0</v>
      </c>
      <c r="E251" s="137">
        <v>0</v>
      </c>
      <c r="F251" s="137">
        <v>0</v>
      </c>
      <c r="G251" s="137">
        <v>0</v>
      </c>
      <c r="H251" s="138">
        <f>SUM(A251:G251)</f>
        <v>771718.5</v>
      </c>
    </row>
    <row r="252" ht="13.5"/>
    <row r="255" spans="1:2">
      <c r="A255" s="96"/>
      <c r="B255" s="96"/>
    </row>
    <row r="256" ht="15.75" spans="1:1">
      <c r="A256" s="139" t="s">
        <v>1157</v>
      </c>
    </row>
    <row r="257" spans="3:4">
      <c r="C257" s="140"/>
      <c r="D257" s="140"/>
    </row>
    <row r="258" ht="15.75" spans="3:3">
      <c r="C258" s="141" t="s">
        <v>1158</v>
      </c>
    </row>
    <row r="259" spans="3:3">
      <c r="C259" s="142" t="s">
        <v>1207</v>
      </c>
    </row>
    <row r="260" spans="3:4">
      <c r="C260" s="143" t="s">
        <v>1160</v>
      </c>
      <c r="D260" s="126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45" t="s">
        <v>23</v>
      </c>
      <c r="F1" s="14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218">
        <v>518811</v>
      </c>
      <c r="C4" s="218" t="s">
        <v>4136</v>
      </c>
      <c r="D4" s="219">
        <v>1345940</v>
      </c>
      <c r="E4" s="220">
        <v>43338</v>
      </c>
      <c r="F4" s="221">
        <v>43339</v>
      </c>
      <c r="G4" s="222" t="s">
        <v>28</v>
      </c>
      <c r="H4" s="223">
        <v>3450</v>
      </c>
    </row>
    <row r="5" s="1" customFormat="1" spans="1:8">
      <c r="A5" s="30" t="s">
        <v>26</v>
      </c>
      <c r="B5" s="218">
        <v>518812</v>
      </c>
      <c r="C5" s="218" t="s">
        <v>4137</v>
      </c>
      <c r="D5" s="219">
        <v>1345940</v>
      </c>
      <c r="E5" s="220">
        <v>43338</v>
      </c>
      <c r="F5" s="221">
        <v>43339</v>
      </c>
      <c r="G5" s="222" t="s">
        <v>28</v>
      </c>
      <c r="H5" s="223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218">
        <v>518824</v>
      </c>
      <c r="C8" s="218" t="s">
        <v>4140</v>
      </c>
      <c r="D8" s="219">
        <v>1334111</v>
      </c>
      <c r="E8" s="220">
        <v>43337</v>
      </c>
      <c r="F8" s="221">
        <v>43339</v>
      </c>
      <c r="G8" s="222" t="s">
        <v>28</v>
      </c>
      <c r="H8" s="223">
        <v>8500</v>
      </c>
    </row>
    <row r="9" s="1" customFormat="1" spans="1:8">
      <c r="A9" s="30" t="s">
        <v>26</v>
      </c>
      <c r="B9" s="218">
        <v>518825</v>
      </c>
      <c r="C9" s="218" t="s">
        <v>4141</v>
      </c>
      <c r="D9" s="219">
        <v>1334111</v>
      </c>
      <c r="E9" s="220">
        <v>43337</v>
      </c>
      <c r="F9" s="221">
        <v>43339</v>
      </c>
      <c r="G9" s="222" t="s">
        <v>28</v>
      </c>
      <c r="H9" s="223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218">
        <v>518991</v>
      </c>
      <c r="C21" s="218" t="s">
        <v>4136</v>
      </c>
      <c r="D21" s="219">
        <v>1345939</v>
      </c>
      <c r="E21" s="220">
        <v>43339</v>
      </c>
      <c r="F21" s="221">
        <v>43340</v>
      </c>
      <c r="G21" s="222" t="s">
        <v>28</v>
      </c>
      <c r="H21" s="223">
        <v>2900</v>
      </c>
    </row>
    <row r="22" s="1" customFormat="1" spans="1:8">
      <c r="A22" s="30" t="s">
        <v>26</v>
      </c>
      <c r="B22" s="218">
        <v>518992</v>
      </c>
      <c r="C22" s="218" t="s">
        <v>4137</v>
      </c>
      <c r="D22" s="219">
        <v>1345939</v>
      </c>
      <c r="E22" s="220">
        <v>43339</v>
      </c>
      <c r="F22" s="221">
        <v>43340</v>
      </c>
      <c r="G22" s="222" t="s">
        <v>28</v>
      </c>
      <c r="H22" s="223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218">
        <v>519103</v>
      </c>
      <c r="C30" s="218" t="s">
        <v>4156</v>
      </c>
      <c r="D30" s="219">
        <v>1346547</v>
      </c>
      <c r="E30" s="220">
        <v>43336</v>
      </c>
      <c r="F30" s="221">
        <v>43341</v>
      </c>
      <c r="G30" s="222" t="s">
        <v>28</v>
      </c>
      <c r="H30" s="223">
        <v>15525</v>
      </c>
    </row>
    <row r="31" s="1" customFormat="1" spans="1:8">
      <c r="A31" s="30" t="s">
        <v>26</v>
      </c>
      <c r="B31" s="218">
        <v>519104</v>
      </c>
      <c r="C31" s="218" t="s">
        <v>4157</v>
      </c>
      <c r="D31" s="219">
        <v>1346547</v>
      </c>
      <c r="E31" s="220">
        <v>43336</v>
      </c>
      <c r="F31" s="221">
        <v>43341</v>
      </c>
      <c r="G31" s="222" t="s">
        <v>28</v>
      </c>
      <c r="H31" s="223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218">
        <v>519145</v>
      </c>
      <c r="C42" s="218" t="s">
        <v>4165</v>
      </c>
      <c r="D42" s="219">
        <v>1348010</v>
      </c>
      <c r="E42" s="220">
        <v>43338</v>
      </c>
      <c r="F42" s="221">
        <v>43341</v>
      </c>
      <c r="G42" s="222" t="s">
        <v>28</v>
      </c>
      <c r="H42" s="223">
        <v>11650</v>
      </c>
    </row>
    <row r="43" s="1" customFormat="1" spans="1:8">
      <c r="A43" s="30" t="s">
        <v>26</v>
      </c>
      <c r="B43" s="218">
        <v>519146</v>
      </c>
      <c r="C43" s="218" t="s">
        <v>4166</v>
      </c>
      <c r="D43" s="219">
        <v>1348010</v>
      </c>
      <c r="E43" s="220">
        <v>43338</v>
      </c>
      <c r="F43" s="221">
        <v>43341</v>
      </c>
      <c r="G43" s="222" t="s">
        <v>28</v>
      </c>
      <c r="H43" s="223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218">
        <v>519255</v>
      </c>
      <c r="C51" s="218" t="s">
        <v>4174</v>
      </c>
      <c r="D51" s="219">
        <v>1344183</v>
      </c>
      <c r="E51" s="220">
        <v>43339</v>
      </c>
      <c r="F51" s="221">
        <v>43342</v>
      </c>
      <c r="G51" s="222" t="s">
        <v>28</v>
      </c>
      <c r="H51" s="223">
        <v>8700</v>
      </c>
    </row>
    <row r="52" s="1" customFormat="1" spans="1:8">
      <c r="A52" s="30" t="s">
        <v>26</v>
      </c>
      <c r="B52" s="218">
        <v>519256</v>
      </c>
      <c r="C52" s="218" t="s">
        <v>504</v>
      </c>
      <c r="D52" s="219">
        <v>1344183</v>
      </c>
      <c r="E52" s="220">
        <v>43339</v>
      </c>
      <c r="F52" s="221">
        <v>43342</v>
      </c>
      <c r="G52" s="222" t="s">
        <v>28</v>
      </c>
      <c r="H52" s="223">
        <v>8700</v>
      </c>
    </row>
    <row r="53" s="127" customFormat="1" spans="1:8">
      <c r="A53" s="30" t="s">
        <v>26</v>
      </c>
      <c r="B53" s="218">
        <v>519257</v>
      </c>
      <c r="C53" s="218" t="s">
        <v>4175</v>
      </c>
      <c r="D53" s="219">
        <v>1344183</v>
      </c>
      <c r="E53" s="220">
        <v>43339</v>
      </c>
      <c r="F53" s="221">
        <v>43342</v>
      </c>
      <c r="G53" s="222" t="s">
        <v>28</v>
      </c>
      <c r="H53" s="223">
        <v>8700</v>
      </c>
    </row>
    <row r="54" s="127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559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218">
        <v>519283</v>
      </c>
      <c r="C62" s="218" t="s">
        <v>4185</v>
      </c>
      <c r="D62" s="219">
        <v>1356975</v>
      </c>
      <c r="E62" s="220">
        <v>43340</v>
      </c>
      <c r="F62" s="221">
        <v>43342</v>
      </c>
      <c r="G62" s="222" t="s">
        <v>28</v>
      </c>
      <c r="H62" s="223">
        <v>7400</v>
      </c>
    </row>
    <row r="63" s="1" customFormat="1" spans="1:8">
      <c r="A63" s="30" t="s">
        <v>26</v>
      </c>
      <c r="B63" s="218">
        <v>519286</v>
      </c>
      <c r="C63" s="218" t="s">
        <v>4186</v>
      </c>
      <c r="D63" s="219">
        <v>1356975</v>
      </c>
      <c r="E63" s="220">
        <v>43340</v>
      </c>
      <c r="F63" s="221">
        <v>43342</v>
      </c>
      <c r="G63" s="222" t="s">
        <v>28</v>
      </c>
      <c r="H63" s="223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218">
        <v>519498</v>
      </c>
      <c r="C77" s="218" t="s">
        <v>4197</v>
      </c>
      <c r="D77" s="219">
        <v>1360729</v>
      </c>
      <c r="E77" s="220">
        <v>43343</v>
      </c>
      <c r="F77" s="221">
        <v>43344</v>
      </c>
      <c r="G77" s="222" t="s">
        <v>28</v>
      </c>
      <c r="H77" s="223">
        <v>2900</v>
      </c>
    </row>
    <row r="78" s="1" customFormat="1" spans="1:8">
      <c r="A78" s="30" t="s">
        <v>26</v>
      </c>
      <c r="B78" s="218">
        <v>519499</v>
      </c>
      <c r="C78" s="218" t="s">
        <v>4198</v>
      </c>
      <c r="D78" s="219">
        <v>1360729</v>
      </c>
      <c r="E78" s="220">
        <v>43343</v>
      </c>
      <c r="F78" s="221">
        <v>43344</v>
      </c>
      <c r="G78" s="222" t="s">
        <v>28</v>
      </c>
      <c r="H78" s="223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218">
        <v>519517</v>
      </c>
      <c r="C90" s="218" t="s">
        <v>4206</v>
      </c>
      <c r="D90" s="219">
        <v>1331536</v>
      </c>
      <c r="E90" s="220">
        <v>43339</v>
      </c>
      <c r="F90" s="221">
        <v>43344</v>
      </c>
      <c r="G90" s="222" t="s">
        <v>28</v>
      </c>
      <c r="H90" s="223">
        <v>18500</v>
      </c>
    </row>
    <row r="91" s="1" customFormat="1" spans="1:8">
      <c r="A91" s="30" t="s">
        <v>26</v>
      </c>
      <c r="B91" s="218">
        <v>519518</v>
      </c>
      <c r="C91" s="218" t="s">
        <v>4207</v>
      </c>
      <c r="D91" s="219">
        <v>1331536</v>
      </c>
      <c r="E91" s="220">
        <v>43339</v>
      </c>
      <c r="F91" s="221">
        <v>43344</v>
      </c>
      <c r="G91" s="222" t="s">
        <v>28</v>
      </c>
      <c r="H91" s="223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218">
        <v>519524</v>
      </c>
      <c r="C96" s="218" t="s">
        <v>4212</v>
      </c>
      <c r="D96" s="219">
        <v>1360620</v>
      </c>
      <c r="E96" s="220">
        <v>43341</v>
      </c>
      <c r="F96" s="221">
        <v>43344</v>
      </c>
      <c r="G96" s="222" t="s">
        <v>28</v>
      </c>
      <c r="H96" s="223">
        <v>8700</v>
      </c>
    </row>
    <row r="97" s="1" customFormat="1" spans="1:8">
      <c r="A97" s="30" t="s">
        <v>26</v>
      </c>
      <c r="B97" s="218">
        <v>519525</v>
      </c>
      <c r="C97" s="218" t="s">
        <v>4213</v>
      </c>
      <c r="D97" s="219">
        <v>1360620</v>
      </c>
      <c r="E97" s="220">
        <v>43341</v>
      </c>
      <c r="F97" s="221">
        <v>43344</v>
      </c>
      <c r="G97" s="222" t="s">
        <v>28</v>
      </c>
      <c r="H97" s="223">
        <v>8700</v>
      </c>
    </row>
    <row r="98" s="1" customFormat="1" spans="1:8">
      <c r="A98" s="30" t="s">
        <v>26</v>
      </c>
      <c r="B98" s="218">
        <v>519526</v>
      </c>
      <c r="C98" s="218" t="s">
        <v>4214</v>
      </c>
      <c r="D98" s="219">
        <v>1360620</v>
      </c>
      <c r="E98" s="220">
        <v>43341</v>
      </c>
      <c r="F98" s="221">
        <v>43344</v>
      </c>
      <c r="G98" s="222" t="s">
        <v>28</v>
      </c>
      <c r="H98" s="223">
        <v>8700</v>
      </c>
    </row>
    <row r="99" s="1" customFormat="1" spans="1:8">
      <c r="A99" s="30" t="s">
        <v>26</v>
      </c>
      <c r="B99" s="218">
        <v>519527</v>
      </c>
      <c r="C99" s="218" t="s">
        <v>4215</v>
      </c>
      <c r="D99" s="219">
        <v>1360620</v>
      </c>
      <c r="E99" s="220">
        <v>43341</v>
      </c>
      <c r="F99" s="221">
        <v>43344</v>
      </c>
      <c r="G99" s="222" t="s">
        <v>28</v>
      </c>
      <c r="H99" s="223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236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218">
        <v>519852</v>
      </c>
      <c r="C117" s="218" t="s">
        <v>4231</v>
      </c>
      <c r="D117" s="219">
        <v>1355665</v>
      </c>
      <c r="E117" s="220">
        <v>43344</v>
      </c>
      <c r="F117" s="221">
        <v>43347</v>
      </c>
      <c r="G117" s="222" t="s">
        <v>28</v>
      </c>
      <c r="H117" s="223">
        <v>8700</v>
      </c>
    </row>
    <row r="118" s="1" customFormat="1" spans="1:8">
      <c r="A118" s="30" t="s">
        <v>26</v>
      </c>
      <c r="B118" s="218">
        <v>519853</v>
      </c>
      <c r="C118" s="218" t="s">
        <v>4232</v>
      </c>
      <c r="D118" s="219">
        <v>1355665</v>
      </c>
      <c r="E118" s="220">
        <v>43344</v>
      </c>
      <c r="F118" s="221">
        <v>43347</v>
      </c>
      <c r="G118" s="222" t="s">
        <v>28</v>
      </c>
      <c r="H118" s="223">
        <v>8700</v>
      </c>
    </row>
    <row r="119" s="1" customFormat="1" spans="1:8">
      <c r="A119" s="30" t="s">
        <v>26</v>
      </c>
      <c r="B119" s="218">
        <v>519854</v>
      </c>
      <c r="C119" s="218" t="s">
        <v>4233</v>
      </c>
      <c r="D119" s="219">
        <v>1355665</v>
      </c>
      <c r="E119" s="220">
        <v>43344</v>
      </c>
      <c r="F119" s="221">
        <v>43347</v>
      </c>
      <c r="G119" s="222" t="s">
        <v>28</v>
      </c>
      <c r="H119" s="223">
        <v>8700</v>
      </c>
    </row>
    <row r="120" s="1" customFormat="1" spans="1:8">
      <c r="A120" s="30" t="s">
        <v>26</v>
      </c>
      <c r="B120" s="218">
        <v>519856</v>
      </c>
      <c r="C120" s="218" t="s">
        <v>4234</v>
      </c>
      <c r="D120" s="219">
        <v>1355665</v>
      </c>
      <c r="E120" s="220">
        <v>43344</v>
      </c>
      <c r="F120" s="221">
        <v>43347</v>
      </c>
      <c r="G120" s="222" t="s">
        <v>28</v>
      </c>
      <c r="H120" s="223">
        <v>8700</v>
      </c>
    </row>
    <row r="121" s="1" customFormat="1" spans="1:8">
      <c r="A121" s="30" t="s">
        <v>26</v>
      </c>
      <c r="B121" s="218">
        <v>519857</v>
      </c>
      <c r="C121" s="218" t="s">
        <v>4235</v>
      </c>
      <c r="D121" s="219">
        <v>1355665</v>
      </c>
      <c r="E121" s="220">
        <v>43344</v>
      </c>
      <c r="F121" s="221">
        <v>43347</v>
      </c>
      <c r="G121" s="222" t="s">
        <v>28</v>
      </c>
      <c r="H121" s="223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218">
        <v>519870</v>
      </c>
      <c r="C128" s="218" t="s">
        <v>4242</v>
      </c>
      <c r="D128" s="219">
        <v>1343988</v>
      </c>
      <c r="E128" s="220">
        <v>43343</v>
      </c>
      <c r="F128" s="221">
        <v>43347</v>
      </c>
      <c r="G128" s="222" t="s">
        <v>28</v>
      </c>
      <c r="H128" s="223">
        <v>14800</v>
      </c>
    </row>
    <row r="129" s="1" customFormat="1" spans="1:8">
      <c r="A129" s="30" t="s">
        <v>26</v>
      </c>
      <c r="B129" s="218">
        <v>519871</v>
      </c>
      <c r="C129" s="218" t="s">
        <v>4243</v>
      </c>
      <c r="D129" s="219">
        <v>1343988</v>
      </c>
      <c r="E129" s="220">
        <v>43343</v>
      </c>
      <c r="F129" s="221">
        <v>43347</v>
      </c>
      <c r="G129" s="222" t="s">
        <v>28</v>
      </c>
      <c r="H129" s="223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218">
        <v>520001</v>
      </c>
      <c r="C141" s="218" t="s">
        <v>4255</v>
      </c>
      <c r="D141" s="219">
        <v>1358785</v>
      </c>
      <c r="E141" s="220">
        <v>43343</v>
      </c>
      <c r="F141" s="221">
        <v>43348</v>
      </c>
      <c r="G141" s="222" t="s">
        <v>28</v>
      </c>
      <c r="H141" s="223">
        <v>14500</v>
      </c>
    </row>
    <row r="142" s="1" customFormat="1" spans="1:8">
      <c r="A142" s="30" t="s">
        <v>26</v>
      </c>
      <c r="B142" s="218">
        <v>520002</v>
      </c>
      <c r="C142" s="218" t="s">
        <v>4256</v>
      </c>
      <c r="D142" s="219">
        <v>1358785</v>
      </c>
      <c r="E142" s="220">
        <v>43343</v>
      </c>
      <c r="F142" s="221">
        <v>43348</v>
      </c>
      <c r="G142" s="222" t="s">
        <v>28</v>
      </c>
      <c r="H142" s="223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236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236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236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218">
        <v>520080</v>
      </c>
      <c r="C148" s="218" t="s">
        <v>4262</v>
      </c>
      <c r="D148" s="219">
        <v>1358013</v>
      </c>
      <c r="E148" s="220">
        <v>43347</v>
      </c>
      <c r="F148" s="221">
        <v>43349</v>
      </c>
      <c r="G148" s="222" t="s">
        <v>28</v>
      </c>
      <c r="H148" s="223">
        <v>5800</v>
      </c>
    </row>
    <row r="149" s="1" customFormat="1" spans="1:8">
      <c r="A149" s="30" t="s">
        <v>26</v>
      </c>
      <c r="B149" s="218">
        <v>520081</v>
      </c>
      <c r="C149" s="218" t="s">
        <v>4263</v>
      </c>
      <c r="D149" s="219">
        <v>1358013</v>
      </c>
      <c r="E149" s="220">
        <v>43347</v>
      </c>
      <c r="F149" s="221">
        <v>43349</v>
      </c>
      <c r="G149" s="222" t="s">
        <v>28</v>
      </c>
      <c r="H149" s="223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13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16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129" t="s">
        <v>423</v>
      </c>
      <c r="B158" s="90"/>
      <c r="C158" s="130" t="s">
        <v>424</v>
      </c>
      <c r="D158" s="130" t="s">
        <v>424</v>
      </c>
      <c r="E158" s="130" t="s">
        <v>424</v>
      </c>
      <c r="F158" s="130" t="s">
        <v>424</v>
      </c>
      <c r="G158" s="130" t="s">
        <v>424</v>
      </c>
      <c r="H158" s="131" t="s">
        <v>90</v>
      </c>
    </row>
    <row r="159" ht="12" customHeight="1" spans="1:8">
      <c r="A159" s="132" t="s">
        <v>425</v>
      </c>
      <c r="B159" s="132"/>
      <c r="C159" s="133" t="s">
        <v>85</v>
      </c>
      <c r="D159" s="134" t="s">
        <v>86</v>
      </c>
      <c r="E159" s="134" t="s">
        <v>87</v>
      </c>
      <c r="F159" s="134" t="s">
        <v>88</v>
      </c>
      <c r="G159" s="134" t="s">
        <v>89</v>
      </c>
      <c r="H159" s="212" t="s">
        <v>426</v>
      </c>
    </row>
    <row r="160" ht="13.5" spans="1:8">
      <c r="A160" s="137">
        <f>H155</f>
        <v>1300915</v>
      </c>
      <c r="B160" s="93"/>
      <c r="C160" s="137">
        <v>0</v>
      </c>
      <c r="D160" s="137">
        <v>0</v>
      </c>
      <c r="E160" s="137">
        <v>0</v>
      </c>
      <c r="F160" s="137">
        <v>0</v>
      </c>
      <c r="G160" s="137">
        <v>0</v>
      </c>
      <c r="H160" s="213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139" t="s">
        <v>1157</v>
      </c>
    </row>
    <row r="166" customFormat="1" spans="3:4">
      <c r="C166" s="140"/>
      <c r="D166" s="140"/>
    </row>
    <row r="167" customFormat="1" ht="15.75" spans="3:3">
      <c r="C167" s="141" t="s">
        <v>1158</v>
      </c>
    </row>
    <row r="168" customFormat="1" spans="3:3">
      <c r="C168" s="142" t="s">
        <v>1207</v>
      </c>
    </row>
    <row r="169" customFormat="1" spans="3:4">
      <c r="C169" s="143" t="s">
        <v>1160</v>
      </c>
      <c r="D169" s="126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45" t="s">
        <v>23</v>
      </c>
      <c r="F1" s="14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218">
        <v>520163</v>
      </c>
      <c r="C5" s="218" t="s">
        <v>4270</v>
      </c>
      <c r="D5" s="219">
        <v>1364442</v>
      </c>
      <c r="E5" s="220">
        <v>43349</v>
      </c>
      <c r="F5" s="221">
        <v>43350</v>
      </c>
      <c r="G5" s="222" t="s">
        <v>28</v>
      </c>
      <c r="H5" s="223">
        <v>2900</v>
      </c>
    </row>
    <row r="6" s="1" customFormat="1" spans="1:8">
      <c r="A6" s="30" t="s">
        <v>26</v>
      </c>
      <c r="B6" s="218">
        <v>520164</v>
      </c>
      <c r="C6" s="218" t="s">
        <v>4271</v>
      </c>
      <c r="D6" s="219">
        <v>1364442</v>
      </c>
      <c r="E6" s="220">
        <v>43349</v>
      </c>
      <c r="F6" s="221">
        <v>43350</v>
      </c>
      <c r="G6" s="222" t="s">
        <v>28</v>
      </c>
      <c r="H6" s="223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218">
        <v>520243</v>
      </c>
      <c r="C13" s="218" t="s">
        <v>4277</v>
      </c>
      <c r="D13" s="219">
        <v>1333324</v>
      </c>
      <c r="E13" s="220">
        <v>43347</v>
      </c>
      <c r="F13" s="221">
        <v>43351</v>
      </c>
      <c r="G13" s="222" t="s">
        <v>28</v>
      </c>
      <c r="H13" s="223">
        <v>11600</v>
      </c>
    </row>
    <row r="14" s="1" customFormat="1" spans="1:8">
      <c r="A14" s="30" t="s">
        <v>26</v>
      </c>
      <c r="B14" s="218">
        <v>520244</v>
      </c>
      <c r="C14" s="218" t="s">
        <v>4278</v>
      </c>
      <c r="D14" s="219">
        <v>1333324</v>
      </c>
      <c r="E14" s="220">
        <v>43347</v>
      </c>
      <c r="F14" s="221">
        <v>43351</v>
      </c>
      <c r="G14" s="222" t="s">
        <v>28</v>
      </c>
      <c r="H14" s="223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218">
        <v>520259</v>
      </c>
      <c r="C21" s="218" t="s">
        <v>706</v>
      </c>
      <c r="D21" s="219">
        <v>1359281</v>
      </c>
      <c r="E21" s="220">
        <v>43349</v>
      </c>
      <c r="F21" s="221">
        <v>43351</v>
      </c>
      <c r="G21" s="222" t="s">
        <v>28</v>
      </c>
      <c r="H21" s="223">
        <v>5800</v>
      </c>
    </row>
    <row r="22" s="1" customFormat="1" spans="1:8">
      <c r="A22" s="30" t="s">
        <v>26</v>
      </c>
      <c r="B22" s="218">
        <v>520260</v>
      </c>
      <c r="C22" s="218" t="s">
        <v>4284</v>
      </c>
      <c r="D22" s="219">
        <v>1359281</v>
      </c>
      <c r="E22" s="220">
        <v>43349</v>
      </c>
      <c r="F22" s="221">
        <v>43351</v>
      </c>
      <c r="G22" s="222" t="s">
        <v>28</v>
      </c>
      <c r="H22" s="223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218">
        <v>520372</v>
      </c>
      <c r="C26" s="218" t="s">
        <v>4288</v>
      </c>
      <c r="D26" s="219">
        <v>1336028</v>
      </c>
      <c r="E26" s="220">
        <v>43349</v>
      </c>
      <c r="F26" s="221">
        <v>43352</v>
      </c>
      <c r="G26" s="222" t="s">
        <v>28</v>
      </c>
      <c r="H26" s="223">
        <v>11100</v>
      </c>
    </row>
    <row r="27" s="1" customFormat="1" spans="1:8">
      <c r="A27" s="30" t="s">
        <v>26</v>
      </c>
      <c r="B27" s="218">
        <v>520373</v>
      </c>
      <c r="C27" s="218" t="s">
        <v>4289</v>
      </c>
      <c r="D27" s="219">
        <v>1336028</v>
      </c>
      <c r="E27" s="220">
        <v>43349</v>
      </c>
      <c r="F27" s="221">
        <v>43352</v>
      </c>
      <c r="G27" s="222" t="s">
        <v>28</v>
      </c>
      <c r="H27" s="223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218">
        <v>520478</v>
      </c>
      <c r="C32" s="218" t="s">
        <v>1583</v>
      </c>
      <c r="D32" s="219">
        <v>1361556</v>
      </c>
      <c r="E32" s="220">
        <v>43350</v>
      </c>
      <c r="F32" s="221">
        <v>43353</v>
      </c>
      <c r="G32" s="222" t="s">
        <v>28</v>
      </c>
      <c r="H32" s="223">
        <v>11100</v>
      </c>
    </row>
    <row r="33" s="1" customFormat="1" spans="1:8">
      <c r="A33" s="30" t="s">
        <v>26</v>
      </c>
      <c r="B33" s="218">
        <v>520479</v>
      </c>
      <c r="C33" s="218" t="s">
        <v>4294</v>
      </c>
      <c r="D33" s="219">
        <v>1361556</v>
      </c>
      <c r="E33" s="220">
        <v>43350</v>
      </c>
      <c r="F33" s="221">
        <v>43353</v>
      </c>
      <c r="G33" s="222" t="s">
        <v>28</v>
      </c>
      <c r="H33" s="223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218">
        <v>520607</v>
      </c>
      <c r="C44" s="218" t="s">
        <v>3962</v>
      </c>
      <c r="D44" s="219">
        <v>1343773</v>
      </c>
      <c r="E44" s="220">
        <v>43351</v>
      </c>
      <c r="F44" s="221">
        <v>43354</v>
      </c>
      <c r="G44" s="222" t="s">
        <v>28</v>
      </c>
      <c r="H44" s="223">
        <v>8700</v>
      </c>
    </row>
    <row r="45" s="1" customFormat="1" spans="1:8">
      <c r="A45" s="30" t="s">
        <v>26</v>
      </c>
      <c r="B45" s="218">
        <v>520608</v>
      </c>
      <c r="C45" s="218" t="s">
        <v>4304</v>
      </c>
      <c r="D45" s="219">
        <v>1343773</v>
      </c>
      <c r="E45" s="220">
        <v>43351</v>
      </c>
      <c r="F45" s="221">
        <v>43354</v>
      </c>
      <c r="G45" s="222" t="s">
        <v>28</v>
      </c>
      <c r="H45" s="223">
        <v>8700</v>
      </c>
    </row>
    <row r="46" s="127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127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218">
        <v>520811</v>
      </c>
      <c r="C57" s="218" t="s">
        <v>4313</v>
      </c>
      <c r="D57" s="219">
        <v>1362499</v>
      </c>
      <c r="E57" s="220">
        <v>43353</v>
      </c>
      <c r="F57" s="221">
        <v>43356</v>
      </c>
      <c r="G57" s="222" t="s">
        <v>28</v>
      </c>
      <c r="H57" s="223">
        <v>8700</v>
      </c>
    </row>
    <row r="58" s="1" customFormat="1" spans="1:8">
      <c r="A58" s="30" t="s">
        <v>26</v>
      </c>
      <c r="B58" s="218">
        <v>520812</v>
      </c>
      <c r="C58" s="218" t="s">
        <v>4314</v>
      </c>
      <c r="D58" s="219">
        <v>1362499</v>
      </c>
      <c r="E58" s="220">
        <v>43353</v>
      </c>
      <c r="F58" s="221">
        <v>43356</v>
      </c>
      <c r="G58" s="222" t="s">
        <v>28</v>
      </c>
      <c r="H58" s="223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218">
        <v>520914</v>
      </c>
      <c r="C63" s="218" t="s">
        <v>4318</v>
      </c>
      <c r="D63" s="219">
        <v>1368500</v>
      </c>
      <c r="E63" s="220">
        <v>43355</v>
      </c>
      <c r="F63" s="221">
        <v>43357</v>
      </c>
      <c r="G63" s="222" t="s">
        <v>28</v>
      </c>
      <c r="H63" s="223">
        <v>5800</v>
      </c>
    </row>
    <row r="64" s="1" customFormat="1" spans="1:8">
      <c r="A64" s="30" t="s">
        <v>26</v>
      </c>
      <c r="B64" s="218">
        <v>520915</v>
      </c>
      <c r="C64" s="218" t="s">
        <v>4319</v>
      </c>
      <c r="D64" s="219">
        <v>1368500</v>
      </c>
      <c r="E64" s="220">
        <v>43355</v>
      </c>
      <c r="F64" s="221">
        <v>43357</v>
      </c>
      <c r="G64" s="222" t="s">
        <v>28</v>
      </c>
      <c r="H64" s="223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218">
        <v>520936</v>
      </c>
      <c r="C69" s="218" t="s">
        <v>4324</v>
      </c>
      <c r="D69" s="219">
        <v>1356997</v>
      </c>
      <c r="E69" s="220">
        <v>43355</v>
      </c>
      <c r="F69" s="221">
        <v>43357</v>
      </c>
      <c r="G69" s="222" t="s">
        <v>28</v>
      </c>
      <c r="H69" s="223">
        <v>7400</v>
      </c>
    </row>
    <row r="70" s="1" customFormat="1" spans="1:8">
      <c r="A70" s="30" t="s">
        <v>26</v>
      </c>
      <c r="B70" s="218">
        <v>520937</v>
      </c>
      <c r="C70" s="218" t="s">
        <v>4325</v>
      </c>
      <c r="D70" s="219">
        <v>1356997</v>
      </c>
      <c r="E70" s="220">
        <v>43355</v>
      </c>
      <c r="F70" s="221">
        <v>43357</v>
      </c>
      <c r="G70" s="222" t="s">
        <v>28</v>
      </c>
      <c r="H70" s="223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218">
        <v>521134</v>
      </c>
      <c r="C93" s="218" t="s">
        <v>4343</v>
      </c>
      <c r="D93" s="219">
        <v>1359785</v>
      </c>
      <c r="E93" s="220">
        <v>43357</v>
      </c>
      <c r="F93" s="221">
        <v>43359</v>
      </c>
      <c r="G93" s="222" t="s">
        <v>28</v>
      </c>
      <c r="H93" s="223">
        <v>7400</v>
      </c>
    </row>
    <row r="94" s="1" customFormat="1" spans="1:8">
      <c r="A94" s="30" t="s">
        <v>26</v>
      </c>
      <c r="B94" s="218">
        <v>521135</v>
      </c>
      <c r="C94" s="218" t="s">
        <v>4344</v>
      </c>
      <c r="D94" s="219">
        <v>1359785</v>
      </c>
      <c r="E94" s="220">
        <v>43357</v>
      </c>
      <c r="F94" s="221">
        <v>43359</v>
      </c>
      <c r="G94" s="222" t="s">
        <v>28</v>
      </c>
      <c r="H94" s="223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218">
        <v>521241</v>
      </c>
      <c r="C98" s="218" t="s">
        <v>4348</v>
      </c>
      <c r="D98" s="219">
        <v>1358567</v>
      </c>
      <c r="E98" s="220">
        <v>43357</v>
      </c>
      <c r="F98" s="221">
        <v>43360</v>
      </c>
      <c r="G98" s="222" t="s">
        <v>28</v>
      </c>
      <c r="H98" s="223">
        <v>8700</v>
      </c>
    </row>
    <row r="99" s="1" customFormat="1" spans="1:8">
      <c r="A99" s="30" t="s">
        <v>26</v>
      </c>
      <c r="B99" s="218">
        <v>521242</v>
      </c>
      <c r="C99" s="218" t="s">
        <v>4349</v>
      </c>
      <c r="D99" s="219">
        <v>1358567</v>
      </c>
      <c r="E99" s="220">
        <v>43357</v>
      </c>
      <c r="F99" s="221">
        <v>43360</v>
      </c>
      <c r="G99" s="222" t="s">
        <v>28</v>
      </c>
      <c r="H99" s="223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127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218">
        <v>521269</v>
      </c>
      <c r="C106" s="218" t="s">
        <v>4355</v>
      </c>
      <c r="D106" s="219">
        <v>1366047</v>
      </c>
      <c r="E106" s="220">
        <v>43356</v>
      </c>
      <c r="F106" s="221">
        <v>43360</v>
      </c>
      <c r="G106" s="222" t="s">
        <v>28</v>
      </c>
      <c r="H106" s="223">
        <v>14800</v>
      </c>
    </row>
    <row r="107" s="1" customFormat="1" spans="1:8">
      <c r="A107" s="30" t="s">
        <v>26</v>
      </c>
      <c r="B107" s="218">
        <v>521271</v>
      </c>
      <c r="C107" s="218" t="s">
        <v>4356</v>
      </c>
      <c r="D107" s="219">
        <v>1366047</v>
      </c>
      <c r="E107" s="220">
        <v>43356</v>
      </c>
      <c r="F107" s="221">
        <v>43360</v>
      </c>
      <c r="G107" s="222" t="s">
        <v>28</v>
      </c>
      <c r="H107" s="223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218">
        <v>521378</v>
      </c>
      <c r="C114" s="218" t="s">
        <v>4363</v>
      </c>
      <c r="D114" s="219">
        <v>1363780</v>
      </c>
      <c r="E114" s="220">
        <v>43358</v>
      </c>
      <c r="F114" s="221">
        <v>43361</v>
      </c>
      <c r="G114" s="222" t="s">
        <v>28</v>
      </c>
      <c r="H114" s="223">
        <v>8700</v>
      </c>
    </row>
    <row r="115" s="1" customFormat="1" spans="1:8">
      <c r="A115" s="30" t="s">
        <v>26</v>
      </c>
      <c r="B115" s="218">
        <v>521380</v>
      </c>
      <c r="C115" s="218" t="s">
        <v>4364</v>
      </c>
      <c r="D115" s="219">
        <v>1363780</v>
      </c>
      <c r="E115" s="220">
        <v>43358</v>
      </c>
      <c r="F115" s="221">
        <v>43361</v>
      </c>
      <c r="G115" s="222" t="s">
        <v>28</v>
      </c>
      <c r="H115" s="223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218">
        <v>521443</v>
      </c>
      <c r="C120" s="218" t="s">
        <v>3497</v>
      </c>
      <c r="D120" s="219">
        <v>1358562</v>
      </c>
      <c r="E120" s="220">
        <v>43357</v>
      </c>
      <c r="F120" s="221">
        <v>43362</v>
      </c>
      <c r="G120" s="222" t="s">
        <v>28</v>
      </c>
      <c r="H120" s="223">
        <v>14500</v>
      </c>
    </row>
    <row r="121" s="1" customFormat="1" spans="1:8">
      <c r="A121" s="30" t="s">
        <v>26</v>
      </c>
      <c r="B121" s="218">
        <v>521444</v>
      </c>
      <c r="C121" s="218" t="s">
        <v>4367</v>
      </c>
      <c r="D121" s="219">
        <v>1358562</v>
      </c>
      <c r="E121" s="220">
        <v>43357</v>
      </c>
      <c r="F121" s="221">
        <v>43362</v>
      </c>
      <c r="G121" s="222" t="s">
        <v>28</v>
      </c>
      <c r="H121" s="223">
        <v>14500</v>
      </c>
    </row>
    <row r="122" s="1" customFormat="1" spans="1:8">
      <c r="A122" s="30" t="s">
        <v>26</v>
      </c>
      <c r="B122" s="218">
        <v>521445</v>
      </c>
      <c r="C122" s="218" t="s">
        <v>4368</v>
      </c>
      <c r="D122" s="219">
        <v>1358562</v>
      </c>
      <c r="E122" s="220">
        <v>43357</v>
      </c>
      <c r="F122" s="221">
        <v>43362</v>
      </c>
      <c r="G122" s="222" t="s">
        <v>28</v>
      </c>
      <c r="H122" s="223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218">
        <v>521448</v>
      </c>
      <c r="C125" s="218" t="s">
        <v>4371</v>
      </c>
      <c r="D125" s="219">
        <v>1365040</v>
      </c>
      <c r="E125" s="220">
        <v>43360</v>
      </c>
      <c r="F125" s="221">
        <v>43362</v>
      </c>
      <c r="G125" s="222" t="s">
        <v>28</v>
      </c>
      <c r="H125" s="223">
        <v>5800</v>
      </c>
    </row>
    <row r="126" s="1" customFormat="1" spans="1:8">
      <c r="A126" s="30" t="s">
        <v>26</v>
      </c>
      <c r="B126" s="218">
        <v>521449</v>
      </c>
      <c r="C126" s="218" t="s">
        <v>4372</v>
      </c>
      <c r="D126" s="219">
        <v>1365040</v>
      </c>
      <c r="E126" s="220">
        <v>43360</v>
      </c>
      <c r="F126" s="221">
        <v>43362</v>
      </c>
      <c r="G126" s="222" t="s">
        <v>28</v>
      </c>
      <c r="H126" s="223">
        <v>5800</v>
      </c>
    </row>
    <row r="127" s="1" customFormat="1" spans="1:8">
      <c r="A127" s="30" t="s">
        <v>26</v>
      </c>
      <c r="B127" s="218">
        <v>521451</v>
      </c>
      <c r="C127" s="218" t="s">
        <v>4373</v>
      </c>
      <c r="D127" s="219">
        <v>1365040</v>
      </c>
      <c r="E127" s="220">
        <v>43360</v>
      </c>
      <c r="F127" s="221">
        <v>43362</v>
      </c>
      <c r="G127" s="222" t="s">
        <v>28</v>
      </c>
      <c r="H127" s="223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13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16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129" t="s">
        <v>423</v>
      </c>
      <c r="B135" s="90"/>
      <c r="C135" s="130" t="s">
        <v>424</v>
      </c>
      <c r="D135" s="130" t="s">
        <v>424</v>
      </c>
      <c r="E135" s="130" t="s">
        <v>424</v>
      </c>
      <c r="F135" s="130" t="s">
        <v>424</v>
      </c>
      <c r="G135" s="130" t="s">
        <v>424</v>
      </c>
      <c r="H135" s="131" t="s">
        <v>90</v>
      </c>
    </row>
    <row r="136" ht="12" customHeight="1" spans="1:8">
      <c r="A136" s="132" t="s">
        <v>425</v>
      </c>
      <c r="B136" s="132"/>
      <c r="C136" s="133" t="s">
        <v>85</v>
      </c>
      <c r="D136" s="134" t="s">
        <v>86</v>
      </c>
      <c r="E136" s="134" t="s">
        <v>87</v>
      </c>
      <c r="F136" s="134" t="s">
        <v>88</v>
      </c>
      <c r="G136" s="134" t="s">
        <v>89</v>
      </c>
      <c r="H136" s="212" t="s">
        <v>426</v>
      </c>
    </row>
    <row r="137" ht="13.5" spans="1:8">
      <c r="A137" s="137">
        <f>H132</f>
        <v>1031222.5</v>
      </c>
      <c r="B137" s="93"/>
      <c r="C137" s="137">
        <v>0</v>
      </c>
      <c r="D137" s="137">
        <v>0</v>
      </c>
      <c r="E137" s="137">
        <v>0</v>
      </c>
      <c r="F137" s="137">
        <v>0</v>
      </c>
      <c r="G137" s="137">
        <v>0</v>
      </c>
      <c r="H137" s="213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139" t="s">
        <v>1157</v>
      </c>
    </row>
    <row r="143" customFormat="1" spans="3:4">
      <c r="C143" s="140"/>
      <c r="D143" s="140"/>
    </row>
    <row r="144" customFormat="1" ht="15.75" spans="3:3">
      <c r="C144" s="141" t="s">
        <v>1158</v>
      </c>
    </row>
    <row r="145" customFormat="1" spans="3:3">
      <c r="C145" s="142" t="s">
        <v>1207</v>
      </c>
    </row>
    <row r="146" customFormat="1" spans="3:4">
      <c r="C146" s="143" t="s">
        <v>1160</v>
      </c>
      <c r="D146" s="126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45" t="s">
        <v>23</v>
      </c>
      <c r="F1" s="14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218">
        <v>521566</v>
      </c>
      <c r="C7" s="218" t="s">
        <v>4382</v>
      </c>
      <c r="D7" s="219">
        <v>1335216</v>
      </c>
      <c r="E7" s="220">
        <v>43361</v>
      </c>
      <c r="F7" s="221">
        <v>43363</v>
      </c>
      <c r="G7" s="222" t="s">
        <v>28</v>
      </c>
      <c r="H7" s="223">
        <v>5800</v>
      </c>
    </row>
    <row r="8" s="1" customFormat="1" spans="1:8">
      <c r="A8" s="30" t="s">
        <v>26</v>
      </c>
      <c r="B8" s="218">
        <v>521567</v>
      </c>
      <c r="C8" s="218" t="s">
        <v>4383</v>
      </c>
      <c r="D8" s="219">
        <v>1335216</v>
      </c>
      <c r="E8" s="220">
        <v>43361</v>
      </c>
      <c r="F8" s="221">
        <v>43363</v>
      </c>
      <c r="G8" s="222" t="s">
        <v>28</v>
      </c>
      <c r="H8" s="223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218">
        <v>521686</v>
      </c>
      <c r="C20" s="218" t="s">
        <v>4395</v>
      </c>
      <c r="D20" s="219">
        <v>1331810</v>
      </c>
      <c r="E20" s="220">
        <v>43362</v>
      </c>
      <c r="F20" s="221">
        <v>43364</v>
      </c>
      <c r="G20" s="222" t="s">
        <v>28</v>
      </c>
      <c r="H20" s="223">
        <v>5800</v>
      </c>
    </row>
    <row r="21" s="1" customFormat="1" spans="1:8">
      <c r="A21" s="30" t="s">
        <v>26</v>
      </c>
      <c r="B21" s="218">
        <v>521687</v>
      </c>
      <c r="C21" s="218" t="s">
        <v>4396</v>
      </c>
      <c r="D21" s="219">
        <v>1331810</v>
      </c>
      <c r="E21" s="220">
        <v>43362</v>
      </c>
      <c r="F21" s="221">
        <v>43364</v>
      </c>
      <c r="G21" s="222" t="s">
        <v>28</v>
      </c>
      <c r="H21" s="223">
        <v>5800</v>
      </c>
    </row>
    <row r="22" s="1" customFormat="1" spans="1:8">
      <c r="A22" s="30" t="s">
        <v>26</v>
      </c>
      <c r="B22" s="218">
        <v>521688</v>
      </c>
      <c r="C22" s="218" t="s">
        <v>4397</v>
      </c>
      <c r="D22" s="219">
        <v>1331810</v>
      </c>
      <c r="E22" s="220">
        <v>43362</v>
      </c>
      <c r="F22" s="221">
        <v>43364</v>
      </c>
      <c r="G22" s="222" t="s">
        <v>28</v>
      </c>
      <c r="H22" s="223">
        <v>5800</v>
      </c>
    </row>
    <row r="23" s="1" customFormat="1" spans="1:8">
      <c r="A23" s="30" t="s">
        <v>26</v>
      </c>
      <c r="B23" s="218">
        <v>521689</v>
      </c>
      <c r="C23" s="218" t="s">
        <v>139</v>
      </c>
      <c r="D23" s="219">
        <v>1331810</v>
      </c>
      <c r="E23" s="220">
        <v>43362</v>
      </c>
      <c r="F23" s="221">
        <v>43364</v>
      </c>
      <c r="G23" s="222" t="s">
        <v>28</v>
      </c>
      <c r="H23" s="223">
        <v>5800</v>
      </c>
    </row>
    <row r="24" s="1" customFormat="1" spans="1:8">
      <c r="A24" s="30" t="s">
        <v>26</v>
      </c>
      <c r="B24" s="218">
        <v>521690</v>
      </c>
      <c r="C24" s="218" t="s">
        <v>4398</v>
      </c>
      <c r="D24" s="219">
        <v>1331810</v>
      </c>
      <c r="E24" s="220">
        <v>43362</v>
      </c>
      <c r="F24" s="221">
        <v>43364</v>
      </c>
      <c r="G24" s="222" t="s">
        <v>28</v>
      </c>
      <c r="H24" s="223">
        <v>5800</v>
      </c>
    </row>
    <row r="25" s="1" customFormat="1" spans="1:8">
      <c r="A25" s="30" t="s">
        <v>26</v>
      </c>
      <c r="B25" s="218">
        <v>521691</v>
      </c>
      <c r="C25" s="218" t="s">
        <v>4399</v>
      </c>
      <c r="D25" s="219">
        <v>1331810</v>
      </c>
      <c r="E25" s="220">
        <v>43362</v>
      </c>
      <c r="F25" s="221">
        <v>43364</v>
      </c>
      <c r="G25" s="222" t="s">
        <v>28</v>
      </c>
      <c r="H25" s="223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218">
        <v>521781</v>
      </c>
      <c r="C39" s="218" t="s">
        <v>4413</v>
      </c>
      <c r="D39" s="219">
        <v>1363574</v>
      </c>
      <c r="E39" s="220">
        <v>43363</v>
      </c>
      <c r="F39" s="221">
        <v>43365</v>
      </c>
      <c r="G39" s="222" t="s">
        <v>28</v>
      </c>
      <c r="H39" s="223">
        <v>5800</v>
      </c>
    </row>
    <row r="40" s="1" customFormat="1" spans="1:8">
      <c r="A40" s="30" t="s">
        <v>26</v>
      </c>
      <c r="B40" s="218">
        <v>521783</v>
      </c>
      <c r="C40" s="218" t="s">
        <v>4414</v>
      </c>
      <c r="D40" s="219">
        <v>1363574</v>
      </c>
      <c r="E40" s="220">
        <v>43363</v>
      </c>
      <c r="F40" s="221">
        <v>43365</v>
      </c>
      <c r="G40" s="222" t="s">
        <v>28</v>
      </c>
      <c r="H40" s="223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218">
        <v>521787</v>
      </c>
      <c r="C43" s="218" t="s">
        <v>4416</v>
      </c>
      <c r="D43" s="219">
        <v>1329086</v>
      </c>
      <c r="E43" s="220">
        <v>43364</v>
      </c>
      <c r="F43" s="221">
        <v>43365</v>
      </c>
      <c r="G43" s="222" t="s">
        <v>28</v>
      </c>
      <c r="H43" s="223">
        <v>2900</v>
      </c>
    </row>
    <row r="44" s="1" customFormat="1" spans="1:8">
      <c r="A44" s="30" t="s">
        <v>26</v>
      </c>
      <c r="B44" s="218">
        <v>521788</v>
      </c>
      <c r="C44" s="218" t="s">
        <v>4417</v>
      </c>
      <c r="D44" s="219">
        <v>1329086</v>
      </c>
      <c r="E44" s="220">
        <v>43364</v>
      </c>
      <c r="F44" s="221">
        <v>43365</v>
      </c>
      <c r="G44" s="222" t="s">
        <v>28</v>
      </c>
      <c r="H44" s="223">
        <v>2900</v>
      </c>
    </row>
    <row r="45" s="1" customFormat="1" spans="1:8">
      <c r="A45" s="30" t="s">
        <v>26</v>
      </c>
      <c r="B45" s="218">
        <v>521789</v>
      </c>
      <c r="C45" s="218" t="s">
        <v>4418</v>
      </c>
      <c r="D45" s="219">
        <v>1329086</v>
      </c>
      <c r="E45" s="220">
        <v>43364</v>
      </c>
      <c r="F45" s="221">
        <v>43365</v>
      </c>
      <c r="G45" s="222" t="s">
        <v>28</v>
      </c>
      <c r="H45" s="223">
        <v>2900</v>
      </c>
    </row>
    <row r="46" s="127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127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218">
        <v>521812</v>
      </c>
      <c r="C50" s="218" t="s">
        <v>4423</v>
      </c>
      <c r="D50" s="219">
        <v>1362068</v>
      </c>
      <c r="E50" s="220">
        <v>43362</v>
      </c>
      <c r="F50" s="221">
        <v>43365</v>
      </c>
      <c r="G50" s="222" t="s">
        <v>28</v>
      </c>
      <c r="H50" s="223">
        <v>8700</v>
      </c>
    </row>
    <row r="51" s="1" customFormat="1" spans="1:8">
      <c r="A51" s="30" t="s">
        <v>26</v>
      </c>
      <c r="B51" s="218">
        <v>521813</v>
      </c>
      <c r="C51" s="218" t="s">
        <v>4424</v>
      </c>
      <c r="D51" s="219">
        <v>1362068</v>
      </c>
      <c r="E51" s="220">
        <v>43362</v>
      </c>
      <c r="F51" s="221">
        <v>43365</v>
      </c>
      <c r="G51" s="222" t="s">
        <v>28</v>
      </c>
      <c r="H51" s="223">
        <v>8700</v>
      </c>
    </row>
    <row r="52" s="1" customFormat="1" spans="1:8">
      <c r="A52" s="30" t="s">
        <v>26</v>
      </c>
      <c r="B52" s="218">
        <v>521814</v>
      </c>
      <c r="C52" s="218" t="s">
        <v>4425</v>
      </c>
      <c r="D52" s="219">
        <v>1362068</v>
      </c>
      <c r="E52" s="220">
        <v>43362</v>
      </c>
      <c r="F52" s="221">
        <v>43365</v>
      </c>
      <c r="G52" s="222" t="s">
        <v>28</v>
      </c>
      <c r="H52" s="223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218">
        <v>521924</v>
      </c>
      <c r="C61" s="218" t="s">
        <v>4432</v>
      </c>
      <c r="D61" s="219">
        <v>1294177</v>
      </c>
      <c r="E61" s="220">
        <v>43364</v>
      </c>
      <c r="F61" s="221">
        <v>43366</v>
      </c>
      <c r="G61" s="222" t="s">
        <v>28</v>
      </c>
      <c r="H61" s="223">
        <v>6900</v>
      </c>
    </row>
    <row r="62" s="1" customFormat="1" spans="1:8">
      <c r="A62" s="30" t="s">
        <v>26</v>
      </c>
      <c r="B62" s="218">
        <v>521926</v>
      </c>
      <c r="C62" s="218" t="s">
        <v>4433</v>
      </c>
      <c r="D62" s="219">
        <v>1294177</v>
      </c>
      <c r="E62" s="220">
        <v>43364</v>
      </c>
      <c r="F62" s="221">
        <v>43366</v>
      </c>
      <c r="G62" s="222" t="s">
        <v>28</v>
      </c>
      <c r="H62" s="223">
        <v>6900</v>
      </c>
    </row>
    <row r="63" s="1" customFormat="1" spans="1:8">
      <c r="A63" s="30" t="s">
        <v>26</v>
      </c>
      <c r="B63" s="218">
        <v>521927</v>
      </c>
      <c r="C63" s="218" t="s">
        <v>4434</v>
      </c>
      <c r="D63" s="219">
        <v>1294177</v>
      </c>
      <c r="E63" s="220">
        <v>43364</v>
      </c>
      <c r="F63" s="221">
        <v>43366</v>
      </c>
      <c r="G63" s="222" t="s">
        <v>28</v>
      </c>
      <c r="H63" s="223">
        <v>6900</v>
      </c>
    </row>
    <row r="64" s="1" customFormat="1" spans="1:8">
      <c r="A64" s="30" t="s">
        <v>26</v>
      </c>
      <c r="B64" s="218">
        <v>521928</v>
      </c>
      <c r="C64" s="218" t="s">
        <v>4435</v>
      </c>
      <c r="D64" s="219">
        <v>1294177</v>
      </c>
      <c r="E64" s="220">
        <v>43364</v>
      </c>
      <c r="F64" s="221">
        <v>43366</v>
      </c>
      <c r="G64" s="222" t="s">
        <v>28</v>
      </c>
      <c r="H64" s="223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235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144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144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218">
        <v>522055</v>
      </c>
      <c r="C78" s="218" t="s">
        <v>4450</v>
      </c>
      <c r="D78" s="219">
        <v>1363789</v>
      </c>
      <c r="E78" s="220">
        <v>43365</v>
      </c>
      <c r="F78" s="221">
        <v>43367</v>
      </c>
      <c r="G78" s="222" t="s">
        <v>28</v>
      </c>
      <c r="H78" s="223">
        <v>5800</v>
      </c>
    </row>
    <row r="79" s="1" customFormat="1" spans="1:8">
      <c r="A79" s="30" t="s">
        <v>26</v>
      </c>
      <c r="B79" s="218">
        <v>522056</v>
      </c>
      <c r="C79" s="218" t="s">
        <v>4451</v>
      </c>
      <c r="D79" s="219">
        <v>1363789</v>
      </c>
      <c r="E79" s="220">
        <v>43365</v>
      </c>
      <c r="F79" s="221">
        <v>43367</v>
      </c>
      <c r="G79" s="222" t="s">
        <v>28</v>
      </c>
      <c r="H79" s="223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218">
        <v>522162</v>
      </c>
      <c r="C88" s="218" t="s">
        <v>4460</v>
      </c>
      <c r="D88" s="219">
        <v>1349451</v>
      </c>
      <c r="E88" s="220">
        <v>43366</v>
      </c>
      <c r="F88" s="221">
        <v>43368</v>
      </c>
      <c r="G88" s="222" t="s">
        <v>28</v>
      </c>
      <c r="H88" s="223">
        <v>5800</v>
      </c>
    </row>
    <row r="89" s="1" customFormat="1" spans="1:8">
      <c r="A89" s="30" t="s">
        <v>26</v>
      </c>
      <c r="B89" s="218">
        <v>522163</v>
      </c>
      <c r="C89" s="218" t="s">
        <v>4461</v>
      </c>
      <c r="D89" s="219">
        <v>1349451</v>
      </c>
      <c r="E89" s="220">
        <v>43366</v>
      </c>
      <c r="F89" s="221">
        <v>43368</v>
      </c>
      <c r="G89" s="222" t="s">
        <v>28</v>
      </c>
      <c r="H89" s="223">
        <v>5800</v>
      </c>
    </row>
    <row r="90" s="1" customFormat="1" spans="1:8">
      <c r="A90" s="30" t="s">
        <v>26</v>
      </c>
      <c r="B90" s="218">
        <v>522164</v>
      </c>
      <c r="C90" s="218" t="s">
        <v>4462</v>
      </c>
      <c r="D90" s="219">
        <v>1349451</v>
      </c>
      <c r="E90" s="220">
        <v>43366</v>
      </c>
      <c r="F90" s="221">
        <v>43368</v>
      </c>
      <c r="G90" s="222" t="s">
        <v>28</v>
      </c>
      <c r="H90" s="223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218">
        <v>522298</v>
      </c>
      <c r="C98" s="218" t="s">
        <v>4469</v>
      </c>
      <c r="D98" s="219">
        <v>1355242</v>
      </c>
      <c r="E98" s="220">
        <v>43365</v>
      </c>
      <c r="F98" s="221">
        <v>43369</v>
      </c>
      <c r="G98" s="222" t="s">
        <v>28</v>
      </c>
      <c r="H98" s="223">
        <v>11600</v>
      </c>
    </row>
    <row r="99" s="1" customFormat="1" spans="1:8">
      <c r="A99" s="30" t="s">
        <v>26</v>
      </c>
      <c r="B99" s="218">
        <v>522300</v>
      </c>
      <c r="C99" s="218" t="s">
        <v>1490</v>
      </c>
      <c r="D99" s="219">
        <v>1355242</v>
      </c>
      <c r="E99" s="220">
        <v>43365</v>
      </c>
      <c r="F99" s="221">
        <v>43369</v>
      </c>
      <c r="G99" s="222" t="s">
        <v>28</v>
      </c>
      <c r="H99" s="223">
        <v>11600</v>
      </c>
    </row>
    <row r="100" s="1" customFormat="1" spans="1:8">
      <c r="A100" s="30" t="s">
        <v>26</v>
      </c>
      <c r="B100" s="218">
        <v>522301</v>
      </c>
      <c r="C100" s="218" t="s">
        <v>4470</v>
      </c>
      <c r="D100" s="219">
        <v>1355242</v>
      </c>
      <c r="E100" s="220">
        <v>43365</v>
      </c>
      <c r="F100" s="221">
        <v>43369</v>
      </c>
      <c r="G100" s="222" t="s">
        <v>28</v>
      </c>
      <c r="H100" s="223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127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218">
        <v>522314</v>
      </c>
      <c r="C107" s="218" t="s">
        <v>4476</v>
      </c>
      <c r="D107" s="219">
        <v>1356548</v>
      </c>
      <c r="E107" s="220">
        <v>43367</v>
      </c>
      <c r="F107" s="221">
        <v>43369</v>
      </c>
      <c r="G107" s="222" t="s">
        <v>28</v>
      </c>
      <c r="H107" s="223">
        <v>5800</v>
      </c>
    </row>
    <row r="108" s="1" customFormat="1" spans="1:8">
      <c r="A108" s="30" t="s">
        <v>26</v>
      </c>
      <c r="B108" s="218">
        <v>522315</v>
      </c>
      <c r="C108" s="218" t="s">
        <v>4477</v>
      </c>
      <c r="D108" s="219">
        <v>1356548</v>
      </c>
      <c r="E108" s="220">
        <v>43367</v>
      </c>
      <c r="F108" s="221">
        <v>43369</v>
      </c>
      <c r="G108" s="222" t="s">
        <v>28</v>
      </c>
      <c r="H108" s="223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113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16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129" t="s">
        <v>423</v>
      </c>
      <c r="B116" s="90"/>
      <c r="C116" s="130" t="s">
        <v>424</v>
      </c>
      <c r="D116" s="130" t="s">
        <v>424</v>
      </c>
      <c r="E116" s="130" t="s">
        <v>424</v>
      </c>
      <c r="F116" s="130" t="s">
        <v>424</v>
      </c>
      <c r="G116" s="130" t="s">
        <v>424</v>
      </c>
      <c r="H116" s="131" t="s">
        <v>90</v>
      </c>
    </row>
    <row r="117" ht="12" customHeight="1" spans="1:8">
      <c r="A117" s="132" t="s">
        <v>425</v>
      </c>
      <c r="B117" s="132"/>
      <c r="C117" s="133" t="s">
        <v>85</v>
      </c>
      <c r="D117" s="134" t="s">
        <v>86</v>
      </c>
      <c r="E117" s="134" t="s">
        <v>87</v>
      </c>
      <c r="F117" s="134" t="s">
        <v>88</v>
      </c>
      <c r="G117" s="134" t="s">
        <v>89</v>
      </c>
      <c r="H117" s="212" t="s">
        <v>426</v>
      </c>
    </row>
    <row r="118" ht="13.5" spans="1:8">
      <c r="A118" s="137">
        <f>H113+1031222.5</f>
        <v>1879035</v>
      </c>
      <c r="B118" s="93"/>
      <c r="C118" s="137">
        <v>0</v>
      </c>
      <c r="D118" s="137">
        <v>0</v>
      </c>
      <c r="E118" s="137">
        <v>0</v>
      </c>
      <c r="F118" s="137">
        <v>0</v>
      </c>
      <c r="G118" s="137">
        <v>0</v>
      </c>
      <c r="H118" s="213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139" t="s">
        <v>1157</v>
      </c>
    </row>
    <row r="124" customFormat="1" spans="3:4">
      <c r="C124" s="140"/>
      <c r="D124" s="140"/>
    </row>
    <row r="125" customFormat="1" ht="15.75" spans="3:3">
      <c r="C125" s="141" t="s">
        <v>1158</v>
      </c>
    </row>
    <row r="126" customFormat="1" spans="3:3">
      <c r="C126" s="142" t="s">
        <v>1207</v>
      </c>
    </row>
    <row r="127" customFormat="1" spans="3:4">
      <c r="C127" s="143" t="s">
        <v>1160</v>
      </c>
      <c r="D127" s="126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8" t="s">
        <v>9</v>
      </c>
      <c r="D14" s="12"/>
      <c r="E14" s="10"/>
      <c r="F14" s="2"/>
    </row>
    <row r="15" customFormat="1" spans="1:6">
      <c r="A15" s="4" t="s">
        <v>10</v>
      </c>
      <c r="B15" s="4"/>
      <c r="C15" s="5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565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565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565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559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559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565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565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502" t="s">
        <v>311</v>
      </c>
      <c r="D45" s="564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502" t="s">
        <v>313</v>
      </c>
      <c r="D46" s="564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551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202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218">
        <v>522446</v>
      </c>
      <c r="C23" s="218" t="s">
        <v>3659</v>
      </c>
      <c r="D23" s="219">
        <v>1365145</v>
      </c>
      <c r="E23" s="220">
        <v>43367</v>
      </c>
      <c r="F23" s="221">
        <v>43370</v>
      </c>
      <c r="G23" s="222" t="s">
        <v>3877</v>
      </c>
      <c r="H23" s="223">
        <v>8700</v>
      </c>
    </row>
    <row r="24" s="1" customFormat="1" spans="1:8">
      <c r="A24" s="30" t="s">
        <v>26</v>
      </c>
      <c r="B24" s="218">
        <v>522447</v>
      </c>
      <c r="C24" s="218" t="s">
        <v>2209</v>
      </c>
      <c r="D24" s="219">
        <v>1365145</v>
      </c>
      <c r="E24" s="220">
        <v>43367</v>
      </c>
      <c r="F24" s="221">
        <v>43370</v>
      </c>
      <c r="G24" s="222" t="s">
        <v>3877</v>
      </c>
      <c r="H24" s="223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218">
        <v>522570</v>
      </c>
      <c r="C30" s="218" t="s">
        <v>252</v>
      </c>
      <c r="D30" s="219">
        <v>1356024</v>
      </c>
      <c r="E30" s="220">
        <v>43366</v>
      </c>
      <c r="F30" s="221">
        <v>43370</v>
      </c>
      <c r="G30" s="222" t="s">
        <v>3877</v>
      </c>
      <c r="H30" s="223">
        <v>11600</v>
      </c>
      <c r="I30" s="1" t="s">
        <v>4486</v>
      </c>
    </row>
    <row r="31" s="1" customFormat="1" spans="1:9">
      <c r="A31" s="30" t="s">
        <v>26</v>
      </c>
      <c r="B31" s="218">
        <v>522571</v>
      </c>
      <c r="C31" s="218" t="s">
        <v>4487</v>
      </c>
      <c r="D31" s="219">
        <v>1356024</v>
      </c>
      <c r="E31" s="220">
        <v>43366</v>
      </c>
      <c r="F31" s="221">
        <v>43370</v>
      </c>
      <c r="G31" s="222" t="s">
        <v>3877</v>
      </c>
      <c r="H31" s="223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218">
        <v>522588</v>
      </c>
      <c r="C39" s="218" t="s">
        <v>4494</v>
      </c>
      <c r="D39" s="219">
        <v>1359162</v>
      </c>
      <c r="E39" s="220">
        <v>43366</v>
      </c>
      <c r="F39" s="221">
        <v>43371</v>
      </c>
      <c r="G39" s="222" t="s">
        <v>3877</v>
      </c>
      <c r="H39" s="223">
        <v>14500</v>
      </c>
    </row>
    <row r="40" s="1" customFormat="1" spans="1:8">
      <c r="A40" s="30" t="s">
        <v>26</v>
      </c>
      <c r="B40" s="218">
        <v>522589</v>
      </c>
      <c r="C40" s="218" t="s">
        <v>4495</v>
      </c>
      <c r="D40" s="219">
        <v>1359162</v>
      </c>
      <c r="E40" s="220">
        <v>43366</v>
      </c>
      <c r="F40" s="221">
        <v>43371</v>
      </c>
      <c r="G40" s="222" t="s">
        <v>3877</v>
      </c>
      <c r="H40" s="223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218">
        <v>522601</v>
      </c>
      <c r="C45" s="218" t="s">
        <v>1195</v>
      </c>
      <c r="D45" s="219">
        <v>1365928</v>
      </c>
      <c r="E45" s="220">
        <v>43370</v>
      </c>
      <c r="F45" s="221">
        <v>43371</v>
      </c>
      <c r="G45" s="222" t="s">
        <v>3877</v>
      </c>
      <c r="H45" s="223">
        <v>2900</v>
      </c>
    </row>
    <row r="46" s="1" customFormat="1" spans="1:8">
      <c r="A46" s="30" t="s">
        <v>26</v>
      </c>
      <c r="B46" s="218">
        <v>522604</v>
      </c>
      <c r="C46" s="218" t="s">
        <v>4499</v>
      </c>
      <c r="D46" s="219">
        <v>1365928</v>
      </c>
      <c r="E46" s="220">
        <v>43370</v>
      </c>
      <c r="F46" s="221">
        <v>43371</v>
      </c>
      <c r="G46" s="222" t="s">
        <v>3877</v>
      </c>
      <c r="H46" s="223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218">
        <v>522697</v>
      </c>
      <c r="C50" s="218" t="s">
        <v>4503</v>
      </c>
      <c r="D50" s="219">
        <v>1367532</v>
      </c>
      <c r="E50" s="220">
        <v>43368</v>
      </c>
      <c r="F50" s="221">
        <v>43372</v>
      </c>
      <c r="G50" s="222" t="s">
        <v>3877</v>
      </c>
      <c r="H50" s="223">
        <v>12345</v>
      </c>
    </row>
    <row r="51" s="1" customFormat="1" spans="1:8">
      <c r="A51" s="30" t="s">
        <v>26</v>
      </c>
      <c r="B51" s="218">
        <v>522698</v>
      </c>
      <c r="C51" s="218" t="s">
        <v>4504</v>
      </c>
      <c r="D51" s="219">
        <v>1367532</v>
      </c>
      <c r="E51" s="220">
        <v>43368</v>
      </c>
      <c r="F51" s="221">
        <v>43372</v>
      </c>
      <c r="G51" s="222" t="s">
        <v>3877</v>
      </c>
      <c r="H51" s="223">
        <v>12345</v>
      </c>
    </row>
    <row r="52" s="1" customFormat="1" spans="1:8">
      <c r="A52" s="30" t="s">
        <v>26</v>
      </c>
      <c r="B52" s="218">
        <v>522699</v>
      </c>
      <c r="C52" s="218" t="s">
        <v>4505</v>
      </c>
      <c r="D52" s="219">
        <v>1367532</v>
      </c>
      <c r="E52" s="220">
        <v>43368</v>
      </c>
      <c r="F52" s="221">
        <v>43372</v>
      </c>
      <c r="G52" s="222" t="s">
        <v>3877</v>
      </c>
      <c r="H52" s="223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218">
        <v>522702</v>
      </c>
      <c r="C55" s="218" t="s">
        <v>4508</v>
      </c>
      <c r="D55" s="219">
        <v>1358112</v>
      </c>
      <c r="E55" s="220">
        <v>43371</v>
      </c>
      <c r="F55" s="221">
        <v>43372</v>
      </c>
      <c r="G55" s="222" t="s">
        <v>3877</v>
      </c>
      <c r="H55" s="223">
        <v>3645</v>
      </c>
    </row>
    <row r="56" s="1" customFormat="1" spans="1:8">
      <c r="A56" s="30" t="s">
        <v>26</v>
      </c>
      <c r="B56" s="218">
        <v>522703</v>
      </c>
      <c r="C56" s="218" t="s">
        <v>3016</v>
      </c>
      <c r="D56" s="219">
        <v>1358112</v>
      </c>
      <c r="E56" s="220">
        <v>43371</v>
      </c>
      <c r="F56" s="221">
        <v>43372</v>
      </c>
      <c r="G56" s="222" t="s">
        <v>3877</v>
      </c>
      <c r="H56" s="223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127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127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218">
        <v>523087</v>
      </c>
      <c r="C78" s="218" t="s">
        <v>469</v>
      </c>
      <c r="D78" s="219">
        <v>1358386</v>
      </c>
      <c r="E78" s="220">
        <v>43373</v>
      </c>
      <c r="F78" s="221">
        <v>43375</v>
      </c>
      <c r="G78" s="222" t="s">
        <v>3877</v>
      </c>
      <c r="H78" s="223">
        <v>8730</v>
      </c>
    </row>
    <row r="79" s="1" customFormat="1" spans="1:8">
      <c r="A79" s="30" t="s">
        <v>26</v>
      </c>
      <c r="B79" s="218">
        <v>523088</v>
      </c>
      <c r="C79" s="218" t="s">
        <v>4527</v>
      </c>
      <c r="D79" s="219">
        <v>1358386</v>
      </c>
      <c r="E79" s="220">
        <v>43373</v>
      </c>
      <c r="F79" s="221">
        <v>43375</v>
      </c>
      <c r="G79" s="222" t="s">
        <v>3877</v>
      </c>
      <c r="H79" s="223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218">
        <v>523227</v>
      </c>
      <c r="C85" s="218" t="s">
        <v>4531</v>
      </c>
      <c r="D85" s="219">
        <v>1374916</v>
      </c>
      <c r="E85" s="220">
        <v>43374</v>
      </c>
      <c r="F85" s="221">
        <v>43376</v>
      </c>
      <c r="G85" s="222" t="s">
        <v>3877</v>
      </c>
      <c r="H85" s="223">
        <v>8100</v>
      </c>
    </row>
    <row r="86" s="1" customFormat="1" spans="1:8">
      <c r="A86" s="30" t="s">
        <v>26</v>
      </c>
      <c r="B86" s="218">
        <v>523228</v>
      </c>
      <c r="C86" s="218" t="s">
        <v>4532</v>
      </c>
      <c r="D86" s="219">
        <v>1374916</v>
      </c>
      <c r="E86" s="220">
        <v>43374</v>
      </c>
      <c r="F86" s="221">
        <v>43376</v>
      </c>
      <c r="G86" s="222" t="s">
        <v>3877</v>
      </c>
      <c r="H86" s="223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144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144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218">
        <v>523366</v>
      </c>
      <c r="C94" s="218" t="s">
        <v>2798</v>
      </c>
      <c r="D94" s="219">
        <v>1374206</v>
      </c>
      <c r="E94" s="220">
        <v>43374</v>
      </c>
      <c r="F94" s="221">
        <v>43377</v>
      </c>
      <c r="G94" s="222" t="s">
        <v>3877</v>
      </c>
      <c r="H94" s="223">
        <v>11745</v>
      </c>
    </row>
    <row r="95" s="1" customFormat="1" spans="1:8">
      <c r="A95" s="30" t="s">
        <v>26</v>
      </c>
      <c r="B95" s="218">
        <v>523367</v>
      </c>
      <c r="C95" s="218" t="s">
        <v>984</v>
      </c>
      <c r="D95" s="219">
        <v>1374206</v>
      </c>
      <c r="E95" s="220">
        <v>43374</v>
      </c>
      <c r="F95" s="221">
        <v>43377</v>
      </c>
      <c r="G95" s="222" t="s">
        <v>3877</v>
      </c>
      <c r="H95" s="223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218">
        <v>523405</v>
      </c>
      <c r="C105" s="218" t="s">
        <v>4547</v>
      </c>
      <c r="D105" s="219">
        <v>1371904</v>
      </c>
      <c r="E105" s="220">
        <v>43371</v>
      </c>
      <c r="F105" s="221">
        <v>43377</v>
      </c>
      <c r="G105" s="222" t="s">
        <v>3877</v>
      </c>
      <c r="H105" s="223">
        <v>26190</v>
      </c>
    </row>
    <row r="106" s="1" customFormat="1" spans="1:8">
      <c r="A106" s="30" t="s">
        <v>26</v>
      </c>
      <c r="B106" s="218">
        <v>523406</v>
      </c>
      <c r="C106" s="218" t="s">
        <v>4548</v>
      </c>
      <c r="D106" s="219">
        <v>1371904</v>
      </c>
      <c r="E106" s="220">
        <v>43371</v>
      </c>
      <c r="F106" s="221">
        <v>43377</v>
      </c>
      <c r="G106" s="222" t="s">
        <v>3877</v>
      </c>
      <c r="H106" s="223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218">
        <v>523550</v>
      </c>
      <c r="C117" s="218" t="s">
        <v>4558</v>
      </c>
      <c r="D117" s="219">
        <v>1372708</v>
      </c>
      <c r="E117" s="220">
        <v>43375</v>
      </c>
      <c r="F117" s="221">
        <v>43378</v>
      </c>
      <c r="G117" s="222" t="s">
        <v>3877</v>
      </c>
      <c r="H117" s="223">
        <v>12150</v>
      </c>
    </row>
    <row r="118" s="1" customFormat="1" spans="1:8">
      <c r="A118" s="30" t="s">
        <v>26</v>
      </c>
      <c r="B118" s="218">
        <v>523551</v>
      </c>
      <c r="C118" s="218" t="s">
        <v>4559</v>
      </c>
      <c r="D118" s="219">
        <v>1372708</v>
      </c>
      <c r="E118" s="220">
        <v>43375</v>
      </c>
      <c r="F118" s="221">
        <v>43378</v>
      </c>
      <c r="G118" s="222" t="s">
        <v>3877</v>
      </c>
      <c r="H118" s="223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218">
        <v>523701</v>
      </c>
      <c r="C123" s="218" t="s">
        <v>4563</v>
      </c>
      <c r="D123" s="219">
        <v>1375580</v>
      </c>
      <c r="E123" s="220">
        <v>43378</v>
      </c>
      <c r="F123" s="221">
        <v>43379</v>
      </c>
      <c r="G123" s="222" t="s">
        <v>3877</v>
      </c>
      <c r="H123" s="223">
        <v>4050</v>
      </c>
    </row>
    <row r="124" s="1" customFormat="1" spans="1:8">
      <c r="A124" s="30" t="s">
        <v>26</v>
      </c>
      <c r="B124" s="218">
        <v>523702</v>
      </c>
      <c r="C124" s="218" t="s">
        <v>4564</v>
      </c>
      <c r="D124" s="219">
        <v>1375580</v>
      </c>
      <c r="E124" s="220">
        <v>43378</v>
      </c>
      <c r="F124" s="221">
        <v>43379</v>
      </c>
      <c r="G124" s="222" t="s">
        <v>3877</v>
      </c>
      <c r="H124" s="223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218">
        <v>523865</v>
      </c>
      <c r="C140" s="218" t="s">
        <v>4580</v>
      </c>
      <c r="D140" s="219">
        <v>1352480</v>
      </c>
      <c r="E140" s="220">
        <v>43378</v>
      </c>
      <c r="F140" s="221">
        <v>43380</v>
      </c>
      <c r="G140" s="222" t="s">
        <v>3877</v>
      </c>
      <c r="H140" s="223">
        <v>7290</v>
      </c>
    </row>
    <row r="141" s="1" customFormat="1" spans="1:8">
      <c r="A141" s="30" t="s">
        <v>26</v>
      </c>
      <c r="B141" s="218">
        <v>523866</v>
      </c>
      <c r="C141" s="218" t="s">
        <v>4581</v>
      </c>
      <c r="D141" s="219">
        <v>1352480</v>
      </c>
      <c r="E141" s="220">
        <v>43378</v>
      </c>
      <c r="F141" s="221">
        <v>43380</v>
      </c>
      <c r="G141" s="222" t="s">
        <v>3877</v>
      </c>
      <c r="H141" s="223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218">
        <v>523909</v>
      </c>
      <c r="C150" s="218" t="s">
        <v>4590</v>
      </c>
      <c r="D150" s="219">
        <v>1372936</v>
      </c>
      <c r="E150" s="220">
        <v>43378</v>
      </c>
      <c r="F150" s="221">
        <v>43380</v>
      </c>
      <c r="G150" s="222" t="s">
        <v>3877</v>
      </c>
      <c r="H150" s="223">
        <v>8730</v>
      </c>
    </row>
    <row r="151" s="1" customFormat="1" spans="1:8">
      <c r="A151" s="30" t="s">
        <v>26</v>
      </c>
      <c r="B151" s="218">
        <v>523910</v>
      </c>
      <c r="C151" s="218" t="s">
        <v>4591</v>
      </c>
      <c r="D151" s="219">
        <v>1372936</v>
      </c>
      <c r="E151" s="220">
        <v>43378</v>
      </c>
      <c r="F151" s="221">
        <v>43380</v>
      </c>
      <c r="G151" s="222" t="s">
        <v>3877</v>
      </c>
      <c r="H151" s="223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218">
        <v>524047</v>
      </c>
      <c r="C159" s="218" t="s">
        <v>4599</v>
      </c>
      <c r="D159" s="219">
        <v>1358264</v>
      </c>
      <c r="E159" s="220">
        <v>43376</v>
      </c>
      <c r="F159" s="221">
        <v>43381</v>
      </c>
      <c r="G159" s="222" t="s">
        <v>3877</v>
      </c>
      <c r="H159" s="223">
        <v>18225</v>
      </c>
    </row>
    <row r="160" s="1" customFormat="1" spans="1:8">
      <c r="A160" s="30" t="s">
        <v>26</v>
      </c>
      <c r="B160" s="218">
        <v>524048</v>
      </c>
      <c r="C160" s="218" t="s">
        <v>4600</v>
      </c>
      <c r="D160" s="219">
        <v>1358264</v>
      </c>
      <c r="E160" s="220">
        <v>43376</v>
      </c>
      <c r="F160" s="221">
        <v>43381</v>
      </c>
      <c r="G160" s="222" t="s">
        <v>3877</v>
      </c>
      <c r="H160" s="223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218">
        <v>524137</v>
      </c>
      <c r="C165" s="218" t="s">
        <v>4604</v>
      </c>
      <c r="D165" s="219">
        <v>1377922</v>
      </c>
      <c r="E165" s="220">
        <v>43380</v>
      </c>
      <c r="F165" s="221">
        <v>43382</v>
      </c>
      <c r="G165" s="222" t="s">
        <v>3877</v>
      </c>
      <c r="H165" s="223">
        <v>8165</v>
      </c>
    </row>
    <row r="166" s="1" customFormat="1" spans="1:8">
      <c r="A166" s="30" t="s">
        <v>26</v>
      </c>
      <c r="B166" s="218">
        <v>524138</v>
      </c>
      <c r="C166" s="218" t="s">
        <v>4605</v>
      </c>
      <c r="D166" s="219">
        <v>1377922</v>
      </c>
      <c r="E166" s="220">
        <v>43380</v>
      </c>
      <c r="F166" s="221">
        <v>43382</v>
      </c>
      <c r="G166" s="222" t="s">
        <v>3877</v>
      </c>
      <c r="H166" s="223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127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218">
        <v>524234</v>
      </c>
      <c r="C181" s="218" t="s">
        <v>4617</v>
      </c>
      <c r="D181" s="219">
        <v>1375641</v>
      </c>
      <c r="E181" s="220">
        <v>43381</v>
      </c>
      <c r="F181" s="221">
        <v>43383</v>
      </c>
      <c r="G181" s="222" t="s">
        <v>3877</v>
      </c>
      <c r="H181" s="223">
        <v>6000</v>
      </c>
    </row>
    <row r="182" s="1" customFormat="1" spans="1:8">
      <c r="A182" s="30" t="s">
        <v>26</v>
      </c>
      <c r="B182" s="218">
        <v>524235</v>
      </c>
      <c r="C182" s="218" t="s">
        <v>4618</v>
      </c>
      <c r="D182" s="219">
        <v>1375641</v>
      </c>
      <c r="E182" s="220">
        <v>43381</v>
      </c>
      <c r="F182" s="221">
        <v>43383</v>
      </c>
      <c r="G182" s="222" t="s">
        <v>3877</v>
      </c>
      <c r="H182" s="223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218">
        <v>524243</v>
      </c>
      <c r="C186" s="218" t="s">
        <v>4622</v>
      </c>
      <c r="D186" s="219">
        <v>1370392</v>
      </c>
      <c r="E186" s="220">
        <v>43382</v>
      </c>
      <c r="F186" s="221">
        <v>43383</v>
      </c>
      <c r="G186" s="222" t="s">
        <v>3877</v>
      </c>
      <c r="H186" s="223">
        <v>3000</v>
      </c>
    </row>
    <row r="187" s="1" customFormat="1" spans="1:8">
      <c r="A187" s="30" t="s">
        <v>26</v>
      </c>
      <c r="B187" s="218">
        <v>524244</v>
      </c>
      <c r="C187" s="218" t="s">
        <v>4623</v>
      </c>
      <c r="D187" s="219">
        <v>1370392</v>
      </c>
      <c r="E187" s="220">
        <v>43382</v>
      </c>
      <c r="F187" s="221">
        <v>43383</v>
      </c>
      <c r="G187" s="222" t="s">
        <v>3877</v>
      </c>
      <c r="H187" s="223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113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16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129" t="s">
        <v>423</v>
      </c>
      <c r="B203" s="90"/>
      <c r="C203" s="130" t="s">
        <v>424</v>
      </c>
      <c r="D203" s="130" t="s">
        <v>424</v>
      </c>
      <c r="E203" s="130" t="s">
        <v>424</v>
      </c>
      <c r="F203" s="130" t="s">
        <v>424</v>
      </c>
      <c r="G203" s="130" t="s">
        <v>424</v>
      </c>
      <c r="H203" s="131" t="s">
        <v>90</v>
      </c>
    </row>
    <row r="204" ht="12" customHeight="1" spans="1:8">
      <c r="A204" s="132" t="s">
        <v>425</v>
      </c>
      <c r="B204" s="132"/>
      <c r="C204" s="133" t="s">
        <v>85</v>
      </c>
      <c r="D204" s="134" t="s">
        <v>86</v>
      </c>
      <c r="E204" s="134" t="s">
        <v>87</v>
      </c>
      <c r="F204" s="134" t="s">
        <v>88</v>
      </c>
      <c r="G204" s="134" t="s">
        <v>89</v>
      </c>
      <c r="H204" s="212" t="s">
        <v>426</v>
      </c>
    </row>
    <row r="205" ht="13.5" spans="1:8">
      <c r="A205" s="137">
        <f>H200</f>
        <v>1705575</v>
      </c>
      <c r="B205" s="93"/>
      <c r="C205" s="137">
        <v>0</v>
      </c>
      <c r="D205" s="137">
        <v>0</v>
      </c>
      <c r="E205" s="137">
        <v>0</v>
      </c>
      <c r="F205" s="137">
        <v>0</v>
      </c>
      <c r="G205" s="137">
        <v>0</v>
      </c>
      <c r="H205" s="213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139" t="s">
        <v>1157</v>
      </c>
    </row>
    <row r="211" customFormat="1" spans="3:4">
      <c r="C211" s="140"/>
      <c r="D211" s="140"/>
    </row>
    <row r="212" customFormat="1" ht="15.75" spans="3:3">
      <c r="C212" s="141" t="s">
        <v>1158</v>
      </c>
    </row>
    <row r="213" customFormat="1" spans="3:3">
      <c r="C213" s="142" t="s">
        <v>1207</v>
      </c>
    </row>
    <row r="214" customFormat="1" spans="3:4">
      <c r="C214" s="143" t="s">
        <v>1160</v>
      </c>
      <c r="D214" s="126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145" t="s">
        <v>23</v>
      </c>
      <c r="F1" s="146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127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218">
        <v>525050</v>
      </c>
      <c r="C40" s="218" t="s">
        <v>4659</v>
      </c>
      <c r="D40" s="219">
        <v>1370573</v>
      </c>
      <c r="E40" s="220">
        <v>43388</v>
      </c>
      <c r="F40" s="221">
        <v>43391</v>
      </c>
      <c r="G40" s="222" t="s">
        <v>3877</v>
      </c>
      <c r="H40" s="223">
        <v>11400</v>
      </c>
    </row>
    <row r="41" s="1" customFormat="1" spans="1:8">
      <c r="A41" s="30" t="s">
        <v>26</v>
      </c>
      <c r="B41" s="218">
        <v>525051</v>
      </c>
      <c r="C41" s="218" t="s">
        <v>4660</v>
      </c>
      <c r="D41" s="219">
        <v>1370573</v>
      </c>
      <c r="E41" s="220">
        <v>43388</v>
      </c>
      <c r="F41" s="221">
        <v>43391</v>
      </c>
      <c r="G41" s="222" t="s">
        <v>3877</v>
      </c>
      <c r="H41" s="223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218">
        <v>525249</v>
      </c>
      <c r="C62" s="218" t="s">
        <v>4675</v>
      </c>
      <c r="D62" s="219">
        <v>1382209</v>
      </c>
      <c r="E62" s="220">
        <v>43392</v>
      </c>
      <c r="F62" s="221">
        <v>43393</v>
      </c>
      <c r="G62" s="222" t="s">
        <v>3877</v>
      </c>
      <c r="H62" s="223">
        <v>3000</v>
      </c>
    </row>
    <row r="63" s="1" customFormat="1" spans="1:8">
      <c r="A63" s="30" t="s">
        <v>26</v>
      </c>
      <c r="B63" s="218">
        <v>525250</v>
      </c>
      <c r="C63" s="218" t="s">
        <v>4676</v>
      </c>
      <c r="D63" s="219">
        <v>1382209</v>
      </c>
      <c r="E63" s="220">
        <v>43392</v>
      </c>
      <c r="F63" s="221">
        <v>43393</v>
      </c>
      <c r="G63" s="222" t="s">
        <v>3877</v>
      </c>
      <c r="H63" s="223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218">
        <v>525455</v>
      </c>
      <c r="C71" s="218" t="s">
        <v>4683</v>
      </c>
      <c r="D71" s="219">
        <v>1370995</v>
      </c>
      <c r="E71" s="220">
        <v>43393</v>
      </c>
      <c r="F71" s="221">
        <v>43395</v>
      </c>
      <c r="G71" s="222" t="s">
        <v>3877</v>
      </c>
      <c r="H71" s="223">
        <v>7600</v>
      </c>
    </row>
    <row r="72" s="1" customFormat="1" spans="1:8">
      <c r="A72" s="30" t="s">
        <v>26</v>
      </c>
      <c r="B72" s="218">
        <v>525456</v>
      </c>
      <c r="C72" s="218" t="s">
        <v>4684</v>
      </c>
      <c r="D72" s="219">
        <v>1370995</v>
      </c>
      <c r="E72" s="220">
        <v>43393</v>
      </c>
      <c r="F72" s="221">
        <v>43395</v>
      </c>
      <c r="G72" s="222" t="s">
        <v>3877</v>
      </c>
      <c r="H72" s="223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113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116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216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121" t="s">
        <v>4704</v>
      </c>
      <c r="B99" s="86"/>
      <c r="C99" s="87"/>
      <c r="D99" s="82"/>
      <c r="E99" s="83"/>
      <c r="F99" s="81"/>
      <c r="G99" s="233" t="s">
        <v>80</v>
      </c>
      <c r="H99" s="234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129" t="s">
        <v>423</v>
      </c>
      <c r="B101" s="90"/>
      <c r="C101" s="130" t="s">
        <v>424</v>
      </c>
      <c r="D101" s="130" t="s">
        <v>424</v>
      </c>
      <c r="E101" s="130" t="s">
        <v>424</v>
      </c>
      <c r="F101" s="130" t="s">
        <v>424</v>
      </c>
      <c r="G101" s="130" t="s">
        <v>424</v>
      </c>
      <c r="H101" s="131" t="s">
        <v>90</v>
      </c>
    </row>
    <row r="102" ht="12" customHeight="1" spans="1:8">
      <c r="A102" s="132" t="s">
        <v>425</v>
      </c>
      <c r="B102" s="132"/>
      <c r="C102" s="133" t="s">
        <v>85</v>
      </c>
      <c r="D102" s="134" t="s">
        <v>86</v>
      </c>
      <c r="E102" s="134" t="s">
        <v>87</v>
      </c>
      <c r="F102" s="134" t="s">
        <v>88</v>
      </c>
      <c r="G102" s="134" t="s">
        <v>89</v>
      </c>
      <c r="H102" s="212" t="s">
        <v>426</v>
      </c>
    </row>
    <row r="103" ht="13.5" spans="1:8">
      <c r="A103" s="137" t="e">
        <f>#REF!</f>
        <v>#REF!</v>
      </c>
      <c r="B103" s="93"/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213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139" t="s">
        <v>1157</v>
      </c>
    </row>
    <row r="109" customFormat="1" spans="3:4">
      <c r="C109" s="140"/>
      <c r="D109" s="140"/>
    </row>
    <row r="110" customFormat="1" ht="15.75" spans="3:3">
      <c r="C110" s="141" t="s">
        <v>1158</v>
      </c>
    </row>
    <row r="111" customFormat="1" spans="3:3">
      <c r="C111" s="142" t="s">
        <v>1207</v>
      </c>
    </row>
    <row r="112" customFormat="1" spans="3:4">
      <c r="C112" s="143" t="s">
        <v>1160</v>
      </c>
      <c r="D112" s="126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145" t="s">
        <v>23</v>
      </c>
      <c r="F1" s="146">
        <v>0</v>
      </c>
      <c r="G1" s="26" t="s">
        <v>24</v>
      </c>
      <c r="H1" s="26" t="s">
        <v>25</v>
      </c>
      <c r="K1" s="224"/>
      <c r="L1" s="225"/>
      <c r="M1" s="226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227"/>
      <c r="L2" s="228"/>
      <c r="M2" s="229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227"/>
      <c r="L3" s="228"/>
      <c r="M3" s="229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227"/>
      <c r="L4" s="228"/>
      <c r="M4" s="229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227"/>
      <c r="L5" s="228"/>
      <c r="M5" s="229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227"/>
      <c r="L6" s="228"/>
      <c r="M6" s="229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227"/>
      <c r="L7" s="228"/>
      <c r="M7" s="229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227"/>
      <c r="L8" s="228"/>
      <c r="M8" s="229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227"/>
      <c r="L9" s="228"/>
      <c r="M9" s="229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227"/>
      <c r="L10" s="228"/>
      <c r="M10" s="229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227"/>
      <c r="L11" s="228"/>
      <c r="M11" s="229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227"/>
      <c r="L12" s="228"/>
      <c r="M12" s="229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227"/>
      <c r="L13" s="228"/>
      <c r="M13" s="229"/>
    </row>
    <row r="14" s="1" customFormat="1" spans="1:13">
      <c r="A14" s="30" t="s">
        <v>26</v>
      </c>
      <c r="B14" s="218">
        <v>525986</v>
      </c>
      <c r="C14" s="218" t="s">
        <v>4715</v>
      </c>
      <c r="D14" s="219">
        <v>1375401</v>
      </c>
      <c r="E14" s="220">
        <v>43398</v>
      </c>
      <c r="F14" s="221">
        <v>43400</v>
      </c>
      <c r="G14" s="222" t="s">
        <v>3877</v>
      </c>
      <c r="H14" s="223">
        <v>7600</v>
      </c>
      <c r="K14" s="227"/>
      <c r="L14" s="228"/>
      <c r="M14" s="229"/>
    </row>
    <row r="15" s="1" customFormat="1" spans="1:13">
      <c r="A15" s="30" t="s">
        <v>26</v>
      </c>
      <c r="B15" s="218">
        <v>525987</v>
      </c>
      <c r="C15" s="218" t="s">
        <v>4716</v>
      </c>
      <c r="D15" s="219">
        <v>1375401</v>
      </c>
      <c r="E15" s="220">
        <v>43398</v>
      </c>
      <c r="F15" s="221">
        <v>43400</v>
      </c>
      <c r="G15" s="222" t="s">
        <v>3877</v>
      </c>
      <c r="H15" s="223">
        <v>7600</v>
      </c>
      <c r="K15" s="227"/>
      <c r="L15" s="228"/>
      <c r="M15" s="229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227"/>
      <c r="L16" s="228"/>
      <c r="M16" s="229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227"/>
      <c r="L17" s="228"/>
      <c r="M17" s="229"/>
    </row>
    <row r="18" s="1" customFormat="1" spans="1:13">
      <c r="A18" s="30" t="s">
        <v>26</v>
      </c>
      <c r="B18" s="218">
        <v>525991</v>
      </c>
      <c r="C18" s="218" t="s">
        <v>4719</v>
      </c>
      <c r="D18" s="219">
        <v>1362731</v>
      </c>
      <c r="E18" s="220">
        <v>43397</v>
      </c>
      <c r="F18" s="221">
        <v>43400</v>
      </c>
      <c r="G18" s="222" t="s">
        <v>3877</v>
      </c>
      <c r="H18" s="223">
        <v>11400</v>
      </c>
      <c r="K18" s="230"/>
      <c r="L18" s="231"/>
      <c r="M18" s="232"/>
    </row>
    <row r="19" s="1" customFormat="1" spans="1:8">
      <c r="A19" s="30" t="s">
        <v>26</v>
      </c>
      <c r="B19" s="218">
        <v>525992</v>
      </c>
      <c r="C19" s="218" t="s">
        <v>4720</v>
      </c>
      <c r="D19" s="219">
        <v>1362731</v>
      </c>
      <c r="E19" s="220">
        <v>43397</v>
      </c>
      <c r="F19" s="221">
        <v>43400</v>
      </c>
      <c r="G19" s="222" t="s">
        <v>3877</v>
      </c>
      <c r="H19" s="223">
        <v>11400</v>
      </c>
    </row>
    <row r="20" s="1" customFormat="1" spans="1:8">
      <c r="A20" s="30" t="s">
        <v>26</v>
      </c>
      <c r="B20" s="218">
        <v>525993</v>
      </c>
      <c r="C20" s="218" t="s">
        <v>4721</v>
      </c>
      <c r="D20" s="219">
        <v>1362731</v>
      </c>
      <c r="E20" s="220">
        <v>43397</v>
      </c>
      <c r="F20" s="221">
        <v>43400</v>
      </c>
      <c r="G20" s="222" t="s">
        <v>3877</v>
      </c>
      <c r="H20" s="223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218">
        <v>526062</v>
      </c>
      <c r="C24" s="218" t="s">
        <v>4725</v>
      </c>
      <c r="D24" s="219">
        <v>1374189</v>
      </c>
      <c r="E24" s="220">
        <v>43400</v>
      </c>
      <c r="F24" s="221">
        <v>43401</v>
      </c>
      <c r="G24" s="222" t="s">
        <v>3877</v>
      </c>
      <c r="H24" s="223">
        <v>3000</v>
      </c>
    </row>
    <row r="25" s="1" customFormat="1" spans="1:8">
      <c r="A25" s="30" t="s">
        <v>26</v>
      </c>
      <c r="B25" s="218">
        <v>526063</v>
      </c>
      <c r="C25" s="218" t="s">
        <v>4726</v>
      </c>
      <c r="D25" s="219">
        <v>1374189</v>
      </c>
      <c r="E25" s="220">
        <v>43400</v>
      </c>
      <c r="F25" s="221">
        <v>43401</v>
      </c>
      <c r="G25" s="222" t="s">
        <v>3877</v>
      </c>
      <c r="H25" s="223">
        <v>3000</v>
      </c>
    </row>
    <row r="26" s="1" customFormat="1" spans="1:8">
      <c r="A26" s="30" t="s">
        <v>26</v>
      </c>
      <c r="B26" s="218">
        <v>526064</v>
      </c>
      <c r="C26" s="218" t="s">
        <v>4727</v>
      </c>
      <c r="D26" s="219">
        <v>1374189</v>
      </c>
      <c r="E26" s="220">
        <v>43400</v>
      </c>
      <c r="F26" s="221">
        <v>43401</v>
      </c>
      <c r="G26" s="222" t="s">
        <v>3877</v>
      </c>
      <c r="H26" s="223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218">
        <v>526070</v>
      </c>
      <c r="C29" s="218" t="s">
        <v>1589</v>
      </c>
      <c r="D29" s="219">
        <v>1369580</v>
      </c>
      <c r="E29" s="220">
        <v>43397</v>
      </c>
      <c r="F29" s="221">
        <v>43401</v>
      </c>
      <c r="G29" s="222" t="s">
        <v>3877</v>
      </c>
      <c r="H29" s="223">
        <v>12000</v>
      </c>
    </row>
    <row r="30" s="1" customFormat="1" spans="1:8">
      <c r="A30" s="30" t="s">
        <v>26</v>
      </c>
      <c r="B30" s="218">
        <v>526071</v>
      </c>
      <c r="C30" s="218" t="s">
        <v>4730</v>
      </c>
      <c r="D30" s="219">
        <v>1369580</v>
      </c>
      <c r="E30" s="220">
        <v>43397</v>
      </c>
      <c r="F30" s="221">
        <v>43401</v>
      </c>
      <c r="G30" s="222" t="s">
        <v>3877</v>
      </c>
      <c r="H30" s="223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218">
        <v>526225</v>
      </c>
      <c r="C41" s="218" t="s">
        <v>4739</v>
      </c>
      <c r="D41" s="219">
        <v>1381056</v>
      </c>
      <c r="E41" s="220">
        <v>43399</v>
      </c>
      <c r="F41" s="221">
        <v>43403</v>
      </c>
      <c r="G41" s="222" t="s">
        <v>3877</v>
      </c>
      <c r="H41" s="223">
        <v>12000</v>
      </c>
    </row>
    <row r="42" s="1" customFormat="1" spans="1:8">
      <c r="A42" s="30" t="s">
        <v>26</v>
      </c>
      <c r="B42" s="218">
        <v>526226</v>
      </c>
      <c r="C42" s="218" t="s">
        <v>4740</v>
      </c>
      <c r="D42" s="219">
        <v>1381056</v>
      </c>
      <c r="E42" s="220">
        <v>43399</v>
      </c>
      <c r="F42" s="221">
        <v>43403</v>
      </c>
      <c r="G42" s="222" t="s">
        <v>3877</v>
      </c>
      <c r="H42" s="223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127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127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218">
        <v>526292</v>
      </c>
      <c r="C52" s="218" t="s">
        <v>4750</v>
      </c>
      <c r="D52" s="219">
        <v>1346682</v>
      </c>
      <c r="E52" s="220">
        <v>43400</v>
      </c>
      <c r="F52" s="221">
        <v>43404</v>
      </c>
      <c r="G52" s="222" t="s">
        <v>3877</v>
      </c>
      <c r="H52" s="223">
        <v>12000</v>
      </c>
    </row>
    <row r="53" s="1" customFormat="1" spans="1:8">
      <c r="A53" s="30" t="s">
        <v>26</v>
      </c>
      <c r="B53" s="218">
        <v>526293</v>
      </c>
      <c r="C53" s="218" t="s">
        <v>4751</v>
      </c>
      <c r="D53" s="219">
        <v>1346682</v>
      </c>
      <c r="E53" s="220">
        <v>43400</v>
      </c>
      <c r="F53" s="221">
        <v>43404</v>
      </c>
      <c r="G53" s="222" t="s">
        <v>3877</v>
      </c>
      <c r="H53" s="223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218">
        <v>526312</v>
      </c>
      <c r="C56" s="218" t="s">
        <v>4754</v>
      </c>
      <c r="D56" s="219">
        <v>1374303</v>
      </c>
      <c r="E56" s="220">
        <v>43402</v>
      </c>
      <c r="F56" s="221">
        <v>43404</v>
      </c>
      <c r="G56" s="222" t="s">
        <v>3877</v>
      </c>
      <c r="H56" s="223">
        <v>7600</v>
      </c>
    </row>
    <row r="57" s="1" customFormat="1" spans="1:8">
      <c r="A57" s="30" t="s">
        <v>26</v>
      </c>
      <c r="B57" s="218">
        <v>526313</v>
      </c>
      <c r="C57" s="218" t="s">
        <v>4755</v>
      </c>
      <c r="D57" s="219">
        <v>1374303</v>
      </c>
      <c r="E57" s="220">
        <v>43402</v>
      </c>
      <c r="F57" s="221">
        <v>43404</v>
      </c>
      <c r="G57" s="222" t="s">
        <v>3877</v>
      </c>
      <c r="H57" s="223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144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113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116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121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129" t="s">
        <v>423</v>
      </c>
      <c r="B74" s="90"/>
      <c r="C74" s="130" t="s">
        <v>424</v>
      </c>
      <c r="D74" s="130" t="s">
        <v>424</v>
      </c>
      <c r="E74" s="130" t="s">
        <v>424</v>
      </c>
      <c r="F74" s="130" t="s">
        <v>424</v>
      </c>
      <c r="G74" s="130" t="s">
        <v>424</v>
      </c>
      <c r="H74" s="131" t="s">
        <v>90</v>
      </c>
    </row>
    <row r="75" customFormat="1" ht="12" customHeight="1" spans="1:8">
      <c r="A75" s="132" t="s">
        <v>425</v>
      </c>
      <c r="B75" s="132"/>
      <c r="C75" s="133" t="s">
        <v>85</v>
      </c>
      <c r="D75" s="134" t="s">
        <v>86</v>
      </c>
      <c r="E75" s="134" t="s">
        <v>87</v>
      </c>
      <c r="F75" s="134" t="s">
        <v>88</v>
      </c>
      <c r="G75" s="134" t="s">
        <v>89</v>
      </c>
      <c r="H75" s="212" t="s">
        <v>426</v>
      </c>
    </row>
    <row r="76" customFormat="1" ht="13.5" spans="1:8">
      <c r="A76" s="137">
        <f>H71</f>
        <v>613300</v>
      </c>
      <c r="B76" s="93"/>
      <c r="C76" s="137">
        <v>0</v>
      </c>
      <c r="D76" s="137">
        <v>0</v>
      </c>
      <c r="E76" s="137">
        <v>0</v>
      </c>
      <c r="F76" s="137">
        <v>0</v>
      </c>
      <c r="G76" s="137">
        <v>0</v>
      </c>
      <c r="H76" s="213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139" t="s">
        <v>1157</v>
      </c>
    </row>
    <row r="82" customFormat="1" spans="3:4">
      <c r="C82" s="140"/>
      <c r="D82" s="140"/>
    </row>
    <row r="83" customFormat="1" ht="15.75" spans="3:3">
      <c r="C83" s="141" t="s">
        <v>1158</v>
      </c>
    </row>
    <row r="84" customFormat="1" spans="3:3">
      <c r="C84" s="142" t="s">
        <v>1207</v>
      </c>
    </row>
    <row r="85" customFormat="1" spans="3:4">
      <c r="C85" s="143" t="s">
        <v>1160</v>
      </c>
      <c r="D85" s="126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1"/>
    </row>
    <row r="5" customFormat="1" spans="1:8">
      <c r="A5" s="2"/>
      <c r="B5" s="2"/>
      <c r="C5" s="2"/>
      <c r="D5" s="2"/>
      <c r="E5" s="2"/>
      <c r="F5" s="2"/>
      <c r="H5" s="20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193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218">
        <v>529471</v>
      </c>
      <c r="C24" s="218" t="s">
        <v>4768</v>
      </c>
      <c r="D24" s="219">
        <v>1400561</v>
      </c>
      <c r="E24" s="220">
        <v>43427</v>
      </c>
      <c r="F24" s="221">
        <v>43429</v>
      </c>
      <c r="G24" s="222" t="s">
        <v>3877</v>
      </c>
      <c r="H24" s="223">
        <v>15000</v>
      </c>
    </row>
    <row r="25" s="1" customFormat="1" spans="1:8">
      <c r="A25" s="30" t="s">
        <v>26</v>
      </c>
      <c r="B25" s="218">
        <v>529472</v>
      </c>
      <c r="C25" s="218" t="s">
        <v>4769</v>
      </c>
      <c r="D25" s="219">
        <v>1400561</v>
      </c>
      <c r="E25" s="220">
        <v>43427</v>
      </c>
      <c r="F25" s="221">
        <v>43429</v>
      </c>
      <c r="G25" s="222" t="s">
        <v>3877</v>
      </c>
      <c r="H25" s="223">
        <v>15000</v>
      </c>
    </row>
    <row r="26" s="1" customFormat="1" spans="1:8">
      <c r="A26" s="30" t="s">
        <v>26</v>
      </c>
      <c r="B26" s="218">
        <v>529473</v>
      </c>
      <c r="C26" s="218" t="s">
        <v>4770</v>
      </c>
      <c r="D26" s="219">
        <v>1400561</v>
      </c>
      <c r="E26" s="220">
        <v>43427</v>
      </c>
      <c r="F26" s="221">
        <v>43429</v>
      </c>
      <c r="G26" s="222" t="s">
        <v>3877</v>
      </c>
      <c r="H26" s="223">
        <v>15000</v>
      </c>
    </row>
    <row r="27" s="1" customFormat="1" spans="1:8">
      <c r="A27" s="30" t="s">
        <v>26</v>
      </c>
      <c r="B27" s="218">
        <v>529474</v>
      </c>
      <c r="C27" s="218" t="s">
        <v>4771</v>
      </c>
      <c r="D27" s="219">
        <v>1400561</v>
      </c>
      <c r="E27" s="220">
        <v>43427</v>
      </c>
      <c r="F27" s="221">
        <v>43429</v>
      </c>
      <c r="G27" s="222" t="s">
        <v>3877</v>
      </c>
      <c r="H27" s="223">
        <v>15000</v>
      </c>
    </row>
    <row r="28" s="1" customFormat="1" spans="1:8">
      <c r="A28" s="30" t="s">
        <v>26</v>
      </c>
      <c r="B28" s="218">
        <v>529475</v>
      </c>
      <c r="C28" s="218" t="s">
        <v>4772</v>
      </c>
      <c r="D28" s="219">
        <v>1400561</v>
      </c>
      <c r="E28" s="220">
        <v>43427</v>
      </c>
      <c r="F28" s="221">
        <v>43429</v>
      </c>
      <c r="G28" s="222" t="s">
        <v>3877</v>
      </c>
      <c r="H28" s="223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144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113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116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121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129" t="s">
        <v>423</v>
      </c>
      <c r="B55" s="90"/>
      <c r="C55" s="130" t="s">
        <v>424</v>
      </c>
      <c r="D55" s="130" t="s">
        <v>424</v>
      </c>
      <c r="E55" s="130" t="s">
        <v>424</v>
      </c>
      <c r="F55" s="130" t="s">
        <v>424</v>
      </c>
      <c r="G55" s="130" t="s">
        <v>424</v>
      </c>
      <c r="H55" s="131" t="s">
        <v>90</v>
      </c>
    </row>
    <row r="56" customFormat="1" ht="12" customHeight="1" spans="1:8">
      <c r="A56" s="132" t="s">
        <v>425</v>
      </c>
      <c r="B56" s="132"/>
      <c r="C56" s="133" t="s">
        <v>85</v>
      </c>
      <c r="D56" s="134" t="s">
        <v>86</v>
      </c>
      <c r="E56" s="134" t="s">
        <v>87</v>
      </c>
      <c r="F56" s="134" t="s">
        <v>88</v>
      </c>
      <c r="G56" s="134" t="s">
        <v>89</v>
      </c>
      <c r="H56" s="212" t="s">
        <v>426</v>
      </c>
    </row>
    <row r="57" customFormat="1" ht="13.5" spans="1:8">
      <c r="A57" s="137">
        <f>H52</f>
        <v>170000</v>
      </c>
      <c r="B57" s="93"/>
      <c r="C57" s="137">
        <v>0</v>
      </c>
      <c r="D57" s="137">
        <v>0</v>
      </c>
      <c r="E57" s="137">
        <v>0</v>
      </c>
      <c r="F57" s="137">
        <v>0</v>
      </c>
      <c r="G57" s="137">
        <v>0</v>
      </c>
      <c r="H57" s="213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139" t="s">
        <v>1157</v>
      </c>
    </row>
    <row r="63" customFormat="1" spans="3:4">
      <c r="C63" s="140"/>
      <c r="D63" s="140"/>
    </row>
    <row r="64" customFormat="1" ht="15.75" spans="3:3">
      <c r="C64" s="141" t="s">
        <v>1158</v>
      </c>
    </row>
    <row r="65" customFormat="1" spans="3:3">
      <c r="C65" s="142" t="s">
        <v>1207</v>
      </c>
    </row>
    <row r="66" customFormat="1" spans="3:4">
      <c r="C66" s="143" t="s">
        <v>1160</v>
      </c>
      <c r="D66" s="126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1"/>
    </row>
    <row r="5" customFormat="1" spans="1:8">
      <c r="A5" s="2"/>
      <c r="B5" s="2"/>
      <c r="C5" s="2"/>
      <c r="D5" s="2"/>
      <c r="E5" s="2"/>
      <c r="F5" s="2"/>
      <c r="H5" s="20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18">
        <v>530323</v>
      </c>
      <c r="C22" s="218" t="s">
        <v>4782</v>
      </c>
      <c r="D22" s="219">
        <v>1399862</v>
      </c>
      <c r="E22" s="220">
        <v>43433</v>
      </c>
      <c r="F22" s="221">
        <v>43436</v>
      </c>
      <c r="G22" s="222" t="s">
        <v>3877</v>
      </c>
      <c r="H22" s="223">
        <v>11400</v>
      </c>
    </row>
    <row r="23" s="1" customFormat="1" spans="1:8">
      <c r="A23" s="30" t="s">
        <v>26</v>
      </c>
      <c r="B23" s="218">
        <v>530324</v>
      </c>
      <c r="C23" s="218" t="s">
        <v>4783</v>
      </c>
      <c r="D23" s="219">
        <v>1399862</v>
      </c>
      <c r="E23" s="220">
        <v>43433</v>
      </c>
      <c r="F23" s="221">
        <v>43436</v>
      </c>
      <c r="G23" s="222" t="s">
        <v>3877</v>
      </c>
      <c r="H23" s="223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218">
        <v>530503</v>
      </c>
      <c r="C26" s="218" t="s">
        <v>656</v>
      </c>
      <c r="D26" s="219">
        <v>1400650</v>
      </c>
      <c r="E26" s="220">
        <v>43434</v>
      </c>
      <c r="F26" s="221">
        <v>43437</v>
      </c>
      <c r="G26" s="222" t="s">
        <v>3877</v>
      </c>
      <c r="H26" s="223">
        <v>11400</v>
      </c>
    </row>
    <row r="27" s="1" customFormat="1" spans="1:8">
      <c r="A27" s="30" t="s">
        <v>26</v>
      </c>
      <c r="B27" s="218">
        <v>530504</v>
      </c>
      <c r="C27" s="218" t="s">
        <v>2530</v>
      </c>
      <c r="D27" s="219">
        <v>1400650</v>
      </c>
      <c r="E27" s="220">
        <v>43434</v>
      </c>
      <c r="F27" s="221">
        <v>43437</v>
      </c>
      <c r="G27" s="222" t="s">
        <v>3877</v>
      </c>
      <c r="H27" s="223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218">
        <v>530859</v>
      </c>
      <c r="C33" s="218" t="s">
        <v>4789</v>
      </c>
      <c r="D33" s="219">
        <v>1394039</v>
      </c>
      <c r="E33" s="220">
        <v>43435</v>
      </c>
      <c r="F33" s="221">
        <v>43440</v>
      </c>
      <c r="G33" s="222" t="s">
        <v>3877</v>
      </c>
      <c r="H33" s="223">
        <v>19000</v>
      </c>
    </row>
    <row r="34" s="1" customFormat="1" spans="1:8">
      <c r="A34" s="30" t="s">
        <v>26</v>
      </c>
      <c r="B34" s="218">
        <v>530860</v>
      </c>
      <c r="C34" s="218" t="s">
        <v>4790</v>
      </c>
      <c r="D34" s="219">
        <v>1394039</v>
      </c>
      <c r="E34" s="220">
        <v>43435</v>
      </c>
      <c r="F34" s="221">
        <v>43440</v>
      </c>
      <c r="G34" s="222" t="s">
        <v>3877</v>
      </c>
      <c r="H34" s="223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218">
        <v>531814</v>
      </c>
      <c r="C45" s="218" t="s">
        <v>4800</v>
      </c>
      <c r="D45" s="219">
        <v>1403233</v>
      </c>
      <c r="E45" s="220">
        <v>43443</v>
      </c>
      <c r="F45" s="221">
        <v>43446</v>
      </c>
      <c r="G45" s="222" t="s">
        <v>3877</v>
      </c>
      <c r="H45" s="223">
        <v>11400</v>
      </c>
    </row>
    <row r="46" s="1" customFormat="1" spans="1:8">
      <c r="A46" s="30" t="s">
        <v>26</v>
      </c>
      <c r="B46" s="218">
        <v>531815</v>
      </c>
      <c r="C46" s="218" t="s">
        <v>4801</v>
      </c>
      <c r="D46" s="219">
        <v>1403233</v>
      </c>
      <c r="E46" s="220">
        <v>43443</v>
      </c>
      <c r="F46" s="221">
        <v>43446</v>
      </c>
      <c r="G46" s="222" t="s">
        <v>3877</v>
      </c>
      <c r="H46" s="223">
        <v>11400</v>
      </c>
    </row>
    <row r="47" s="1" customFormat="1" spans="1:8">
      <c r="A47" s="30" t="s">
        <v>26</v>
      </c>
      <c r="B47" s="218">
        <v>531816</v>
      </c>
      <c r="C47" s="218" t="s">
        <v>4648</v>
      </c>
      <c r="D47" s="219">
        <v>1403233</v>
      </c>
      <c r="E47" s="220">
        <v>43443</v>
      </c>
      <c r="F47" s="221">
        <v>43446</v>
      </c>
      <c r="G47" s="222" t="s">
        <v>3877</v>
      </c>
      <c r="H47" s="223">
        <v>11400</v>
      </c>
    </row>
    <row r="48" s="1" customFormat="1" spans="1:8">
      <c r="A48" s="30" t="s">
        <v>26</v>
      </c>
      <c r="B48" s="218">
        <v>531817</v>
      </c>
      <c r="C48" s="218" t="s">
        <v>4802</v>
      </c>
      <c r="D48" s="219">
        <v>1403233</v>
      </c>
      <c r="E48" s="220">
        <v>43443</v>
      </c>
      <c r="F48" s="221">
        <v>43446</v>
      </c>
      <c r="G48" s="222" t="s">
        <v>3877</v>
      </c>
      <c r="H48" s="223">
        <v>11400</v>
      </c>
    </row>
    <row r="49" s="1" customFormat="1" spans="1:8">
      <c r="A49" s="30" t="s">
        <v>26</v>
      </c>
      <c r="B49" s="218">
        <v>531818</v>
      </c>
      <c r="C49" s="218" t="s">
        <v>4803</v>
      </c>
      <c r="D49" s="219">
        <v>1403233</v>
      </c>
      <c r="E49" s="220">
        <v>43443</v>
      </c>
      <c r="F49" s="221">
        <v>43446</v>
      </c>
      <c r="G49" s="222" t="s">
        <v>3877</v>
      </c>
      <c r="H49" s="223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218">
        <v>532102</v>
      </c>
      <c r="C53" s="218" t="s">
        <v>1827</v>
      </c>
      <c r="D53" s="219">
        <v>1400342</v>
      </c>
      <c r="E53" s="220">
        <v>43443</v>
      </c>
      <c r="F53" s="221">
        <v>43448</v>
      </c>
      <c r="G53" s="222" t="s">
        <v>3877</v>
      </c>
      <c r="H53" s="223">
        <v>19000</v>
      </c>
    </row>
    <row r="54" s="1" customFormat="1" spans="1:8">
      <c r="A54" s="30" t="s">
        <v>26</v>
      </c>
      <c r="B54" s="218">
        <v>532103</v>
      </c>
      <c r="C54" s="218" t="s">
        <v>4569</v>
      </c>
      <c r="D54" s="219">
        <v>1400342</v>
      </c>
      <c r="E54" s="220">
        <v>43443</v>
      </c>
      <c r="F54" s="221">
        <v>43448</v>
      </c>
      <c r="G54" s="222" t="s">
        <v>3877</v>
      </c>
      <c r="H54" s="223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127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127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218">
        <v>532571</v>
      </c>
      <c r="C69" s="218" t="s">
        <v>4817</v>
      </c>
      <c r="D69" s="219">
        <v>1406344</v>
      </c>
      <c r="E69" s="220">
        <v>43448</v>
      </c>
      <c r="F69" s="221">
        <v>43451</v>
      </c>
      <c r="G69" s="222" t="s">
        <v>3877</v>
      </c>
      <c r="H69" s="223">
        <v>13800</v>
      </c>
    </row>
    <row r="70" s="1" customFormat="1" spans="1:8">
      <c r="A70" s="30" t="s">
        <v>26</v>
      </c>
      <c r="B70" s="218">
        <v>532572</v>
      </c>
      <c r="C70" s="218" t="s">
        <v>4045</v>
      </c>
      <c r="D70" s="219">
        <v>1406344</v>
      </c>
      <c r="E70" s="220">
        <v>43448</v>
      </c>
      <c r="F70" s="221">
        <v>43451</v>
      </c>
      <c r="G70" s="222" t="s">
        <v>3877</v>
      </c>
      <c r="H70" s="223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113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116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121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129" t="s">
        <v>423</v>
      </c>
      <c r="B78" s="90"/>
      <c r="C78" s="130" t="s">
        <v>424</v>
      </c>
      <c r="D78" s="130" t="s">
        <v>424</v>
      </c>
      <c r="E78" s="130" t="s">
        <v>424</v>
      </c>
      <c r="F78" s="130" t="s">
        <v>424</v>
      </c>
      <c r="G78" s="130" t="s">
        <v>424</v>
      </c>
      <c r="H78" s="131" t="s">
        <v>90</v>
      </c>
    </row>
    <row r="79" customFormat="1" ht="12" customHeight="1" spans="1:8">
      <c r="A79" s="132" t="s">
        <v>425</v>
      </c>
      <c r="B79" s="132"/>
      <c r="C79" s="133" t="s">
        <v>85</v>
      </c>
      <c r="D79" s="134" t="s">
        <v>86</v>
      </c>
      <c r="E79" s="134" t="s">
        <v>87</v>
      </c>
      <c r="F79" s="134" t="s">
        <v>88</v>
      </c>
      <c r="G79" s="134" t="s">
        <v>89</v>
      </c>
      <c r="H79" s="212" t="s">
        <v>426</v>
      </c>
    </row>
    <row r="80" customFormat="1" ht="13.5" spans="1:8">
      <c r="A80" s="137">
        <f>H75</f>
        <v>685000</v>
      </c>
      <c r="B80" s="93"/>
      <c r="C80" s="137">
        <v>0</v>
      </c>
      <c r="D80" s="137">
        <v>0</v>
      </c>
      <c r="E80" s="137">
        <v>0</v>
      </c>
      <c r="F80" s="137">
        <v>0</v>
      </c>
      <c r="G80" s="137">
        <v>0</v>
      </c>
      <c r="H80" s="213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139" t="s">
        <v>1157</v>
      </c>
    </row>
    <row r="86" customFormat="1" spans="3:4">
      <c r="C86" s="140"/>
      <c r="D86" s="140"/>
    </row>
    <row r="87" customFormat="1" ht="15.75" spans="3:3">
      <c r="C87" s="141" t="s">
        <v>1158</v>
      </c>
    </row>
    <row r="88" customFormat="1" spans="3:3">
      <c r="C88" s="142" t="s">
        <v>1207</v>
      </c>
    </row>
    <row r="89" customFormat="1" spans="3:4">
      <c r="C89" s="143" t="s">
        <v>1160</v>
      </c>
      <c r="D89" s="126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1"/>
    </row>
    <row r="5" customFormat="1" spans="1:8">
      <c r="A5" s="2"/>
      <c r="B5" s="2"/>
      <c r="C5" s="2"/>
      <c r="D5" s="2"/>
      <c r="E5" s="2"/>
      <c r="F5" s="2"/>
      <c r="H5" s="20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193"/>
      <c r="N22" s="217"/>
      <c r="O22" s="217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217"/>
      <c r="O23" s="217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217"/>
      <c r="O24" s="217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217"/>
      <c r="O25" s="217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217"/>
      <c r="O26" s="217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217"/>
      <c r="O27" s="217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217"/>
      <c r="O28" s="217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217"/>
      <c r="O29" s="217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217"/>
      <c r="O30" s="217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217"/>
      <c r="O31" s="217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217"/>
      <c r="O32" s="217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217"/>
      <c r="O33" s="217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217"/>
      <c r="O34" s="217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217"/>
      <c r="O35" s="217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217"/>
      <c r="O36" s="217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217"/>
      <c r="O37" s="217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217"/>
      <c r="O38" s="217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217"/>
      <c r="O39" s="217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217"/>
      <c r="O40" s="217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217"/>
      <c r="O41" s="217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217"/>
      <c r="O42" s="217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217"/>
      <c r="O43" s="217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217"/>
      <c r="O44" s="217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217"/>
      <c r="O45" s="217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217"/>
      <c r="O46" s="217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217"/>
      <c r="O47" s="217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217"/>
      <c r="O48" s="217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217"/>
      <c r="O49" s="217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217"/>
      <c r="O50" s="217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217"/>
      <c r="O51" s="217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217"/>
      <c r="O52" s="217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217"/>
      <c r="O53" s="217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217"/>
      <c r="O54" s="217"/>
    </row>
    <row r="55" s="1" customFormat="1" spans="1:8">
      <c r="A55" s="30"/>
      <c r="B55" s="113"/>
      <c r="C55" s="66"/>
      <c r="D55" s="31"/>
      <c r="E55" s="32"/>
      <c r="F55" s="33"/>
      <c r="G55" s="68"/>
      <c r="H55" s="35"/>
    </row>
    <row r="56" s="1" customFormat="1" ht="17.4" customHeight="1" spans="1:8">
      <c r="A56" s="216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121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129" t="s">
        <v>423</v>
      </c>
      <c r="B59" s="90"/>
      <c r="C59" s="130" t="s">
        <v>424</v>
      </c>
      <c r="D59" s="130" t="s">
        <v>424</v>
      </c>
      <c r="E59" s="130" t="s">
        <v>424</v>
      </c>
      <c r="F59" s="130" t="s">
        <v>424</v>
      </c>
      <c r="G59" s="130" t="s">
        <v>424</v>
      </c>
      <c r="H59" s="131" t="s">
        <v>90</v>
      </c>
    </row>
    <row r="60" customFormat="1" ht="12" customHeight="1" spans="1:8">
      <c r="A60" s="132" t="s">
        <v>425</v>
      </c>
      <c r="B60" s="132"/>
      <c r="C60" s="133" t="s">
        <v>85</v>
      </c>
      <c r="D60" s="134" t="s">
        <v>86</v>
      </c>
      <c r="E60" s="134" t="s">
        <v>87</v>
      </c>
      <c r="F60" s="134" t="s">
        <v>88</v>
      </c>
      <c r="G60" s="134" t="s">
        <v>89</v>
      </c>
      <c r="H60" s="212" t="s">
        <v>426</v>
      </c>
    </row>
    <row r="61" customFormat="1" ht="13.5" spans="1:8">
      <c r="A61" s="137">
        <f>H56</f>
        <v>391600</v>
      </c>
      <c r="B61" s="93"/>
      <c r="C61" s="137">
        <v>0</v>
      </c>
      <c r="D61" s="137">
        <v>0</v>
      </c>
      <c r="E61" s="137">
        <v>0</v>
      </c>
      <c r="F61" s="137">
        <v>0</v>
      </c>
      <c r="G61" s="137">
        <v>0</v>
      </c>
      <c r="H61" s="213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139" t="s">
        <v>1157</v>
      </c>
    </row>
    <row r="67" customFormat="1" spans="3:4">
      <c r="C67" s="140"/>
      <c r="D67" s="140"/>
    </row>
    <row r="68" customFormat="1" ht="15.75" spans="3:3">
      <c r="C68" s="141" t="s">
        <v>1158</v>
      </c>
    </row>
    <row r="69" customFormat="1" spans="3:3">
      <c r="C69" s="142" t="s">
        <v>1207</v>
      </c>
    </row>
    <row r="70" customFormat="1" spans="3:4">
      <c r="C70" s="143" t="s">
        <v>1160</v>
      </c>
      <c r="D70" s="126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1"/>
    </row>
    <row r="5" customFormat="1" spans="1:8">
      <c r="A5" s="2"/>
      <c r="B5" s="2"/>
      <c r="C5" s="2"/>
      <c r="D5" s="2"/>
      <c r="E5" s="2"/>
      <c r="F5" s="2"/>
      <c r="H5" s="20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45" t="s">
        <v>23</v>
      </c>
      <c r="F21" s="146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113"/>
      <c r="C59" s="66"/>
      <c r="D59" s="31"/>
      <c r="E59" s="32"/>
      <c r="F59" s="33"/>
      <c r="G59" s="68"/>
      <c r="H59" s="35"/>
    </row>
    <row r="60" s="1" customFormat="1" ht="17.4" customHeight="1" spans="1:9">
      <c r="A60" s="216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121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129" t="s">
        <v>423</v>
      </c>
      <c r="B63" s="90"/>
      <c r="C63" s="130" t="s">
        <v>424</v>
      </c>
      <c r="D63" s="130" t="s">
        <v>424</v>
      </c>
      <c r="E63" s="130" t="s">
        <v>424</v>
      </c>
      <c r="F63" s="130" t="s">
        <v>424</v>
      </c>
      <c r="G63" s="130" t="s">
        <v>424</v>
      </c>
      <c r="H63" s="131" t="s">
        <v>90</v>
      </c>
    </row>
    <row r="64" customFormat="1" ht="12" customHeight="1" spans="1:8">
      <c r="A64" s="132" t="s">
        <v>425</v>
      </c>
      <c r="B64" s="132"/>
      <c r="C64" s="133" t="s">
        <v>85</v>
      </c>
      <c r="D64" s="134" t="s">
        <v>86</v>
      </c>
      <c r="E64" s="134" t="s">
        <v>87</v>
      </c>
      <c r="F64" s="134" t="s">
        <v>88</v>
      </c>
      <c r="G64" s="134" t="s">
        <v>89</v>
      </c>
      <c r="H64" s="212" t="s">
        <v>426</v>
      </c>
    </row>
    <row r="65" customFormat="1" ht="13.5" spans="1:8">
      <c r="A65" s="137">
        <f>H60+391600</f>
        <v>955600</v>
      </c>
      <c r="B65" s="93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213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139" t="s">
        <v>1157</v>
      </c>
    </row>
    <row r="71" customFormat="1" spans="3:4">
      <c r="C71" s="140"/>
      <c r="D71" s="140"/>
    </row>
    <row r="72" customFormat="1" ht="15.75" spans="3:3">
      <c r="C72" s="141" t="s">
        <v>1158</v>
      </c>
    </row>
    <row r="73" customFormat="1" spans="3:3">
      <c r="C73" s="142" t="s">
        <v>1207</v>
      </c>
    </row>
    <row r="74" customFormat="1" spans="3:4">
      <c r="C74" s="143" t="s">
        <v>1160</v>
      </c>
      <c r="D74" s="126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01"/>
    </row>
    <row r="5" customFormat="1" spans="1:8">
      <c r="A5" s="2"/>
      <c r="B5" s="2"/>
      <c r="C5" s="2"/>
      <c r="D5" s="2"/>
      <c r="E5" s="2"/>
      <c r="F5" s="2"/>
      <c r="H5" s="20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58" t="s">
        <v>9</v>
      </c>
      <c r="D12" s="12"/>
      <c r="E12" s="10"/>
      <c r="F12" s="2"/>
    </row>
    <row r="13" customFormat="1" spans="1:6">
      <c r="A13" s="4" t="s">
        <v>10</v>
      </c>
      <c r="B13" s="4"/>
      <c r="C13" s="5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97" t="s">
        <v>20</v>
      </c>
      <c r="B21" s="97" t="s">
        <v>1163</v>
      </c>
      <c r="C21" s="97" t="s">
        <v>21</v>
      </c>
      <c r="D21" s="98" t="s">
        <v>22</v>
      </c>
      <c r="E21" s="99" t="s">
        <v>23</v>
      </c>
      <c r="F21" s="100">
        <v>0</v>
      </c>
      <c r="G21" s="98" t="s">
        <v>24</v>
      </c>
      <c r="H21" s="98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113"/>
      <c r="C71" s="66"/>
      <c r="D71" s="31"/>
      <c r="E71" s="32"/>
      <c r="F71" s="33"/>
      <c r="G71" s="68"/>
      <c r="H71" s="35"/>
    </row>
    <row r="72" s="1" customFormat="1" ht="17.4" customHeight="1" spans="1:9">
      <c r="A72" s="208" t="s">
        <v>4934</v>
      </c>
      <c r="B72" s="115"/>
      <c r="C72" s="116"/>
      <c r="D72" s="117"/>
      <c r="E72" s="209"/>
      <c r="F72" s="119"/>
      <c r="G72" s="210" t="s">
        <v>80</v>
      </c>
      <c r="H72" s="211">
        <f>SUM(H22:H71)</f>
        <v>877000</v>
      </c>
      <c r="I72" s="1" t="s">
        <v>4935</v>
      </c>
    </row>
    <row r="73" s="1" customFormat="1" ht="17.4" customHeight="1" spans="1:8">
      <c r="A73" s="121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129" t="s">
        <v>423</v>
      </c>
      <c r="B75" s="90"/>
      <c r="C75" s="130" t="s">
        <v>424</v>
      </c>
      <c r="D75" s="130" t="s">
        <v>424</v>
      </c>
      <c r="E75" s="130" t="s">
        <v>424</v>
      </c>
      <c r="F75" s="130" t="s">
        <v>424</v>
      </c>
      <c r="G75" s="130" t="s">
        <v>424</v>
      </c>
      <c r="H75" s="131" t="s">
        <v>90</v>
      </c>
    </row>
    <row r="76" customFormat="1" ht="12" customHeight="1" spans="1:8">
      <c r="A76" s="132" t="s">
        <v>425</v>
      </c>
      <c r="B76" s="132"/>
      <c r="C76" s="133" t="s">
        <v>85</v>
      </c>
      <c r="D76" s="134" t="s">
        <v>86</v>
      </c>
      <c r="E76" s="134" t="s">
        <v>87</v>
      </c>
      <c r="F76" s="134" t="s">
        <v>88</v>
      </c>
      <c r="G76" s="134" t="s">
        <v>89</v>
      </c>
      <c r="H76" s="212" t="s">
        <v>426</v>
      </c>
    </row>
    <row r="77" customFormat="1" ht="13.5" spans="1:8">
      <c r="A77" s="137">
        <f>H72+391600+654000</f>
        <v>1922600</v>
      </c>
      <c r="B77" s="93"/>
      <c r="C77" s="137">
        <v>0</v>
      </c>
      <c r="D77" s="137">
        <v>0</v>
      </c>
      <c r="E77" s="137">
        <v>0</v>
      </c>
      <c r="F77" s="137">
        <v>0</v>
      </c>
      <c r="G77" s="137">
        <v>0</v>
      </c>
      <c r="H77" s="213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139" t="s">
        <v>1157</v>
      </c>
    </row>
    <row r="83" customFormat="1" spans="3:4">
      <c r="C83" s="140"/>
      <c r="D83" s="140"/>
    </row>
    <row r="84" customFormat="1" ht="15.75" spans="3:3">
      <c r="C84" s="141" t="s">
        <v>1158</v>
      </c>
    </row>
    <row r="85" customFormat="1" spans="3:3">
      <c r="C85" s="142" t="s">
        <v>1207</v>
      </c>
    </row>
    <row r="86" customFormat="1" spans="3:4">
      <c r="C86" s="143" t="s">
        <v>1160</v>
      </c>
      <c r="D86" s="126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205"/>
      <c r="N2" s="205"/>
    </row>
    <row r="3" customFormat="1" spans="1:14">
      <c r="A3" s="2"/>
      <c r="B3" s="2"/>
      <c r="C3" s="2"/>
      <c r="D3" s="2"/>
      <c r="E3" s="2"/>
      <c r="F3" s="2"/>
      <c r="M3" s="205"/>
      <c r="N3" s="205"/>
    </row>
    <row r="4" customFormat="1" spans="1:14">
      <c r="A4" s="2"/>
      <c r="B4" s="2"/>
      <c r="C4" s="2"/>
      <c r="D4" s="2"/>
      <c r="E4" s="2"/>
      <c r="F4" s="2"/>
      <c r="H4" s="201"/>
      <c r="M4" s="205"/>
      <c r="N4" s="205"/>
    </row>
    <row r="5" customFormat="1" spans="1:14">
      <c r="A5" s="2"/>
      <c r="B5" s="2"/>
      <c r="C5" s="2"/>
      <c r="D5" s="2"/>
      <c r="E5" s="2"/>
      <c r="F5" s="2"/>
      <c r="H5" s="202"/>
      <c r="M5" s="205"/>
      <c r="N5" s="205"/>
    </row>
    <row r="6" customFormat="1" spans="1:14">
      <c r="A6" s="2"/>
      <c r="B6" s="2"/>
      <c r="C6" s="2"/>
      <c r="D6" s="2"/>
      <c r="E6" s="2"/>
      <c r="F6" s="2"/>
      <c r="M6" s="205"/>
      <c r="N6" s="205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205"/>
      <c r="N7" s="205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205"/>
      <c r="N8" s="205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205"/>
      <c r="N9" s="205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205"/>
      <c r="N10" s="205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205"/>
      <c r="N11" s="205"/>
    </row>
    <row r="12" customFormat="1" spans="1:14">
      <c r="A12" s="4" t="s">
        <v>8</v>
      </c>
      <c r="B12" s="4"/>
      <c r="C12" s="558" t="s">
        <v>9</v>
      </c>
      <c r="D12" s="12"/>
      <c r="E12" s="10"/>
      <c r="F12" s="2"/>
      <c r="M12" s="205"/>
      <c r="N12" s="205"/>
    </row>
    <row r="13" customFormat="1" spans="1:14">
      <c r="A13" s="4" t="s">
        <v>10</v>
      </c>
      <c r="B13" s="4"/>
      <c r="C13" s="558" t="s">
        <v>11</v>
      </c>
      <c r="D13" s="12"/>
      <c r="E13" s="10"/>
      <c r="F13" s="2"/>
      <c r="M13" s="205"/>
      <c r="N13" s="205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205"/>
      <c r="N14" s="205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205"/>
      <c r="N15" s="205"/>
    </row>
    <row r="16" customFormat="1" spans="1:14">
      <c r="A16" s="4"/>
      <c r="B16" s="4"/>
      <c r="C16" s="16"/>
      <c r="D16" s="17"/>
      <c r="E16" s="17"/>
      <c r="F16" s="2"/>
      <c r="M16" s="205"/>
      <c r="N16" s="205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205"/>
      <c r="N17" s="205"/>
    </row>
    <row r="18" customFormat="1" spans="3:14">
      <c r="C18" s="20" t="s">
        <v>18</v>
      </c>
      <c r="D18" s="21"/>
      <c r="E18" s="21"/>
      <c r="F18" s="2"/>
      <c r="M18" s="205"/>
      <c r="N18" s="205"/>
    </row>
    <row r="19" customFormat="1" spans="3:14">
      <c r="C19" s="22" t="s">
        <v>19</v>
      </c>
      <c r="D19" s="21"/>
      <c r="E19" s="21"/>
      <c r="F19" s="2"/>
      <c r="M19" s="205"/>
      <c r="N19" s="205"/>
    </row>
    <row r="20" customFormat="1" ht="8.4" customHeight="1" spans="1:14">
      <c r="A20" s="2"/>
      <c r="B20" s="2"/>
      <c r="C20" s="2"/>
      <c r="D20" s="2"/>
      <c r="E20" s="23"/>
      <c r="F20" s="24"/>
      <c r="M20" s="205"/>
      <c r="N20" s="205"/>
    </row>
    <row r="21" customFormat="1" spans="1:14">
      <c r="A21" s="97" t="s">
        <v>20</v>
      </c>
      <c r="B21" s="97" t="s">
        <v>1163</v>
      </c>
      <c r="C21" s="97" t="s">
        <v>21</v>
      </c>
      <c r="D21" s="98" t="s">
        <v>22</v>
      </c>
      <c r="E21" s="203" t="s">
        <v>23</v>
      </c>
      <c r="F21" s="204"/>
      <c r="G21" s="98" t="s">
        <v>24</v>
      </c>
      <c r="H21" s="98" t="s">
        <v>25</v>
      </c>
      <c r="M21" s="205"/>
      <c r="N21" s="205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206"/>
      <c r="N22" s="206"/>
      <c r="O22" s="193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206"/>
      <c r="N23" s="206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206"/>
      <c r="N24" s="206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206"/>
      <c r="N25" s="206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206"/>
      <c r="N26" s="206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206"/>
      <c r="N27" s="206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206"/>
      <c r="N28" s="206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206"/>
      <c r="N29" s="206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206"/>
      <c r="N30" s="206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206"/>
      <c r="N31" s="206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206"/>
      <c r="N32" s="206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206"/>
      <c r="N33" s="206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206"/>
      <c r="N34" s="206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206"/>
      <c r="N35" s="206"/>
    </row>
    <row r="36" s="1" customFormat="1" spans="1:14">
      <c r="A36" s="30" t="s">
        <v>26</v>
      </c>
      <c r="B36" s="101">
        <v>538561</v>
      </c>
      <c r="C36" s="101" t="s">
        <v>4949</v>
      </c>
      <c r="D36" s="102">
        <v>1411863</v>
      </c>
      <c r="E36" s="103">
        <v>43488</v>
      </c>
      <c r="F36" s="104">
        <v>43493</v>
      </c>
      <c r="G36" s="105" t="s">
        <v>28</v>
      </c>
      <c r="H36" s="106">
        <v>25000</v>
      </c>
      <c r="M36" s="206"/>
      <c r="N36" s="206"/>
    </row>
    <row r="37" s="1" customFormat="1" spans="1:14">
      <c r="A37" s="30" t="s">
        <v>26</v>
      </c>
      <c r="B37" s="101">
        <v>538562</v>
      </c>
      <c r="C37" s="101" t="s">
        <v>4950</v>
      </c>
      <c r="D37" s="102">
        <v>1411863</v>
      </c>
      <c r="E37" s="103">
        <v>43488</v>
      </c>
      <c r="F37" s="104">
        <v>43493</v>
      </c>
      <c r="G37" s="105" t="s">
        <v>28</v>
      </c>
      <c r="H37" s="106">
        <v>25000</v>
      </c>
      <c r="M37" s="206"/>
      <c r="N37" s="206"/>
    </row>
    <row r="38" s="1" customFormat="1" spans="1:14">
      <c r="A38" s="30" t="s">
        <v>26</v>
      </c>
      <c r="B38" s="107">
        <v>538563</v>
      </c>
      <c r="C38" s="107" t="s">
        <v>4951</v>
      </c>
      <c r="D38" s="108">
        <v>1406598</v>
      </c>
      <c r="E38" s="109">
        <v>43490</v>
      </c>
      <c r="F38" s="110">
        <v>43493</v>
      </c>
      <c r="G38" s="111" t="s">
        <v>28</v>
      </c>
      <c r="H38" s="112">
        <v>15000</v>
      </c>
      <c r="M38" s="206"/>
      <c r="N38" s="206"/>
    </row>
    <row r="39" s="1" customFormat="1" spans="1:14">
      <c r="A39" s="30" t="s">
        <v>26</v>
      </c>
      <c r="B39" s="107">
        <v>538564</v>
      </c>
      <c r="C39" s="107" t="s">
        <v>4952</v>
      </c>
      <c r="D39" s="108">
        <v>1406598</v>
      </c>
      <c r="E39" s="109">
        <v>43490</v>
      </c>
      <c r="F39" s="110">
        <v>43493</v>
      </c>
      <c r="G39" s="111" t="s">
        <v>28</v>
      </c>
      <c r="H39" s="112">
        <v>15000</v>
      </c>
      <c r="M39" s="206"/>
      <c r="N39" s="206"/>
    </row>
    <row r="40" s="1" customFormat="1" spans="1:14">
      <c r="A40" s="30" t="s">
        <v>26</v>
      </c>
      <c r="B40" s="107">
        <v>538565</v>
      </c>
      <c r="C40" s="107" t="s">
        <v>4953</v>
      </c>
      <c r="D40" s="108">
        <v>1406598</v>
      </c>
      <c r="E40" s="109">
        <v>43490</v>
      </c>
      <c r="F40" s="110">
        <v>43493</v>
      </c>
      <c r="G40" s="111" t="s">
        <v>28</v>
      </c>
      <c r="H40" s="112">
        <v>15000</v>
      </c>
      <c r="M40" s="206"/>
      <c r="N40" s="206"/>
    </row>
    <row r="41" s="1" customFormat="1" spans="1:14">
      <c r="A41" s="30" t="s">
        <v>26</v>
      </c>
      <c r="B41" s="107">
        <v>538568</v>
      </c>
      <c r="C41" s="107" t="s">
        <v>4954</v>
      </c>
      <c r="D41" s="108">
        <v>1406598</v>
      </c>
      <c r="E41" s="109">
        <v>43490</v>
      </c>
      <c r="F41" s="110">
        <v>43493</v>
      </c>
      <c r="G41" s="111" t="s">
        <v>28</v>
      </c>
      <c r="H41" s="112">
        <v>15000</v>
      </c>
      <c r="M41" s="206"/>
      <c r="N41" s="206"/>
    </row>
    <row r="42" s="1" customFormat="1" spans="1:14">
      <c r="A42" s="30" t="s">
        <v>26</v>
      </c>
      <c r="B42" s="107">
        <v>538569</v>
      </c>
      <c r="C42" s="107" t="s">
        <v>336</v>
      </c>
      <c r="D42" s="108">
        <v>1406598</v>
      </c>
      <c r="E42" s="109">
        <v>43490</v>
      </c>
      <c r="F42" s="110">
        <v>43493</v>
      </c>
      <c r="G42" s="111" t="s">
        <v>28</v>
      </c>
      <c r="H42" s="112">
        <v>15000</v>
      </c>
      <c r="M42" s="206"/>
      <c r="N42" s="206"/>
    </row>
    <row r="43" s="1" customFormat="1" spans="1:14">
      <c r="A43" s="30" t="s">
        <v>26</v>
      </c>
      <c r="B43" s="107">
        <v>538570</v>
      </c>
      <c r="C43" s="107" t="s">
        <v>1374</v>
      </c>
      <c r="D43" s="108">
        <v>1406598</v>
      </c>
      <c r="E43" s="109">
        <v>43490</v>
      </c>
      <c r="F43" s="110">
        <v>43493</v>
      </c>
      <c r="G43" s="111" t="s">
        <v>28</v>
      </c>
      <c r="H43" s="112">
        <v>15000</v>
      </c>
      <c r="M43" s="206"/>
      <c r="N43" s="206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206"/>
      <c r="N44" s="206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206"/>
      <c r="N45" s="206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206"/>
      <c r="N46" s="206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206"/>
      <c r="N47" s="206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206"/>
      <c r="N48" s="206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206"/>
      <c r="N49" s="206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206"/>
      <c r="N50" s="206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206"/>
      <c r="N51" s="206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207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214"/>
      <c r="M67" s="207"/>
    </row>
    <row r="68" s="1" customFormat="1" ht="14.25" spans="1:8">
      <c r="A68" s="30" t="s">
        <v>26</v>
      </c>
      <c r="B68" s="44">
        <v>539212</v>
      </c>
      <c r="C68" s="44" t="s">
        <v>4977</v>
      </c>
      <c r="D68" s="207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113"/>
      <c r="C75" s="66"/>
      <c r="D75" s="31"/>
      <c r="E75" s="32"/>
      <c r="F75" s="33"/>
      <c r="G75" s="68"/>
      <c r="H75" s="35"/>
    </row>
    <row r="76" s="1" customFormat="1" ht="17.4" customHeight="1" spans="1:9">
      <c r="A76" s="208" t="s">
        <v>4934</v>
      </c>
      <c r="B76" s="115"/>
      <c r="C76" s="116"/>
      <c r="D76" s="117"/>
      <c r="E76" s="209"/>
      <c r="F76" s="119"/>
      <c r="G76" s="210" t="s">
        <v>80</v>
      </c>
      <c r="H76" s="211">
        <f>SUM(H22:H75)</f>
        <v>781800</v>
      </c>
      <c r="I76" s="215" t="s">
        <v>4984</v>
      </c>
    </row>
    <row r="77" s="1" customFormat="1" ht="17.4" customHeight="1" spans="1:7">
      <c r="A77" s="121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129" t="s">
        <v>423</v>
      </c>
      <c r="B79" s="90"/>
      <c r="C79" s="130" t="s">
        <v>424</v>
      </c>
      <c r="D79" s="130" t="s">
        <v>424</v>
      </c>
      <c r="E79" s="130" t="s">
        <v>424</v>
      </c>
      <c r="F79" s="130" t="s">
        <v>424</v>
      </c>
      <c r="G79" s="130" t="s">
        <v>424</v>
      </c>
      <c r="H79" s="131" t="s">
        <v>90</v>
      </c>
    </row>
    <row r="80" customFormat="1" ht="12" customHeight="1" spans="1:8">
      <c r="A80" s="132" t="s">
        <v>425</v>
      </c>
      <c r="B80" s="132"/>
      <c r="C80" s="133" t="s">
        <v>85</v>
      </c>
      <c r="D80" s="134" t="s">
        <v>86</v>
      </c>
      <c r="E80" s="134" t="s">
        <v>87</v>
      </c>
      <c r="F80" s="134" t="s">
        <v>88</v>
      </c>
      <c r="G80" s="134" t="s">
        <v>89</v>
      </c>
      <c r="H80" s="212" t="s">
        <v>426</v>
      </c>
    </row>
    <row r="81" customFormat="1" ht="13.5" spans="1:8">
      <c r="A81" s="137">
        <f>H76+877000</f>
        <v>1658800</v>
      </c>
      <c r="B81" s="93"/>
      <c r="C81" s="137">
        <v>0</v>
      </c>
      <c r="D81" s="137">
        <v>0</v>
      </c>
      <c r="E81" s="137">
        <v>0</v>
      </c>
      <c r="F81" s="137">
        <v>0</v>
      </c>
      <c r="G81" s="137">
        <v>0</v>
      </c>
      <c r="H81" s="213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139" t="s">
        <v>1157</v>
      </c>
    </row>
    <row r="87" customFormat="1" spans="3:4">
      <c r="C87" s="140"/>
      <c r="D87" s="140"/>
    </row>
    <row r="88" customFormat="1" ht="15.75" spans="3:3">
      <c r="C88" s="141" t="s">
        <v>1158</v>
      </c>
    </row>
    <row r="89" customFormat="1" spans="3:3">
      <c r="C89" s="142" t="s">
        <v>1207</v>
      </c>
    </row>
    <row r="90" customFormat="1" spans="3:4">
      <c r="C90" s="143" t="s">
        <v>1160</v>
      </c>
      <c r="D90" s="126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145" t="s">
        <v>23</v>
      </c>
      <c r="F1" s="146">
        <v>1</v>
      </c>
      <c r="G1" s="26" t="s">
        <v>24</v>
      </c>
      <c r="H1" s="26" t="s">
        <v>25</v>
      </c>
    </row>
    <row r="2" s="1" customFormat="1" spans="1:9">
      <c r="A2" s="147" t="s">
        <v>26</v>
      </c>
      <c r="B2" s="147">
        <v>539385</v>
      </c>
      <c r="C2" s="147" t="s">
        <v>4978</v>
      </c>
      <c r="D2" s="148">
        <v>1430805</v>
      </c>
      <c r="E2" s="149">
        <v>43497</v>
      </c>
      <c r="F2" s="150">
        <v>43498</v>
      </c>
      <c r="G2" s="151" t="s">
        <v>3877</v>
      </c>
      <c r="H2" s="152">
        <v>5940</v>
      </c>
      <c r="I2" s="166"/>
    </row>
    <row r="3" s="1" customFormat="1" spans="1:9">
      <c r="A3" s="147" t="s">
        <v>26</v>
      </c>
      <c r="B3" s="147">
        <v>539564</v>
      </c>
      <c r="C3" s="147" t="s">
        <v>1431</v>
      </c>
      <c r="D3" s="148">
        <v>1424536</v>
      </c>
      <c r="E3" s="149">
        <v>43498</v>
      </c>
      <c r="F3" s="150">
        <v>43499</v>
      </c>
      <c r="G3" s="151" t="s">
        <v>3877</v>
      </c>
      <c r="H3" s="152">
        <v>6600</v>
      </c>
      <c r="I3" s="166"/>
    </row>
    <row r="4" s="1" customFormat="1" spans="1:9">
      <c r="A4" s="147" t="s">
        <v>26</v>
      </c>
      <c r="B4" s="147">
        <v>539565</v>
      </c>
      <c r="C4" s="147" t="s">
        <v>4987</v>
      </c>
      <c r="D4" s="148">
        <v>1432121</v>
      </c>
      <c r="E4" s="149">
        <v>43498</v>
      </c>
      <c r="F4" s="150">
        <v>43499</v>
      </c>
      <c r="G4" s="151" t="s">
        <v>3877</v>
      </c>
      <c r="H4" s="152">
        <v>6600</v>
      </c>
      <c r="I4" s="166"/>
    </row>
    <row r="5" s="1" customFormat="1" spans="1:9">
      <c r="A5" s="147" t="s">
        <v>26</v>
      </c>
      <c r="B5" s="147">
        <v>539566</v>
      </c>
      <c r="C5" s="147" t="s">
        <v>4988</v>
      </c>
      <c r="D5" s="148">
        <v>1428852</v>
      </c>
      <c r="E5" s="149">
        <v>43497</v>
      </c>
      <c r="F5" s="150">
        <v>43499</v>
      </c>
      <c r="G5" s="151" t="s">
        <v>3877</v>
      </c>
      <c r="H5" s="152">
        <v>12540</v>
      </c>
      <c r="I5" s="166"/>
    </row>
    <row r="6" s="1" customFormat="1" spans="1:9">
      <c r="A6" s="147" t="s">
        <v>26</v>
      </c>
      <c r="B6" s="153">
        <v>539570</v>
      </c>
      <c r="C6" s="153" t="s">
        <v>4977</v>
      </c>
      <c r="D6" s="154">
        <v>1444188</v>
      </c>
      <c r="E6" s="155">
        <v>43497</v>
      </c>
      <c r="F6" s="156">
        <v>43499</v>
      </c>
      <c r="G6" s="157" t="s">
        <v>3877</v>
      </c>
      <c r="H6" s="158">
        <v>12540</v>
      </c>
      <c r="I6" s="166"/>
    </row>
    <row r="7" s="1" customFormat="1" spans="1:9">
      <c r="A7" s="147" t="s">
        <v>26</v>
      </c>
      <c r="B7" s="153">
        <v>539571</v>
      </c>
      <c r="C7" s="153" t="s">
        <v>4976</v>
      </c>
      <c r="D7" s="154">
        <v>1444188</v>
      </c>
      <c r="E7" s="155">
        <v>43497</v>
      </c>
      <c r="F7" s="156">
        <v>43499</v>
      </c>
      <c r="G7" s="157" t="s">
        <v>3877</v>
      </c>
      <c r="H7" s="158">
        <v>12540</v>
      </c>
      <c r="I7" s="166"/>
    </row>
    <row r="8" s="1" customFormat="1" spans="1:9">
      <c r="A8" s="147" t="s">
        <v>26</v>
      </c>
      <c r="B8" s="147">
        <v>539574</v>
      </c>
      <c r="C8" s="147" t="s">
        <v>4989</v>
      </c>
      <c r="D8" s="148">
        <v>1428710</v>
      </c>
      <c r="E8" s="149">
        <v>43498</v>
      </c>
      <c r="F8" s="150">
        <v>43499</v>
      </c>
      <c r="G8" s="151" t="s">
        <v>3877</v>
      </c>
      <c r="H8" s="152">
        <v>6600</v>
      </c>
      <c r="I8" s="166"/>
    </row>
    <row r="9" s="1" customFormat="1" spans="1:9">
      <c r="A9" s="147" t="s">
        <v>26</v>
      </c>
      <c r="B9" s="153">
        <v>539591</v>
      </c>
      <c r="C9" s="153" t="s">
        <v>4990</v>
      </c>
      <c r="D9" s="154">
        <v>1431340</v>
      </c>
      <c r="E9" s="155">
        <v>43800</v>
      </c>
      <c r="F9" s="156">
        <v>43499</v>
      </c>
      <c r="G9" s="157" t="s">
        <v>3877</v>
      </c>
      <c r="H9" s="158">
        <v>14440</v>
      </c>
      <c r="I9" s="166"/>
    </row>
    <row r="10" s="1" customFormat="1" spans="1:9">
      <c r="A10" s="147" t="s">
        <v>26</v>
      </c>
      <c r="B10" s="153">
        <v>539592</v>
      </c>
      <c r="C10" s="153" t="s">
        <v>4983</v>
      </c>
      <c r="D10" s="154">
        <v>1431340</v>
      </c>
      <c r="E10" s="155">
        <v>43800</v>
      </c>
      <c r="F10" s="156">
        <v>43499</v>
      </c>
      <c r="G10" s="157" t="s">
        <v>3877</v>
      </c>
      <c r="H10" s="158">
        <v>14440</v>
      </c>
      <c r="I10" s="166"/>
    </row>
    <row r="11" s="1" customFormat="1" spans="1:9">
      <c r="A11" s="147" t="s">
        <v>26</v>
      </c>
      <c r="B11" s="147">
        <v>539863</v>
      </c>
      <c r="C11" s="147" t="s">
        <v>4979</v>
      </c>
      <c r="D11" s="148">
        <v>1400797</v>
      </c>
      <c r="E11" s="149">
        <v>43497</v>
      </c>
      <c r="F11" s="150">
        <v>43501</v>
      </c>
      <c r="G11" s="151" t="s">
        <v>3877</v>
      </c>
      <c r="H11" s="152">
        <v>25740</v>
      </c>
      <c r="I11" s="166"/>
    </row>
    <row r="12" s="1" customFormat="1" spans="1:9">
      <c r="A12" s="147" t="s">
        <v>26</v>
      </c>
      <c r="B12" s="153">
        <v>539865</v>
      </c>
      <c r="C12" s="153" t="s">
        <v>4991</v>
      </c>
      <c r="D12" s="154">
        <v>1408657</v>
      </c>
      <c r="E12" s="155">
        <v>43499</v>
      </c>
      <c r="F12" s="156">
        <v>43501</v>
      </c>
      <c r="G12" s="157" t="s">
        <v>3877</v>
      </c>
      <c r="H12" s="158">
        <v>13200</v>
      </c>
      <c r="I12" s="166"/>
    </row>
    <row r="13" s="1" customFormat="1" spans="1:9">
      <c r="A13" s="147" t="s">
        <v>26</v>
      </c>
      <c r="B13" s="153">
        <v>539866</v>
      </c>
      <c r="C13" s="153" t="s">
        <v>4992</v>
      </c>
      <c r="D13" s="154">
        <v>1408657</v>
      </c>
      <c r="E13" s="155">
        <v>43499</v>
      </c>
      <c r="F13" s="156">
        <v>43501</v>
      </c>
      <c r="G13" s="157" t="s">
        <v>3877</v>
      </c>
      <c r="H13" s="158">
        <v>13200</v>
      </c>
      <c r="I13" s="166"/>
    </row>
    <row r="14" s="1" customFormat="1" spans="1:9">
      <c r="A14" s="147" t="s">
        <v>26</v>
      </c>
      <c r="B14" s="153">
        <v>539867</v>
      </c>
      <c r="C14" s="153" t="s">
        <v>4993</v>
      </c>
      <c r="D14" s="154">
        <v>1408657</v>
      </c>
      <c r="E14" s="155">
        <v>43499</v>
      </c>
      <c r="F14" s="156">
        <v>43501</v>
      </c>
      <c r="G14" s="157" t="s">
        <v>3877</v>
      </c>
      <c r="H14" s="158">
        <v>13200</v>
      </c>
      <c r="I14" s="166"/>
    </row>
    <row r="15" s="1" customFormat="1" spans="1:9">
      <c r="A15" s="147" t="s">
        <v>26</v>
      </c>
      <c r="B15" s="147">
        <v>539878</v>
      </c>
      <c r="C15" s="147" t="s">
        <v>4994</v>
      </c>
      <c r="D15" s="148">
        <v>1417904</v>
      </c>
      <c r="E15" s="149">
        <v>43498</v>
      </c>
      <c r="F15" s="150">
        <v>43501</v>
      </c>
      <c r="G15" s="151" t="s">
        <v>3877</v>
      </c>
      <c r="H15" s="152">
        <v>22800</v>
      </c>
      <c r="I15" s="166"/>
    </row>
    <row r="16" s="1" customFormat="1" spans="1:9">
      <c r="A16" s="147" t="s">
        <v>26</v>
      </c>
      <c r="B16" s="153">
        <v>539879</v>
      </c>
      <c r="C16" s="153" t="s">
        <v>4995</v>
      </c>
      <c r="D16" s="154">
        <v>1417905</v>
      </c>
      <c r="E16" s="155">
        <v>43498</v>
      </c>
      <c r="F16" s="156">
        <v>43501</v>
      </c>
      <c r="G16" s="157" t="s">
        <v>3877</v>
      </c>
      <c r="H16" s="158">
        <v>22800</v>
      </c>
      <c r="I16" s="166"/>
    </row>
    <row r="17" s="1" customFormat="1" spans="1:9">
      <c r="A17" s="147" t="s">
        <v>26</v>
      </c>
      <c r="B17" s="153">
        <v>539882</v>
      </c>
      <c r="C17" s="153" t="s">
        <v>2877</v>
      </c>
      <c r="D17" s="154">
        <v>1417905</v>
      </c>
      <c r="E17" s="155">
        <v>43498</v>
      </c>
      <c r="F17" s="156">
        <v>43501</v>
      </c>
      <c r="G17" s="157" t="s">
        <v>3877</v>
      </c>
      <c r="H17" s="158">
        <v>22800</v>
      </c>
      <c r="I17" s="166"/>
    </row>
    <row r="18" s="1" customFormat="1" spans="1:9">
      <c r="A18" s="147" t="s">
        <v>26</v>
      </c>
      <c r="B18" s="159">
        <v>539890</v>
      </c>
      <c r="C18" s="159" t="s">
        <v>4996</v>
      </c>
      <c r="D18" s="160">
        <v>1433748</v>
      </c>
      <c r="E18" s="161">
        <v>43498</v>
      </c>
      <c r="F18" s="162">
        <v>43501</v>
      </c>
      <c r="G18" s="163" t="s">
        <v>3877</v>
      </c>
      <c r="H18" s="164">
        <v>22800</v>
      </c>
      <c r="I18" s="166"/>
    </row>
    <row r="19" s="1" customFormat="1" spans="1:9">
      <c r="A19" s="147" t="s">
        <v>26</v>
      </c>
      <c r="B19" s="159">
        <v>539891</v>
      </c>
      <c r="C19" s="159" t="s">
        <v>4997</v>
      </c>
      <c r="D19" s="160">
        <v>1433748</v>
      </c>
      <c r="E19" s="161">
        <v>43498</v>
      </c>
      <c r="F19" s="162">
        <v>43501</v>
      </c>
      <c r="G19" s="163" t="s">
        <v>3877</v>
      </c>
      <c r="H19" s="164">
        <v>22800</v>
      </c>
      <c r="I19" s="166"/>
    </row>
    <row r="20" s="1" customFormat="1" spans="1:9">
      <c r="A20" s="147" t="s">
        <v>26</v>
      </c>
      <c r="B20" s="153">
        <v>540013</v>
      </c>
      <c r="C20" s="153" t="s">
        <v>4998</v>
      </c>
      <c r="D20" s="154">
        <v>1399248</v>
      </c>
      <c r="E20" s="155">
        <v>43499</v>
      </c>
      <c r="F20" s="156">
        <v>43502</v>
      </c>
      <c r="G20" s="157" t="s">
        <v>3877</v>
      </c>
      <c r="H20" s="158">
        <v>19800</v>
      </c>
      <c r="I20" s="166"/>
    </row>
    <row r="21" s="1" customFormat="1" spans="1:9">
      <c r="A21" s="147" t="s">
        <v>26</v>
      </c>
      <c r="B21" s="153">
        <v>540014</v>
      </c>
      <c r="C21" s="153" t="s">
        <v>4999</v>
      </c>
      <c r="D21" s="154">
        <v>1399248</v>
      </c>
      <c r="E21" s="155">
        <v>43499</v>
      </c>
      <c r="F21" s="156">
        <v>43502</v>
      </c>
      <c r="G21" s="157" t="s">
        <v>3877</v>
      </c>
      <c r="H21" s="158">
        <v>19800</v>
      </c>
      <c r="I21" s="166"/>
    </row>
    <row r="22" s="1" customFormat="1" spans="1:9">
      <c r="A22" s="147" t="s">
        <v>26</v>
      </c>
      <c r="B22" s="153">
        <v>540015</v>
      </c>
      <c r="C22" s="153" t="s">
        <v>5000</v>
      </c>
      <c r="D22" s="154">
        <v>1399248</v>
      </c>
      <c r="E22" s="155">
        <v>43499</v>
      </c>
      <c r="F22" s="156">
        <v>43502</v>
      </c>
      <c r="G22" s="157" t="s">
        <v>3877</v>
      </c>
      <c r="H22" s="158">
        <v>19800</v>
      </c>
      <c r="I22" s="166"/>
    </row>
    <row r="23" s="1" customFormat="1" spans="1:9">
      <c r="A23" s="147" t="s">
        <v>26</v>
      </c>
      <c r="B23" s="147">
        <v>540017</v>
      </c>
      <c r="C23" s="147" t="s">
        <v>5001</v>
      </c>
      <c r="D23" s="148">
        <v>1428715</v>
      </c>
      <c r="E23" s="149">
        <v>43499</v>
      </c>
      <c r="F23" s="150">
        <v>43502</v>
      </c>
      <c r="G23" s="151" t="s">
        <v>3877</v>
      </c>
      <c r="H23" s="152">
        <v>19800</v>
      </c>
      <c r="I23" s="166"/>
    </row>
    <row r="24" s="1" customFormat="1" spans="1:9">
      <c r="A24" s="147" t="s">
        <v>26</v>
      </c>
      <c r="B24" s="147">
        <v>540019</v>
      </c>
      <c r="C24" s="147" t="s">
        <v>5002</v>
      </c>
      <c r="D24" s="148">
        <v>1431355</v>
      </c>
      <c r="E24" s="149">
        <v>43499</v>
      </c>
      <c r="F24" s="150">
        <v>43502</v>
      </c>
      <c r="G24" s="151" t="s">
        <v>3877</v>
      </c>
      <c r="H24" s="152">
        <v>19800</v>
      </c>
      <c r="I24" s="166"/>
    </row>
    <row r="25" s="1" customFormat="1" spans="1:9">
      <c r="A25" s="147" t="s">
        <v>26</v>
      </c>
      <c r="B25" s="147">
        <v>540020</v>
      </c>
      <c r="C25" s="147" t="s">
        <v>5003</v>
      </c>
      <c r="D25" s="148">
        <v>1401735</v>
      </c>
      <c r="E25" s="149">
        <v>43499</v>
      </c>
      <c r="F25" s="150">
        <v>43502</v>
      </c>
      <c r="G25" s="151" t="s">
        <v>3877</v>
      </c>
      <c r="H25" s="152">
        <v>19800</v>
      </c>
      <c r="I25" s="166"/>
    </row>
    <row r="26" s="1" customFormat="1" spans="1:9">
      <c r="A26" s="147" t="s">
        <v>26</v>
      </c>
      <c r="B26" s="147">
        <v>540031</v>
      </c>
      <c r="C26" s="147" t="s">
        <v>2867</v>
      </c>
      <c r="D26" s="148">
        <v>1387237</v>
      </c>
      <c r="E26" s="149">
        <v>43500</v>
      </c>
      <c r="F26" s="150">
        <v>43502</v>
      </c>
      <c r="G26" s="151" t="s">
        <v>3877</v>
      </c>
      <c r="H26" s="152">
        <v>15200</v>
      </c>
      <c r="I26" s="166"/>
    </row>
    <row r="27" s="1" customFormat="1" spans="1:9">
      <c r="A27" s="147" t="s">
        <v>26</v>
      </c>
      <c r="B27" s="153">
        <v>540033</v>
      </c>
      <c r="C27" s="153" t="s">
        <v>5004</v>
      </c>
      <c r="D27" s="154">
        <v>1407729</v>
      </c>
      <c r="E27" s="155">
        <v>43497</v>
      </c>
      <c r="F27" s="156">
        <v>43502</v>
      </c>
      <c r="G27" s="157" t="s">
        <v>3877</v>
      </c>
      <c r="H27" s="158">
        <v>37240</v>
      </c>
      <c r="I27" s="166"/>
    </row>
    <row r="28" s="1" customFormat="1" spans="1:9">
      <c r="A28" s="147" t="s">
        <v>26</v>
      </c>
      <c r="B28" s="153">
        <v>540034</v>
      </c>
      <c r="C28" s="153" t="s">
        <v>5005</v>
      </c>
      <c r="D28" s="154">
        <v>1407729</v>
      </c>
      <c r="E28" s="155">
        <v>43497</v>
      </c>
      <c r="F28" s="156">
        <v>43502</v>
      </c>
      <c r="G28" s="157" t="s">
        <v>3877</v>
      </c>
      <c r="H28" s="158">
        <v>37240</v>
      </c>
      <c r="I28" s="166"/>
    </row>
    <row r="29" s="1" customFormat="1" spans="1:9">
      <c r="A29" s="147" t="s">
        <v>26</v>
      </c>
      <c r="B29" s="147">
        <v>540041</v>
      </c>
      <c r="C29" s="147" t="s">
        <v>5006</v>
      </c>
      <c r="D29" s="148">
        <v>1439001</v>
      </c>
      <c r="E29" s="149">
        <v>43499</v>
      </c>
      <c r="F29" s="150">
        <v>43502</v>
      </c>
      <c r="G29" s="151" t="s">
        <v>3877</v>
      </c>
      <c r="H29" s="152">
        <v>22800</v>
      </c>
      <c r="I29" s="166"/>
    </row>
    <row r="30" s="1" customFormat="1" spans="1:9">
      <c r="A30" s="147" t="s">
        <v>26</v>
      </c>
      <c r="B30" s="147">
        <v>540184</v>
      </c>
      <c r="C30" s="147" t="s">
        <v>5007</v>
      </c>
      <c r="D30" s="148">
        <v>1430196</v>
      </c>
      <c r="E30" s="149">
        <v>43499</v>
      </c>
      <c r="F30" s="150">
        <v>43503</v>
      </c>
      <c r="G30" s="151" t="s">
        <v>3877</v>
      </c>
      <c r="H30" s="152">
        <v>26400</v>
      </c>
      <c r="I30" s="166"/>
    </row>
    <row r="31" s="1" customFormat="1" spans="1:9">
      <c r="A31" s="147" t="s">
        <v>26</v>
      </c>
      <c r="B31" s="147">
        <v>540185</v>
      </c>
      <c r="C31" s="147" t="s">
        <v>5008</v>
      </c>
      <c r="D31" s="148">
        <v>1436806</v>
      </c>
      <c r="E31" s="149">
        <v>43500</v>
      </c>
      <c r="F31" s="150">
        <v>43503</v>
      </c>
      <c r="G31" s="151" t="s">
        <v>3877</v>
      </c>
      <c r="H31" s="152">
        <v>22800</v>
      </c>
      <c r="I31" s="166"/>
    </row>
    <row r="32" s="1" customFormat="1" spans="1:9">
      <c r="A32" s="147" t="s">
        <v>26</v>
      </c>
      <c r="B32" s="153">
        <v>540188</v>
      </c>
      <c r="C32" s="153" t="s">
        <v>5009</v>
      </c>
      <c r="D32" s="154">
        <v>1410733</v>
      </c>
      <c r="E32" s="155">
        <v>43500</v>
      </c>
      <c r="F32" s="156">
        <v>43503</v>
      </c>
      <c r="G32" s="157" t="s">
        <v>3877</v>
      </c>
      <c r="H32" s="158">
        <v>19800</v>
      </c>
      <c r="I32" s="166"/>
    </row>
    <row r="33" s="1" customFormat="1" spans="1:9">
      <c r="A33" s="147" t="s">
        <v>26</v>
      </c>
      <c r="B33" s="153">
        <v>540189</v>
      </c>
      <c r="C33" s="153" t="s">
        <v>5010</v>
      </c>
      <c r="D33" s="154">
        <v>1410733</v>
      </c>
      <c r="E33" s="155">
        <v>43500</v>
      </c>
      <c r="F33" s="156">
        <v>43503</v>
      </c>
      <c r="G33" s="157" t="s">
        <v>3877</v>
      </c>
      <c r="H33" s="158">
        <v>19800</v>
      </c>
      <c r="I33" s="166"/>
    </row>
    <row r="34" s="1" customFormat="1" spans="1:9">
      <c r="A34" s="147" t="s">
        <v>26</v>
      </c>
      <c r="B34" s="159">
        <v>540190</v>
      </c>
      <c r="C34" s="159" t="s">
        <v>5011</v>
      </c>
      <c r="D34" s="160">
        <v>1404952</v>
      </c>
      <c r="E34" s="161">
        <v>43501</v>
      </c>
      <c r="F34" s="162">
        <v>43503</v>
      </c>
      <c r="G34" s="163" t="s">
        <v>3877</v>
      </c>
      <c r="H34" s="164">
        <v>13200</v>
      </c>
      <c r="I34" s="166"/>
    </row>
    <row r="35" s="1" customFormat="1" spans="1:9">
      <c r="A35" s="147" t="s">
        <v>26</v>
      </c>
      <c r="B35" s="159">
        <v>540191</v>
      </c>
      <c r="C35" s="159" t="s">
        <v>5012</v>
      </c>
      <c r="D35" s="160">
        <v>1404952</v>
      </c>
      <c r="E35" s="161">
        <v>43501</v>
      </c>
      <c r="F35" s="162">
        <v>43503</v>
      </c>
      <c r="G35" s="163" t="s">
        <v>3877</v>
      </c>
      <c r="H35" s="164">
        <v>13200</v>
      </c>
      <c r="I35" s="166"/>
    </row>
    <row r="36" s="1" customFormat="1" spans="1:9">
      <c r="A36" s="147" t="s">
        <v>26</v>
      </c>
      <c r="B36" s="159">
        <v>540192</v>
      </c>
      <c r="C36" s="159" t="s">
        <v>5013</v>
      </c>
      <c r="D36" s="160">
        <v>1404952</v>
      </c>
      <c r="E36" s="161">
        <v>43501</v>
      </c>
      <c r="F36" s="162">
        <v>43503</v>
      </c>
      <c r="G36" s="163" t="s">
        <v>3877</v>
      </c>
      <c r="H36" s="164">
        <v>13200</v>
      </c>
      <c r="I36" s="166"/>
    </row>
    <row r="37" s="1" customFormat="1" spans="1:9">
      <c r="A37" s="147" t="s">
        <v>26</v>
      </c>
      <c r="B37" s="159">
        <v>540193</v>
      </c>
      <c r="C37" s="159" t="s">
        <v>5014</v>
      </c>
      <c r="D37" s="160">
        <v>1404952</v>
      </c>
      <c r="E37" s="161">
        <v>43501</v>
      </c>
      <c r="F37" s="162">
        <v>43503</v>
      </c>
      <c r="G37" s="163" t="s">
        <v>3877</v>
      </c>
      <c r="H37" s="164">
        <v>13200</v>
      </c>
      <c r="I37" s="166"/>
    </row>
    <row r="38" s="1" customFormat="1" spans="1:9">
      <c r="A38" s="147" t="s">
        <v>26</v>
      </c>
      <c r="B38" s="147">
        <v>540196</v>
      </c>
      <c r="C38" s="147" t="s">
        <v>1766</v>
      </c>
      <c r="D38" s="148">
        <v>1405553</v>
      </c>
      <c r="E38" s="149">
        <v>43501</v>
      </c>
      <c r="F38" s="150">
        <v>43503</v>
      </c>
      <c r="G38" s="151" t="s">
        <v>3877</v>
      </c>
      <c r="H38" s="152">
        <v>13200</v>
      </c>
      <c r="I38" s="166"/>
    </row>
    <row r="39" s="1" customFormat="1" spans="1:9">
      <c r="A39" s="147" t="s">
        <v>26</v>
      </c>
      <c r="B39" s="153">
        <v>540209</v>
      </c>
      <c r="C39" s="153" t="s">
        <v>5015</v>
      </c>
      <c r="D39" s="154">
        <v>1399926</v>
      </c>
      <c r="E39" s="155">
        <v>43501</v>
      </c>
      <c r="F39" s="156">
        <v>43503</v>
      </c>
      <c r="G39" s="157" t="s">
        <v>3877</v>
      </c>
      <c r="H39" s="158">
        <v>15200</v>
      </c>
      <c r="I39" s="166"/>
    </row>
    <row r="40" s="1" customFormat="1" spans="1:9">
      <c r="A40" s="147" t="s">
        <v>26</v>
      </c>
      <c r="B40" s="153">
        <v>540211</v>
      </c>
      <c r="C40" s="153" t="s">
        <v>5016</v>
      </c>
      <c r="D40" s="154">
        <v>1399926</v>
      </c>
      <c r="E40" s="155">
        <v>43501</v>
      </c>
      <c r="F40" s="156">
        <v>43503</v>
      </c>
      <c r="G40" s="157" t="s">
        <v>3877</v>
      </c>
      <c r="H40" s="158">
        <v>15200</v>
      </c>
      <c r="I40" s="166"/>
    </row>
    <row r="41" s="1" customFormat="1" spans="1:9">
      <c r="A41" s="147" t="s">
        <v>26</v>
      </c>
      <c r="B41" s="147">
        <v>540222</v>
      </c>
      <c r="C41" s="147" t="s">
        <v>2628</v>
      </c>
      <c r="D41" s="148">
        <v>1422983</v>
      </c>
      <c r="E41" s="149">
        <v>43498</v>
      </c>
      <c r="F41" s="150">
        <v>43503</v>
      </c>
      <c r="G41" s="151" t="s">
        <v>3877</v>
      </c>
      <c r="H41" s="152">
        <v>38000</v>
      </c>
      <c r="I41" s="166"/>
    </row>
    <row r="42" s="144" customFormat="1" spans="1:9">
      <c r="A42" s="147" t="s">
        <v>26</v>
      </c>
      <c r="B42" s="147">
        <v>540232</v>
      </c>
      <c r="C42" s="147" t="s">
        <v>5017</v>
      </c>
      <c r="D42" s="148">
        <v>1439478</v>
      </c>
      <c r="E42" s="149">
        <v>43498</v>
      </c>
      <c r="F42" s="150">
        <v>43503</v>
      </c>
      <c r="G42" s="151" t="s">
        <v>3877</v>
      </c>
      <c r="H42" s="152">
        <v>38000</v>
      </c>
      <c r="I42" s="167"/>
    </row>
    <row r="43" s="1" customFormat="1" spans="1:9">
      <c r="A43" s="147" t="s">
        <v>26</v>
      </c>
      <c r="B43" s="147">
        <v>540236</v>
      </c>
      <c r="C43" s="147" t="s">
        <v>5018</v>
      </c>
      <c r="D43" s="148">
        <v>1426871</v>
      </c>
      <c r="E43" s="149">
        <v>43499</v>
      </c>
      <c r="F43" s="150">
        <v>43503</v>
      </c>
      <c r="G43" s="151" t="s">
        <v>3877</v>
      </c>
      <c r="H43" s="152">
        <v>30400</v>
      </c>
      <c r="I43" s="166"/>
    </row>
    <row r="44" s="1" customFormat="1" spans="1:9">
      <c r="A44" s="147" t="s">
        <v>26</v>
      </c>
      <c r="B44" s="147">
        <v>540362</v>
      </c>
      <c r="C44" s="147" t="s">
        <v>5019</v>
      </c>
      <c r="D44" s="148">
        <v>1392620</v>
      </c>
      <c r="E44" s="149">
        <v>43500</v>
      </c>
      <c r="F44" s="150">
        <v>43504</v>
      </c>
      <c r="G44" s="151" t="s">
        <v>3877</v>
      </c>
      <c r="H44" s="152">
        <v>30400</v>
      </c>
      <c r="I44" s="166"/>
    </row>
    <row r="45" s="1" customFormat="1" spans="1:9">
      <c r="A45" s="147" t="s">
        <v>26</v>
      </c>
      <c r="B45" s="147">
        <v>540363</v>
      </c>
      <c r="C45" s="147" t="s">
        <v>5020</v>
      </c>
      <c r="D45" s="148">
        <v>1413262</v>
      </c>
      <c r="E45" s="149">
        <v>43502</v>
      </c>
      <c r="F45" s="150">
        <v>43504</v>
      </c>
      <c r="G45" s="151" t="s">
        <v>3877</v>
      </c>
      <c r="H45" s="152">
        <v>15200</v>
      </c>
      <c r="I45" s="166"/>
    </row>
    <row r="46" s="1" customFormat="1" spans="1:9">
      <c r="A46" s="147" t="s">
        <v>26</v>
      </c>
      <c r="B46" s="147">
        <v>540364</v>
      </c>
      <c r="C46" s="147" t="s">
        <v>5021</v>
      </c>
      <c r="D46" s="148">
        <v>1424692</v>
      </c>
      <c r="E46" s="149">
        <v>43502</v>
      </c>
      <c r="F46" s="150">
        <v>43504</v>
      </c>
      <c r="G46" s="151" t="s">
        <v>3877</v>
      </c>
      <c r="H46" s="152">
        <v>15200</v>
      </c>
      <c r="I46" s="166"/>
    </row>
    <row r="47" s="1" customFormat="1" spans="1:9">
      <c r="A47" s="147" t="s">
        <v>26</v>
      </c>
      <c r="B47" s="147">
        <v>540381</v>
      </c>
      <c r="C47" s="147" t="s">
        <v>5022</v>
      </c>
      <c r="D47" s="148">
        <v>1443154</v>
      </c>
      <c r="E47" s="149">
        <v>43502</v>
      </c>
      <c r="F47" s="150">
        <v>43504</v>
      </c>
      <c r="G47" s="151" t="s">
        <v>3877</v>
      </c>
      <c r="H47" s="152">
        <v>13200</v>
      </c>
      <c r="I47" s="166"/>
    </row>
    <row r="48" s="1" customFormat="1" spans="1:9">
      <c r="A48" s="147" t="s">
        <v>26</v>
      </c>
      <c r="B48" s="147">
        <v>540383</v>
      </c>
      <c r="C48" s="147" t="s">
        <v>5023</v>
      </c>
      <c r="D48" s="148">
        <v>1415845</v>
      </c>
      <c r="E48" s="149">
        <v>43497</v>
      </c>
      <c r="F48" s="150">
        <v>43504</v>
      </c>
      <c r="G48" s="151" t="s">
        <v>3877</v>
      </c>
      <c r="H48" s="152">
        <v>45540</v>
      </c>
      <c r="I48" s="166"/>
    </row>
    <row r="49" s="1" customFormat="1" spans="1:9">
      <c r="A49" s="147" t="s">
        <v>26</v>
      </c>
      <c r="B49" s="153">
        <v>540385</v>
      </c>
      <c r="C49" s="153" t="s">
        <v>5024</v>
      </c>
      <c r="D49" s="154">
        <v>1393570</v>
      </c>
      <c r="E49" s="155">
        <v>43502</v>
      </c>
      <c r="F49" s="156">
        <v>43504</v>
      </c>
      <c r="G49" s="157" t="s">
        <v>3877</v>
      </c>
      <c r="H49" s="158">
        <v>13200</v>
      </c>
      <c r="I49" s="166"/>
    </row>
    <row r="50" s="1" customFormat="1" spans="1:9">
      <c r="A50" s="147" t="s">
        <v>26</v>
      </c>
      <c r="B50" s="153">
        <v>540386</v>
      </c>
      <c r="C50" s="153" t="s">
        <v>5025</v>
      </c>
      <c r="D50" s="154">
        <v>1393570</v>
      </c>
      <c r="E50" s="155">
        <v>43502</v>
      </c>
      <c r="F50" s="156">
        <v>43504</v>
      </c>
      <c r="G50" s="157" t="s">
        <v>3877</v>
      </c>
      <c r="H50" s="158">
        <v>13200</v>
      </c>
      <c r="I50" s="166"/>
    </row>
    <row r="51" s="1" customFormat="1" spans="1:9">
      <c r="A51" s="147" t="s">
        <v>26</v>
      </c>
      <c r="B51" s="147">
        <v>540512</v>
      </c>
      <c r="C51" s="147" t="s">
        <v>5026</v>
      </c>
      <c r="D51" s="148">
        <v>1442423</v>
      </c>
      <c r="E51" s="149">
        <v>43501</v>
      </c>
      <c r="F51" s="150">
        <v>43505</v>
      </c>
      <c r="G51" s="151" t="s">
        <v>3877</v>
      </c>
      <c r="H51" s="152">
        <v>26400</v>
      </c>
      <c r="I51" s="166"/>
    </row>
    <row r="52" s="1" customFormat="1" spans="1:9">
      <c r="A52" s="147" t="s">
        <v>26</v>
      </c>
      <c r="B52" s="147">
        <v>540515</v>
      </c>
      <c r="C52" s="147" t="s">
        <v>5027</v>
      </c>
      <c r="D52" s="148">
        <v>1430889</v>
      </c>
      <c r="E52" s="149">
        <v>43502</v>
      </c>
      <c r="F52" s="150">
        <v>43505</v>
      </c>
      <c r="G52" s="151" t="s">
        <v>3877</v>
      </c>
      <c r="H52" s="152">
        <v>19800</v>
      </c>
      <c r="I52" s="166"/>
    </row>
    <row r="53" s="1" customFormat="1" spans="1:9">
      <c r="A53" s="147" t="s">
        <v>26</v>
      </c>
      <c r="B53" s="147">
        <v>540516</v>
      </c>
      <c r="C53" s="147" t="s">
        <v>5028</v>
      </c>
      <c r="D53" s="148">
        <v>1430891</v>
      </c>
      <c r="E53" s="149">
        <v>43502</v>
      </c>
      <c r="F53" s="150">
        <v>43505</v>
      </c>
      <c r="G53" s="151" t="s">
        <v>3877</v>
      </c>
      <c r="H53" s="152">
        <v>19800</v>
      </c>
      <c r="I53" s="166"/>
    </row>
    <row r="54" s="1" customFormat="1" spans="1:9">
      <c r="A54" s="147" t="s">
        <v>26</v>
      </c>
      <c r="B54" s="147">
        <v>540520</v>
      </c>
      <c r="C54" s="147" t="s">
        <v>5029</v>
      </c>
      <c r="D54" s="148">
        <v>1413511</v>
      </c>
      <c r="E54" s="149">
        <v>43500</v>
      </c>
      <c r="F54" s="150">
        <v>43505</v>
      </c>
      <c r="G54" s="151" t="s">
        <v>3877</v>
      </c>
      <c r="H54" s="152">
        <v>33000</v>
      </c>
      <c r="I54" s="166"/>
    </row>
    <row r="55" s="1" customFormat="1" spans="1:9">
      <c r="A55" s="147" t="s">
        <v>26</v>
      </c>
      <c r="B55" s="153">
        <v>540528</v>
      </c>
      <c r="C55" s="153" t="s">
        <v>5030</v>
      </c>
      <c r="D55" s="154">
        <v>1403935</v>
      </c>
      <c r="E55" s="155">
        <v>43502</v>
      </c>
      <c r="F55" s="156">
        <v>43505</v>
      </c>
      <c r="G55" s="157" t="s">
        <v>3877</v>
      </c>
      <c r="H55" s="158">
        <v>22800</v>
      </c>
      <c r="I55" s="166"/>
    </row>
    <row r="56" s="1" customFormat="1" spans="1:9">
      <c r="A56" s="147" t="s">
        <v>26</v>
      </c>
      <c r="B56" s="153">
        <v>540529</v>
      </c>
      <c r="C56" s="153" t="s">
        <v>5031</v>
      </c>
      <c r="D56" s="154">
        <v>1403935</v>
      </c>
      <c r="E56" s="155">
        <v>43502</v>
      </c>
      <c r="F56" s="156">
        <v>43505</v>
      </c>
      <c r="G56" s="157" t="s">
        <v>3877</v>
      </c>
      <c r="H56" s="158">
        <v>22800</v>
      </c>
      <c r="I56" s="166"/>
    </row>
    <row r="57" s="127" customFormat="1" spans="1:9">
      <c r="A57" s="147" t="s">
        <v>26</v>
      </c>
      <c r="B57" s="147">
        <v>540660</v>
      </c>
      <c r="C57" s="147" t="s">
        <v>5032</v>
      </c>
      <c r="D57" s="148">
        <v>1400035</v>
      </c>
      <c r="E57" s="149">
        <v>43501</v>
      </c>
      <c r="F57" s="150">
        <v>43506</v>
      </c>
      <c r="G57" s="151" t="s">
        <v>3877</v>
      </c>
      <c r="H57" s="152">
        <v>32010</v>
      </c>
      <c r="I57" s="167"/>
    </row>
    <row r="58" s="127" customFormat="1" spans="1:9">
      <c r="A58" s="147" t="s">
        <v>26</v>
      </c>
      <c r="B58" s="147">
        <v>540666</v>
      </c>
      <c r="C58" s="147" t="s">
        <v>5033</v>
      </c>
      <c r="D58" s="148">
        <v>1398963</v>
      </c>
      <c r="E58" s="149">
        <v>43503</v>
      </c>
      <c r="F58" s="150">
        <v>43506</v>
      </c>
      <c r="G58" s="151" t="s">
        <v>3877</v>
      </c>
      <c r="H58" s="152">
        <v>19800</v>
      </c>
      <c r="I58" s="167"/>
    </row>
    <row r="59" s="1" customFormat="1" spans="1:9">
      <c r="A59" s="147" t="s">
        <v>26</v>
      </c>
      <c r="B59" s="153">
        <v>540667</v>
      </c>
      <c r="C59" s="153" t="s">
        <v>5034</v>
      </c>
      <c r="D59" s="154">
        <v>1415405</v>
      </c>
      <c r="E59" s="155">
        <v>43503</v>
      </c>
      <c r="F59" s="156">
        <v>43506</v>
      </c>
      <c r="G59" s="157" t="s">
        <v>3877</v>
      </c>
      <c r="H59" s="158">
        <v>18810</v>
      </c>
      <c r="I59" s="166"/>
    </row>
    <row r="60" s="1" customFormat="1" spans="1:9">
      <c r="A60" s="147" t="s">
        <v>26</v>
      </c>
      <c r="B60" s="153">
        <v>540668</v>
      </c>
      <c r="C60" s="153" t="s">
        <v>5035</v>
      </c>
      <c r="D60" s="154">
        <v>1415405</v>
      </c>
      <c r="E60" s="155">
        <v>43503</v>
      </c>
      <c r="F60" s="165">
        <v>43506</v>
      </c>
      <c r="G60" s="157" t="s">
        <v>3877</v>
      </c>
      <c r="H60" s="158">
        <v>18810</v>
      </c>
      <c r="I60" s="166"/>
    </row>
    <row r="61" s="1" customFormat="1" spans="1:9">
      <c r="A61" s="147" t="s">
        <v>26</v>
      </c>
      <c r="B61" s="153">
        <v>540669</v>
      </c>
      <c r="C61" s="153" t="s">
        <v>5036</v>
      </c>
      <c r="D61" s="154">
        <v>1415405</v>
      </c>
      <c r="E61" s="155">
        <v>43503</v>
      </c>
      <c r="F61" s="156">
        <v>43506</v>
      </c>
      <c r="G61" s="157" t="s">
        <v>3877</v>
      </c>
      <c r="H61" s="158">
        <v>18810</v>
      </c>
      <c r="I61" s="166"/>
    </row>
    <row r="62" s="1" customFormat="1" spans="1:9">
      <c r="A62" s="147" t="s">
        <v>26</v>
      </c>
      <c r="B62" s="153">
        <v>540670</v>
      </c>
      <c r="C62" s="153" t="s">
        <v>5037</v>
      </c>
      <c r="D62" s="154">
        <v>1415405</v>
      </c>
      <c r="E62" s="155">
        <v>43503</v>
      </c>
      <c r="F62" s="165">
        <v>43506</v>
      </c>
      <c r="G62" s="157" t="s">
        <v>3877</v>
      </c>
      <c r="H62" s="158">
        <v>18810</v>
      </c>
      <c r="I62" s="166"/>
    </row>
    <row r="63" s="1" customFormat="1" spans="1:9">
      <c r="A63" s="147" t="s">
        <v>26</v>
      </c>
      <c r="B63" s="153">
        <v>540671</v>
      </c>
      <c r="C63" s="153" t="s">
        <v>5038</v>
      </c>
      <c r="D63" s="154">
        <v>1415405</v>
      </c>
      <c r="E63" s="155">
        <v>43503</v>
      </c>
      <c r="F63" s="156">
        <v>43506</v>
      </c>
      <c r="G63" s="157" t="s">
        <v>3877</v>
      </c>
      <c r="H63" s="158">
        <v>18810</v>
      </c>
      <c r="I63" s="166"/>
    </row>
    <row r="64" s="1" customFormat="1" spans="1:9">
      <c r="A64" s="147" t="s">
        <v>26</v>
      </c>
      <c r="B64" s="159">
        <v>540672</v>
      </c>
      <c r="C64" s="159" t="s">
        <v>3960</v>
      </c>
      <c r="D64" s="160">
        <v>1398966</v>
      </c>
      <c r="E64" s="161">
        <v>43503</v>
      </c>
      <c r="F64" s="162">
        <v>43506</v>
      </c>
      <c r="G64" s="163" t="s">
        <v>3877</v>
      </c>
      <c r="H64" s="164">
        <v>18810</v>
      </c>
      <c r="I64" s="166"/>
    </row>
    <row r="65" s="1" customFormat="1" spans="1:9">
      <c r="A65" s="147" t="s">
        <v>26</v>
      </c>
      <c r="B65" s="159">
        <v>540679</v>
      </c>
      <c r="C65" s="159" t="s">
        <v>5039</v>
      </c>
      <c r="D65" s="160">
        <v>1398966</v>
      </c>
      <c r="E65" s="161">
        <v>43503</v>
      </c>
      <c r="F65" s="162">
        <v>43506</v>
      </c>
      <c r="G65" s="163" t="s">
        <v>3877</v>
      </c>
      <c r="H65" s="164">
        <v>18810</v>
      </c>
      <c r="I65" s="166"/>
    </row>
    <row r="66" s="1" customFormat="1" spans="1:9">
      <c r="A66" s="147" t="s">
        <v>26</v>
      </c>
      <c r="B66" s="147">
        <v>540692</v>
      </c>
      <c r="C66" s="147" t="s">
        <v>5040</v>
      </c>
      <c r="D66" s="148">
        <v>1423305</v>
      </c>
      <c r="E66" s="149">
        <v>43502</v>
      </c>
      <c r="F66" s="150">
        <v>43506</v>
      </c>
      <c r="G66" s="151" t="s">
        <v>3877</v>
      </c>
      <c r="H66" s="152">
        <v>29260</v>
      </c>
      <c r="I66" s="166"/>
    </row>
    <row r="67" s="1" customFormat="1" spans="1:9">
      <c r="A67" s="147" t="s">
        <v>26</v>
      </c>
      <c r="B67" s="153">
        <v>540700</v>
      </c>
      <c r="C67" s="153" t="s">
        <v>5041</v>
      </c>
      <c r="D67" s="154">
        <v>1432181</v>
      </c>
      <c r="E67" s="155">
        <v>43501</v>
      </c>
      <c r="F67" s="156">
        <v>43506</v>
      </c>
      <c r="G67" s="157" t="s">
        <v>3877</v>
      </c>
      <c r="H67" s="158">
        <v>36860</v>
      </c>
      <c r="I67" s="166"/>
    </row>
    <row r="68" s="1" customFormat="1" spans="1:9">
      <c r="A68" s="147" t="s">
        <v>26</v>
      </c>
      <c r="B68" s="153">
        <v>540701</v>
      </c>
      <c r="C68" s="153" t="s">
        <v>5042</v>
      </c>
      <c r="D68" s="154">
        <v>1432181</v>
      </c>
      <c r="E68" s="155">
        <v>43501</v>
      </c>
      <c r="F68" s="156">
        <v>43506</v>
      </c>
      <c r="G68" s="157" t="s">
        <v>3877</v>
      </c>
      <c r="H68" s="158">
        <v>36860</v>
      </c>
      <c r="I68" s="166"/>
    </row>
    <row r="69" s="1" customFormat="1" spans="1:9">
      <c r="A69" s="147" t="s">
        <v>26</v>
      </c>
      <c r="B69" s="159">
        <v>540702</v>
      </c>
      <c r="C69" s="159" t="s">
        <v>5043</v>
      </c>
      <c r="D69" s="160">
        <v>1405902</v>
      </c>
      <c r="E69" s="161">
        <v>43503</v>
      </c>
      <c r="F69" s="162">
        <v>43506</v>
      </c>
      <c r="G69" s="163" t="s">
        <v>3877</v>
      </c>
      <c r="H69" s="164">
        <v>21660</v>
      </c>
      <c r="I69" s="166"/>
    </row>
    <row r="70" s="1" customFormat="1" spans="1:9">
      <c r="A70" s="147" t="s">
        <v>26</v>
      </c>
      <c r="B70" s="159">
        <v>540703</v>
      </c>
      <c r="C70" s="159" t="s">
        <v>5044</v>
      </c>
      <c r="D70" s="160">
        <v>1405902</v>
      </c>
      <c r="E70" s="161">
        <v>43503</v>
      </c>
      <c r="F70" s="162">
        <v>43506</v>
      </c>
      <c r="G70" s="163" t="s">
        <v>3877</v>
      </c>
      <c r="H70" s="164">
        <v>21660</v>
      </c>
      <c r="I70" s="166"/>
    </row>
    <row r="71" s="1" customFormat="1" spans="1:9">
      <c r="A71" s="147" t="s">
        <v>26</v>
      </c>
      <c r="B71" s="159">
        <v>540704</v>
      </c>
      <c r="C71" s="159" t="s">
        <v>5045</v>
      </c>
      <c r="D71" s="160">
        <v>1405902</v>
      </c>
      <c r="E71" s="161">
        <v>43503</v>
      </c>
      <c r="F71" s="162">
        <v>43506</v>
      </c>
      <c r="G71" s="163" t="s">
        <v>3877</v>
      </c>
      <c r="H71" s="164">
        <v>21660</v>
      </c>
      <c r="I71" s="166"/>
    </row>
    <row r="72" s="1" customFormat="1" spans="1:9">
      <c r="A72" s="147" t="s">
        <v>26</v>
      </c>
      <c r="B72" s="159">
        <v>540705</v>
      </c>
      <c r="C72" s="159" t="s">
        <v>5046</v>
      </c>
      <c r="D72" s="160">
        <v>1405902</v>
      </c>
      <c r="E72" s="161">
        <v>43503</v>
      </c>
      <c r="F72" s="162">
        <v>43506</v>
      </c>
      <c r="G72" s="163" t="s">
        <v>3877</v>
      </c>
      <c r="H72" s="164">
        <v>21660</v>
      </c>
      <c r="I72" s="166"/>
    </row>
    <row r="73" s="1" customFormat="1" spans="1:9">
      <c r="A73" s="147" t="s">
        <v>26</v>
      </c>
      <c r="B73" s="153">
        <v>540827</v>
      </c>
      <c r="C73" s="153" t="s">
        <v>5047</v>
      </c>
      <c r="D73" s="154">
        <v>1419828</v>
      </c>
      <c r="E73" s="155">
        <v>43506</v>
      </c>
      <c r="F73" s="156">
        <v>43507</v>
      </c>
      <c r="G73" s="157" t="s">
        <v>3877</v>
      </c>
      <c r="H73" s="158">
        <v>5610</v>
      </c>
      <c r="I73" s="166"/>
    </row>
    <row r="74" s="1" customFormat="1" spans="1:9">
      <c r="A74" s="147" t="s">
        <v>26</v>
      </c>
      <c r="B74" s="153">
        <v>540828</v>
      </c>
      <c r="C74" s="153" t="s">
        <v>5048</v>
      </c>
      <c r="D74" s="154">
        <v>1419828</v>
      </c>
      <c r="E74" s="155">
        <v>43506</v>
      </c>
      <c r="F74" s="156">
        <v>43507</v>
      </c>
      <c r="G74" s="157" t="s">
        <v>3877</v>
      </c>
      <c r="H74" s="158">
        <v>5610</v>
      </c>
      <c r="I74" s="166"/>
    </row>
    <row r="75" s="1" customFormat="1" spans="1:9">
      <c r="A75" s="147" t="s">
        <v>26</v>
      </c>
      <c r="B75" s="147">
        <v>540831</v>
      </c>
      <c r="C75" s="147" t="s">
        <v>5049</v>
      </c>
      <c r="D75" s="148">
        <v>1432727</v>
      </c>
      <c r="E75" s="149">
        <v>43504</v>
      </c>
      <c r="F75" s="150">
        <v>43507</v>
      </c>
      <c r="G75" s="151" t="s">
        <v>3877</v>
      </c>
      <c r="H75" s="152">
        <v>17820</v>
      </c>
      <c r="I75" s="166"/>
    </row>
    <row r="76" s="1" customFormat="1" spans="1:9">
      <c r="A76" s="147" t="s">
        <v>26</v>
      </c>
      <c r="B76" s="159">
        <v>540834</v>
      </c>
      <c r="C76" s="159" t="s">
        <v>1667</v>
      </c>
      <c r="D76" s="160">
        <v>1417605</v>
      </c>
      <c r="E76" s="161">
        <v>43501</v>
      </c>
      <c r="F76" s="162">
        <v>43507</v>
      </c>
      <c r="G76" s="163" t="s">
        <v>3877</v>
      </c>
      <c r="H76" s="164">
        <v>37620</v>
      </c>
      <c r="I76" s="166"/>
    </row>
    <row r="77" s="1" customFormat="1" spans="1:9">
      <c r="A77" s="147" t="s">
        <v>26</v>
      </c>
      <c r="B77" s="159">
        <v>540837</v>
      </c>
      <c r="C77" s="159" t="s">
        <v>5050</v>
      </c>
      <c r="D77" s="160">
        <v>1417605</v>
      </c>
      <c r="E77" s="161">
        <v>43501</v>
      </c>
      <c r="F77" s="162">
        <v>43507</v>
      </c>
      <c r="G77" s="163" t="s">
        <v>3877</v>
      </c>
      <c r="H77" s="164">
        <v>37620</v>
      </c>
      <c r="I77" s="166"/>
    </row>
    <row r="78" s="1" customFormat="1" spans="1:9">
      <c r="A78" s="147" t="s">
        <v>26</v>
      </c>
      <c r="B78" s="147">
        <v>540840</v>
      </c>
      <c r="C78" s="147" t="s">
        <v>5051</v>
      </c>
      <c r="D78" s="148">
        <v>1400756</v>
      </c>
      <c r="E78" s="149">
        <v>43501</v>
      </c>
      <c r="F78" s="150">
        <v>43507</v>
      </c>
      <c r="G78" s="151" t="s">
        <v>3877</v>
      </c>
      <c r="H78" s="152">
        <v>37620</v>
      </c>
      <c r="I78" s="166"/>
    </row>
    <row r="79" s="1" customFormat="1" spans="1:9">
      <c r="A79" s="147" t="s">
        <v>26</v>
      </c>
      <c r="B79" s="159">
        <v>540841</v>
      </c>
      <c r="C79" s="159" t="s">
        <v>549</v>
      </c>
      <c r="D79" s="160">
        <v>1408924</v>
      </c>
      <c r="E79" s="161">
        <v>43504</v>
      </c>
      <c r="F79" s="162">
        <v>43507</v>
      </c>
      <c r="G79" s="163" t="s">
        <v>3877</v>
      </c>
      <c r="H79" s="164">
        <v>17820</v>
      </c>
      <c r="I79" s="166"/>
    </row>
    <row r="80" s="1" customFormat="1" spans="1:9">
      <c r="A80" s="147" t="s">
        <v>26</v>
      </c>
      <c r="B80" s="159">
        <v>540842</v>
      </c>
      <c r="C80" s="159" t="s">
        <v>5052</v>
      </c>
      <c r="D80" s="160">
        <v>1408924</v>
      </c>
      <c r="E80" s="161">
        <v>43504</v>
      </c>
      <c r="F80" s="162">
        <v>43507</v>
      </c>
      <c r="G80" s="163" t="s">
        <v>3877</v>
      </c>
      <c r="H80" s="164">
        <v>17820</v>
      </c>
      <c r="I80" s="167"/>
    </row>
    <row r="81" s="1" customFormat="1" spans="1:9">
      <c r="A81" s="147" t="s">
        <v>26</v>
      </c>
      <c r="B81" s="147">
        <v>540851</v>
      </c>
      <c r="C81" s="147" t="s">
        <v>3411</v>
      </c>
      <c r="D81" s="148">
        <v>1407003</v>
      </c>
      <c r="E81" s="149">
        <v>43504</v>
      </c>
      <c r="F81" s="150">
        <v>43507</v>
      </c>
      <c r="G81" s="151" t="s">
        <v>3877</v>
      </c>
      <c r="H81" s="152">
        <v>17820</v>
      </c>
      <c r="I81" s="167"/>
    </row>
    <row r="82" s="1" customFormat="1" spans="1:9">
      <c r="A82" s="147" t="s">
        <v>26</v>
      </c>
      <c r="B82" s="147">
        <v>540852</v>
      </c>
      <c r="C82" s="147" t="s">
        <v>5053</v>
      </c>
      <c r="D82" s="148">
        <v>1406997</v>
      </c>
      <c r="E82" s="149">
        <v>43504</v>
      </c>
      <c r="F82" s="150">
        <v>43507</v>
      </c>
      <c r="G82" s="151" t="s">
        <v>3877</v>
      </c>
      <c r="H82" s="152">
        <v>17820</v>
      </c>
      <c r="I82" s="166"/>
    </row>
    <row r="83" s="1" customFormat="1" spans="1:9">
      <c r="A83" s="147" t="s">
        <v>26</v>
      </c>
      <c r="B83" s="147">
        <v>540853</v>
      </c>
      <c r="C83" s="147" t="s">
        <v>5054</v>
      </c>
      <c r="D83" s="148">
        <v>1407045</v>
      </c>
      <c r="E83" s="149">
        <v>43504</v>
      </c>
      <c r="F83" s="150">
        <v>43507</v>
      </c>
      <c r="G83" s="151" t="s">
        <v>3877</v>
      </c>
      <c r="H83" s="152">
        <v>17820</v>
      </c>
      <c r="I83" s="166"/>
    </row>
    <row r="84" s="1" customFormat="1" spans="1:9">
      <c r="A84" s="147" t="s">
        <v>26</v>
      </c>
      <c r="B84" s="153">
        <v>540866</v>
      </c>
      <c r="C84" s="153" t="s">
        <v>5055</v>
      </c>
      <c r="D84" s="154">
        <v>1442835</v>
      </c>
      <c r="E84" s="155">
        <v>43505</v>
      </c>
      <c r="F84" s="156">
        <v>43507</v>
      </c>
      <c r="G84" s="157" t="s">
        <v>3877</v>
      </c>
      <c r="H84" s="158">
        <v>12920</v>
      </c>
      <c r="I84" s="167"/>
    </row>
    <row r="85" s="1" customFormat="1" spans="1:9">
      <c r="A85" s="147" t="s">
        <v>26</v>
      </c>
      <c r="B85" s="153">
        <v>540867</v>
      </c>
      <c r="C85" s="153" t="s">
        <v>5056</v>
      </c>
      <c r="D85" s="154">
        <v>1442835</v>
      </c>
      <c r="E85" s="155">
        <v>43505</v>
      </c>
      <c r="F85" s="156">
        <v>43507</v>
      </c>
      <c r="G85" s="157" t="s">
        <v>3877</v>
      </c>
      <c r="H85" s="158">
        <v>12920</v>
      </c>
      <c r="I85" s="166"/>
    </row>
    <row r="86" s="1" customFormat="1" spans="1:9">
      <c r="A86" s="147" t="s">
        <v>26</v>
      </c>
      <c r="B86" s="147">
        <v>540873</v>
      </c>
      <c r="C86" s="147" t="s">
        <v>5057</v>
      </c>
      <c r="D86" s="148">
        <v>1408455</v>
      </c>
      <c r="E86" s="149">
        <v>43505</v>
      </c>
      <c r="F86" s="150">
        <v>43507</v>
      </c>
      <c r="G86" s="151" t="s">
        <v>3877</v>
      </c>
      <c r="H86" s="152">
        <v>12920</v>
      </c>
      <c r="I86" s="166"/>
    </row>
    <row r="87" s="1" customFormat="1" spans="1:9">
      <c r="A87" s="147" t="s">
        <v>26</v>
      </c>
      <c r="B87" s="147">
        <v>540874</v>
      </c>
      <c r="C87" s="147" t="s">
        <v>5058</v>
      </c>
      <c r="D87" s="148">
        <v>1422189</v>
      </c>
      <c r="E87" s="149">
        <v>43504</v>
      </c>
      <c r="F87" s="150">
        <v>43507</v>
      </c>
      <c r="G87" s="151" t="s">
        <v>3877</v>
      </c>
      <c r="H87" s="152">
        <v>20520</v>
      </c>
      <c r="I87" s="166"/>
    </row>
    <row r="88" s="1" customFormat="1" spans="1:9">
      <c r="A88" s="147" t="s">
        <v>26</v>
      </c>
      <c r="B88" s="159">
        <v>540875</v>
      </c>
      <c r="C88" s="159" t="s">
        <v>58</v>
      </c>
      <c r="D88" s="160">
        <v>1428525</v>
      </c>
      <c r="E88" s="161">
        <v>43501</v>
      </c>
      <c r="F88" s="162">
        <v>43507</v>
      </c>
      <c r="G88" s="163" t="s">
        <v>3877</v>
      </c>
      <c r="H88" s="164">
        <v>43320</v>
      </c>
      <c r="I88" s="166"/>
    </row>
    <row r="89" s="1" customFormat="1" spans="1:9">
      <c r="A89" s="147" t="s">
        <v>26</v>
      </c>
      <c r="B89" s="159">
        <v>540876</v>
      </c>
      <c r="C89" s="159" t="s">
        <v>5059</v>
      </c>
      <c r="D89" s="160">
        <v>1428525</v>
      </c>
      <c r="E89" s="161">
        <v>43501</v>
      </c>
      <c r="F89" s="162">
        <v>43507</v>
      </c>
      <c r="G89" s="163" t="s">
        <v>3877</v>
      </c>
      <c r="H89" s="164">
        <v>43320</v>
      </c>
      <c r="I89" s="166"/>
    </row>
    <row r="90" s="1" customFormat="1" spans="1:9">
      <c r="A90" s="147" t="s">
        <v>26</v>
      </c>
      <c r="B90" s="147">
        <v>540888</v>
      </c>
      <c r="C90" s="147" t="s">
        <v>5060</v>
      </c>
      <c r="D90" s="148">
        <v>1413834</v>
      </c>
      <c r="E90" s="149">
        <v>43499</v>
      </c>
      <c r="F90" s="150">
        <v>43507</v>
      </c>
      <c r="G90" s="151" t="s">
        <v>3877</v>
      </c>
      <c r="H90" s="152">
        <v>55620</v>
      </c>
      <c r="I90" s="166"/>
    </row>
    <row r="91" s="1" customFormat="1" spans="1:9">
      <c r="A91" s="147" t="s">
        <v>26</v>
      </c>
      <c r="B91" s="147">
        <v>541022</v>
      </c>
      <c r="C91" s="147" t="s">
        <v>5061</v>
      </c>
      <c r="D91" s="148">
        <v>1440275</v>
      </c>
      <c r="E91" s="149">
        <v>43504</v>
      </c>
      <c r="F91" s="150">
        <v>43508</v>
      </c>
      <c r="G91" s="151" t="s">
        <v>3877</v>
      </c>
      <c r="H91" s="152">
        <v>26120</v>
      </c>
      <c r="I91" s="166"/>
    </row>
    <row r="92" s="1" customFormat="1" spans="1:9">
      <c r="A92" s="147" t="s">
        <v>26</v>
      </c>
      <c r="B92" s="147">
        <v>541034</v>
      </c>
      <c r="C92" s="147" t="s">
        <v>5062</v>
      </c>
      <c r="D92" s="148">
        <v>1405041</v>
      </c>
      <c r="E92" s="149">
        <v>43505</v>
      </c>
      <c r="F92" s="150">
        <v>43508</v>
      </c>
      <c r="G92" s="151" t="s">
        <v>3877</v>
      </c>
      <c r="H92" s="152">
        <v>16020</v>
      </c>
      <c r="I92" s="166"/>
    </row>
    <row r="93" s="1" customFormat="1" spans="1:9">
      <c r="A93" s="147" t="s">
        <v>26</v>
      </c>
      <c r="B93" s="153">
        <v>541035</v>
      </c>
      <c r="C93" s="153" t="s">
        <v>5063</v>
      </c>
      <c r="D93" s="154">
        <v>1430615</v>
      </c>
      <c r="E93" s="155">
        <v>43504</v>
      </c>
      <c r="F93" s="156">
        <v>43508</v>
      </c>
      <c r="G93" s="157" t="s">
        <v>3877</v>
      </c>
      <c r="H93" s="158">
        <v>26120</v>
      </c>
      <c r="I93" s="166"/>
    </row>
    <row r="94" s="1" customFormat="1" spans="1:9">
      <c r="A94" s="147" t="s">
        <v>26</v>
      </c>
      <c r="B94" s="153">
        <v>541037</v>
      </c>
      <c r="C94" s="153" t="s">
        <v>5064</v>
      </c>
      <c r="D94" s="154">
        <v>1430615</v>
      </c>
      <c r="E94" s="155">
        <v>43504</v>
      </c>
      <c r="F94" s="156">
        <v>43508</v>
      </c>
      <c r="G94" s="157" t="s">
        <v>3877</v>
      </c>
      <c r="H94" s="158">
        <v>26120</v>
      </c>
      <c r="I94" s="191"/>
    </row>
    <row r="95" s="1" customFormat="1" spans="1:9">
      <c r="A95" s="147" t="s">
        <v>26</v>
      </c>
      <c r="B95" s="147">
        <v>541036</v>
      </c>
      <c r="C95" s="147" t="s">
        <v>5065</v>
      </c>
      <c r="D95" s="148">
        <v>1423007</v>
      </c>
      <c r="E95" s="149">
        <v>43502</v>
      </c>
      <c r="F95" s="150">
        <v>43508</v>
      </c>
      <c r="G95" s="151" t="s">
        <v>3877</v>
      </c>
      <c r="H95" s="152">
        <v>35820</v>
      </c>
      <c r="I95" s="166"/>
    </row>
    <row r="96" s="1" customFormat="1" spans="1:9">
      <c r="A96" s="147" t="s">
        <v>26</v>
      </c>
      <c r="B96" s="153">
        <v>541032</v>
      </c>
      <c r="C96" s="153" t="s">
        <v>3296</v>
      </c>
      <c r="D96" s="154">
        <v>1417413</v>
      </c>
      <c r="E96" s="155">
        <v>43506</v>
      </c>
      <c r="F96" s="156">
        <v>43507</v>
      </c>
      <c r="G96" s="157" t="s">
        <v>3877</v>
      </c>
      <c r="H96" s="158">
        <v>5610</v>
      </c>
      <c r="I96" s="166"/>
    </row>
    <row r="97" s="1" customFormat="1" spans="1:9">
      <c r="A97" s="147" t="s">
        <v>26</v>
      </c>
      <c r="B97" s="153">
        <v>541032</v>
      </c>
      <c r="C97" s="153" t="s">
        <v>3296</v>
      </c>
      <c r="D97" s="154">
        <v>1417414</v>
      </c>
      <c r="E97" s="155">
        <v>43507</v>
      </c>
      <c r="F97" s="156">
        <v>43508</v>
      </c>
      <c r="G97" s="157" t="s">
        <v>3877</v>
      </c>
      <c r="H97" s="158">
        <v>4800</v>
      </c>
      <c r="I97" s="166"/>
    </row>
    <row r="98" s="1" customFormat="1" spans="1:9">
      <c r="A98" s="147" t="s">
        <v>26</v>
      </c>
      <c r="B98" s="147">
        <v>541038</v>
      </c>
      <c r="C98" s="147" t="s">
        <v>5066</v>
      </c>
      <c r="D98" s="148">
        <v>1420226</v>
      </c>
      <c r="E98" s="149">
        <v>43507</v>
      </c>
      <c r="F98" s="150">
        <v>43508</v>
      </c>
      <c r="G98" s="151" t="s">
        <v>3877</v>
      </c>
      <c r="H98" s="152">
        <v>5600</v>
      </c>
      <c r="I98" s="166"/>
    </row>
    <row r="99" s="1" customFormat="1" spans="1:9">
      <c r="A99" s="147" t="s">
        <v>26</v>
      </c>
      <c r="B99" s="147">
        <v>541039</v>
      </c>
      <c r="C99" s="147" t="s">
        <v>5067</v>
      </c>
      <c r="D99" s="148">
        <v>1423000</v>
      </c>
      <c r="E99" s="149">
        <v>43502</v>
      </c>
      <c r="F99" s="150">
        <v>43508</v>
      </c>
      <c r="G99" s="151" t="s">
        <v>3877</v>
      </c>
      <c r="H99" s="152">
        <v>41320</v>
      </c>
      <c r="I99" s="166"/>
    </row>
    <row r="100" s="1" customFormat="1" spans="1:9">
      <c r="A100" s="147" t="s">
        <v>26</v>
      </c>
      <c r="B100" s="153">
        <v>541040</v>
      </c>
      <c r="C100" s="153" t="s">
        <v>5068</v>
      </c>
      <c r="D100" s="154">
        <v>1423006</v>
      </c>
      <c r="E100" s="155">
        <v>43502</v>
      </c>
      <c r="F100" s="156">
        <v>43508</v>
      </c>
      <c r="G100" s="157" t="s">
        <v>3877</v>
      </c>
      <c r="H100" s="158">
        <v>41320</v>
      </c>
      <c r="I100" s="166"/>
    </row>
    <row r="101" s="1" customFormat="1" spans="1:9">
      <c r="A101" s="147" t="s">
        <v>26</v>
      </c>
      <c r="B101" s="153">
        <v>541042</v>
      </c>
      <c r="C101" s="153" t="s">
        <v>568</v>
      </c>
      <c r="D101" s="154">
        <v>1423006</v>
      </c>
      <c r="E101" s="155">
        <v>43502</v>
      </c>
      <c r="F101" s="156">
        <v>43508</v>
      </c>
      <c r="G101" s="157" t="s">
        <v>3877</v>
      </c>
      <c r="H101" s="158">
        <v>41320</v>
      </c>
      <c r="I101" s="166"/>
    </row>
    <row r="102" s="1" customFormat="1" spans="1:9">
      <c r="A102" s="147" t="s">
        <v>26</v>
      </c>
      <c r="B102" s="147">
        <v>541095</v>
      </c>
      <c r="C102" s="147" t="s">
        <v>5069</v>
      </c>
      <c r="D102" s="148">
        <v>1393491</v>
      </c>
      <c r="E102" s="149">
        <v>43498</v>
      </c>
      <c r="F102" s="150">
        <v>43501</v>
      </c>
      <c r="G102" s="151" t="s">
        <v>3877</v>
      </c>
      <c r="H102" s="152">
        <v>19800</v>
      </c>
      <c r="I102" s="192" t="s">
        <v>5070</v>
      </c>
    </row>
    <row r="103" s="1" customFormat="1" spans="1:9">
      <c r="A103" s="147" t="s">
        <v>26</v>
      </c>
      <c r="B103" s="147">
        <v>541205</v>
      </c>
      <c r="C103" s="147" t="s">
        <v>5071</v>
      </c>
      <c r="D103" s="148">
        <v>1431416</v>
      </c>
      <c r="E103" s="149">
        <v>43506</v>
      </c>
      <c r="F103" s="150">
        <v>43509</v>
      </c>
      <c r="G103" s="151" t="s">
        <v>3877</v>
      </c>
      <c r="H103" s="152">
        <v>15210</v>
      </c>
      <c r="I103" s="166"/>
    </row>
    <row r="104" s="1" customFormat="1" spans="1:9">
      <c r="A104" s="147" t="s">
        <v>26</v>
      </c>
      <c r="B104" s="147">
        <v>541206</v>
      </c>
      <c r="C104" s="147" t="s">
        <v>5072</v>
      </c>
      <c r="D104" s="148">
        <v>1421047</v>
      </c>
      <c r="E104" s="149">
        <v>43508</v>
      </c>
      <c r="F104" s="150">
        <v>43509</v>
      </c>
      <c r="G104" s="151" t="s">
        <v>3877</v>
      </c>
      <c r="H104" s="152">
        <v>4800</v>
      </c>
      <c r="I104" s="166"/>
    </row>
    <row r="105" s="1" customFormat="1" spans="1:9">
      <c r="A105" s="147" t="s">
        <v>26</v>
      </c>
      <c r="B105" s="153">
        <v>541209</v>
      </c>
      <c r="C105" s="153" t="s">
        <v>5073</v>
      </c>
      <c r="D105" s="154">
        <v>1427825</v>
      </c>
      <c r="E105" s="155">
        <v>43506</v>
      </c>
      <c r="F105" s="156">
        <v>43509</v>
      </c>
      <c r="G105" s="157" t="s">
        <v>3877</v>
      </c>
      <c r="H105" s="158">
        <v>15210</v>
      </c>
      <c r="I105" s="166"/>
    </row>
    <row r="106" s="1" customFormat="1" spans="1:9">
      <c r="A106" s="147" t="s">
        <v>26</v>
      </c>
      <c r="B106" s="153">
        <v>541210</v>
      </c>
      <c r="C106" s="153" t="s">
        <v>5074</v>
      </c>
      <c r="D106" s="154">
        <v>1427825</v>
      </c>
      <c r="E106" s="155">
        <v>43506</v>
      </c>
      <c r="F106" s="156">
        <v>43509</v>
      </c>
      <c r="G106" s="157" t="s">
        <v>3877</v>
      </c>
      <c r="H106" s="158">
        <v>15210</v>
      </c>
      <c r="I106" s="166"/>
    </row>
    <row r="107" s="1" customFormat="1" spans="1:9">
      <c r="A107" s="147" t="s">
        <v>26</v>
      </c>
      <c r="B107" s="159">
        <v>541211</v>
      </c>
      <c r="C107" s="159" t="s">
        <v>5075</v>
      </c>
      <c r="D107" s="160">
        <v>1431422</v>
      </c>
      <c r="E107" s="161">
        <v>43507</v>
      </c>
      <c r="F107" s="162">
        <v>43509</v>
      </c>
      <c r="G107" s="163" t="s">
        <v>3877</v>
      </c>
      <c r="H107" s="164">
        <v>9600</v>
      </c>
      <c r="I107" s="166"/>
    </row>
    <row r="108" s="1" customFormat="1" spans="1:9">
      <c r="A108" s="147" t="s">
        <v>26</v>
      </c>
      <c r="B108" s="159">
        <v>541212</v>
      </c>
      <c r="C108" s="159" t="s">
        <v>5076</v>
      </c>
      <c r="D108" s="160">
        <v>1431422</v>
      </c>
      <c r="E108" s="161">
        <v>43507</v>
      </c>
      <c r="F108" s="162">
        <v>43509</v>
      </c>
      <c r="G108" s="163" t="s">
        <v>3877</v>
      </c>
      <c r="H108" s="164">
        <v>9600</v>
      </c>
      <c r="I108" s="166"/>
    </row>
    <row r="109" s="1" customFormat="1" spans="1:9">
      <c r="A109" s="147" t="s">
        <v>26</v>
      </c>
      <c r="B109" s="153">
        <v>541213</v>
      </c>
      <c r="C109" s="153" t="s">
        <v>5077</v>
      </c>
      <c r="D109" s="154">
        <v>1425453</v>
      </c>
      <c r="E109" s="155">
        <v>43507</v>
      </c>
      <c r="F109" s="156">
        <v>43509</v>
      </c>
      <c r="G109" s="157" t="s">
        <v>3877</v>
      </c>
      <c r="H109" s="158">
        <v>9600</v>
      </c>
      <c r="I109" s="166"/>
    </row>
    <row r="110" s="1" customFormat="1" spans="1:9">
      <c r="A110" s="147" t="s">
        <v>26</v>
      </c>
      <c r="B110" s="153">
        <v>541214</v>
      </c>
      <c r="C110" s="153" t="s">
        <v>5078</v>
      </c>
      <c r="D110" s="154">
        <v>1425453</v>
      </c>
      <c r="E110" s="155">
        <v>43507</v>
      </c>
      <c r="F110" s="156">
        <v>43509</v>
      </c>
      <c r="G110" s="157" t="s">
        <v>3877</v>
      </c>
      <c r="H110" s="158">
        <v>9600</v>
      </c>
      <c r="I110" s="166"/>
    </row>
    <row r="111" s="1" customFormat="1" spans="1:9">
      <c r="A111" s="147" t="s">
        <v>26</v>
      </c>
      <c r="B111" s="147">
        <v>541215</v>
      </c>
      <c r="C111" s="147" t="s">
        <v>5079</v>
      </c>
      <c r="D111" s="148">
        <v>1425212</v>
      </c>
      <c r="E111" s="149">
        <v>43507</v>
      </c>
      <c r="F111" s="150">
        <v>43509</v>
      </c>
      <c r="G111" s="151" t="s">
        <v>3877</v>
      </c>
      <c r="H111" s="152">
        <v>9600</v>
      </c>
      <c r="I111" s="166"/>
    </row>
    <row r="112" s="1" customFormat="1" spans="1:9">
      <c r="A112" s="147" t="s">
        <v>26</v>
      </c>
      <c r="B112" s="147">
        <v>541216</v>
      </c>
      <c r="C112" s="147" t="s">
        <v>5080</v>
      </c>
      <c r="D112" s="148">
        <v>1424030</v>
      </c>
      <c r="E112" s="149">
        <v>43507</v>
      </c>
      <c r="F112" s="150">
        <v>43509</v>
      </c>
      <c r="G112" s="151" t="s">
        <v>3877</v>
      </c>
      <c r="H112" s="152">
        <v>9600</v>
      </c>
      <c r="I112" s="166"/>
    </row>
    <row r="113" s="1" customFormat="1" spans="1:9">
      <c r="A113" s="147" t="s">
        <v>26</v>
      </c>
      <c r="B113" s="153">
        <v>541218</v>
      </c>
      <c r="C113" s="153" t="s">
        <v>1620</v>
      </c>
      <c r="D113" s="154">
        <v>1418024</v>
      </c>
      <c r="E113" s="155">
        <v>43508</v>
      </c>
      <c r="F113" s="156">
        <v>43509</v>
      </c>
      <c r="G113" s="157" t="s">
        <v>3877</v>
      </c>
      <c r="H113" s="158">
        <v>4800</v>
      </c>
      <c r="I113" s="166"/>
    </row>
    <row r="114" s="1" customFormat="1" spans="1:9">
      <c r="A114" s="147" t="s">
        <v>26</v>
      </c>
      <c r="B114" s="153">
        <v>541219</v>
      </c>
      <c r="C114" s="153" t="s">
        <v>2226</v>
      </c>
      <c r="D114" s="154">
        <v>1418024</v>
      </c>
      <c r="E114" s="155">
        <v>43508</v>
      </c>
      <c r="F114" s="156">
        <v>43509</v>
      </c>
      <c r="G114" s="157" t="s">
        <v>3877</v>
      </c>
      <c r="H114" s="158">
        <v>4800</v>
      </c>
      <c r="I114" s="166"/>
    </row>
    <row r="115" s="1" customFormat="1" spans="1:9">
      <c r="A115" s="147" t="s">
        <v>26</v>
      </c>
      <c r="B115" s="147">
        <v>541233</v>
      </c>
      <c r="C115" s="147" t="s">
        <v>5081</v>
      </c>
      <c r="D115" s="148">
        <v>1403897</v>
      </c>
      <c r="E115" s="149">
        <v>43506</v>
      </c>
      <c r="F115" s="150">
        <v>43509</v>
      </c>
      <c r="G115" s="151" t="s">
        <v>3877</v>
      </c>
      <c r="H115" s="152">
        <v>17660</v>
      </c>
      <c r="I115" s="166"/>
    </row>
    <row r="116" s="1" customFormat="1" spans="1:9">
      <c r="A116" s="147" t="s">
        <v>26</v>
      </c>
      <c r="B116" s="147">
        <v>541234</v>
      </c>
      <c r="C116" s="147" t="s">
        <v>5049</v>
      </c>
      <c r="D116" s="148">
        <v>1433069</v>
      </c>
      <c r="E116" s="149">
        <v>43507</v>
      </c>
      <c r="F116" s="150">
        <v>43509</v>
      </c>
      <c r="G116" s="151" t="s">
        <v>3877</v>
      </c>
      <c r="H116" s="152">
        <v>11200</v>
      </c>
      <c r="I116" s="166"/>
    </row>
    <row r="117" s="1" customFormat="1" spans="1:9">
      <c r="A117" s="147" t="s">
        <v>26</v>
      </c>
      <c r="B117" s="153">
        <v>541241</v>
      </c>
      <c r="C117" s="153" t="s">
        <v>5082</v>
      </c>
      <c r="D117" s="154">
        <v>1419077</v>
      </c>
      <c r="E117" s="155">
        <v>43505</v>
      </c>
      <c r="F117" s="156">
        <v>43509</v>
      </c>
      <c r="G117" s="157" t="s">
        <v>3877</v>
      </c>
      <c r="H117" s="158">
        <v>24120</v>
      </c>
      <c r="I117" s="166"/>
    </row>
    <row r="118" s="1" customFormat="1" spans="1:9">
      <c r="A118" s="147" t="s">
        <v>26</v>
      </c>
      <c r="B118" s="153">
        <v>541242</v>
      </c>
      <c r="C118" s="153" t="s">
        <v>5083</v>
      </c>
      <c r="D118" s="154">
        <v>1419077</v>
      </c>
      <c r="E118" s="155">
        <v>43505</v>
      </c>
      <c r="F118" s="156">
        <v>43509</v>
      </c>
      <c r="G118" s="157" t="s">
        <v>3877</v>
      </c>
      <c r="H118" s="158">
        <v>24120</v>
      </c>
      <c r="I118" s="166"/>
    </row>
    <row r="119" s="1" customFormat="1" spans="1:9">
      <c r="A119" s="147" t="s">
        <v>26</v>
      </c>
      <c r="B119" s="147">
        <v>541246</v>
      </c>
      <c r="C119" s="147" t="s">
        <v>5084</v>
      </c>
      <c r="D119" s="148">
        <v>1443739</v>
      </c>
      <c r="E119" s="149">
        <v>43508</v>
      </c>
      <c r="F119" s="150">
        <v>43509</v>
      </c>
      <c r="G119" s="151" t="s">
        <v>3877</v>
      </c>
      <c r="H119" s="152">
        <v>5600</v>
      </c>
      <c r="I119" s="166"/>
    </row>
    <row r="120" s="1" customFormat="1" spans="1:9">
      <c r="A120" s="147" t="s">
        <v>26</v>
      </c>
      <c r="B120" s="147">
        <v>541256</v>
      </c>
      <c r="C120" s="147" t="s">
        <v>5085</v>
      </c>
      <c r="D120" s="148">
        <v>1427471</v>
      </c>
      <c r="E120" s="149">
        <v>43506</v>
      </c>
      <c r="F120" s="150">
        <v>43509</v>
      </c>
      <c r="G120" s="151" t="s">
        <v>3877</v>
      </c>
      <c r="H120" s="152">
        <v>17660</v>
      </c>
      <c r="I120" s="166"/>
    </row>
    <row r="121" s="1" customFormat="1" spans="1:9">
      <c r="A121" s="147" t="s">
        <v>26</v>
      </c>
      <c r="B121" s="147">
        <v>541258</v>
      </c>
      <c r="C121" s="147" t="s">
        <v>2382</v>
      </c>
      <c r="D121" s="148">
        <v>1425411</v>
      </c>
      <c r="E121" s="149">
        <v>43504</v>
      </c>
      <c r="F121" s="150">
        <v>43509</v>
      </c>
      <c r="G121" s="151" t="s">
        <v>3877</v>
      </c>
      <c r="H121" s="152">
        <v>31720</v>
      </c>
      <c r="I121" s="166"/>
    </row>
    <row r="122" s="1" customFormat="1" spans="1:8">
      <c r="A122" s="168"/>
      <c r="B122" s="169"/>
      <c r="C122" s="170"/>
      <c r="D122" s="171"/>
      <c r="E122" s="172"/>
      <c r="F122" s="173"/>
      <c r="G122" s="174"/>
      <c r="H122" s="175"/>
    </row>
    <row r="123" s="1" customFormat="1" ht="17.4" customHeight="1" spans="1:9">
      <c r="A123" s="176" t="s">
        <v>5086</v>
      </c>
      <c r="B123" s="177"/>
      <c r="C123" s="177"/>
      <c r="D123" s="178"/>
      <c r="E123" s="179"/>
      <c r="F123" s="180"/>
      <c r="G123" s="181" t="s">
        <v>80</v>
      </c>
      <c r="H123" s="182">
        <f>SUM(H2:H122)</f>
        <v>2430320</v>
      </c>
      <c r="I123" s="166" t="s">
        <v>5087</v>
      </c>
    </row>
    <row r="124" s="1" customFormat="1" ht="14.4" customHeight="1" spans="1:8">
      <c r="A124" s="183" t="s">
        <v>5088</v>
      </c>
      <c r="B124" s="87"/>
      <c r="C124" s="87"/>
      <c r="D124" s="122"/>
      <c r="E124" s="83"/>
      <c r="F124" s="81"/>
      <c r="G124" s="184" t="s">
        <v>80</v>
      </c>
      <c r="H124" s="185">
        <f>-(1236850+1127150)</f>
        <v>-2364000</v>
      </c>
    </row>
    <row r="125" s="1" customFormat="1" ht="14.4" customHeight="1" spans="1:9">
      <c r="A125" s="186" t="s">
        <v>5089</v>
      </c>
      <c r="B125" s="86"/>
      <c r="C125" s="87"/>
      <c r="D125" s="82"/>
      <c r="E125" s="83"/>
      <c r="F125" s="187"/>
      <c r="G125" s="187" t="s">
        <v>5090</v>
      </c>
      <c r="H125" s="188">
        <f>SUM(H123:H124)</f>
        <v>66320</v>
      </c>
      <c r="I125" s="193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129" t="s">
        <v>423</v>
      </c>
      <c r="B128" s="90"/>
      <c r="C128" s="130" t="s">
        <v>424</v>
      </c>
      <c r="D128" s="130" t="s">
        <v>424</v>
      </c>
      <c r="E128" s="130" t="s">
        <v>424</v>
      </c>
      <c r="F128" s="130" t="s">
        <v>424</v>
      </c>
      <c r="G128" s="189" t="s">
        <v>424</v>
      </c>
      <c r="H128" s="190"/>
    </row>
    <row r="129" customFormat="1" ht="12" hidden="1" customHeight="1" spans="1:8">
      <c r="A129" s="132" t="s">
        <v>425</v>
      </c>
      <c r="B129" s="132"/>
      <c r="C129" s="133" t="s">
        <v>85</v>
      </c>
      <c r="D129" s="134" t="s">
        <v>86</v>
      </c>
      <c r="E129" s="134" t="s">
        <v>87</v>
      </c>
      <c r="F129" s="134" t="s">
        <v>88</v>
      </c>
      <c r="G129" s="194" t="s">
        <v>89</v>
      </c>
      <c r="H129" s="195"/>
    </row>
    <row r="130" customFormat="1" ht="13.5" hidden="1" spans="1:8">
      <c r="A130" s="137">
        <f>H125</f>
        <v>66320</v>
      </c>
      <c r="B130" s="93"/>
      <c r="C130" s="137">
        <v>0</v>
      </c>
      <c r="D130" s="137">
        <v>0</v>
      </c>
      <c r="E130" s="137">
        <v>0</v>
      </c>
      <c r="F130" s="137">
        <v>0</v>
      </c>
      <c r="G130" s="196">
        <f>SUM(A130:C130)</f>
        <v>66320</v>
      </c>
      <c r="H130" s="197"/>
    </row>
    <row r="131" customFormat="1" spans="1:8">
      <c r="A131" s="198"/>
      <c r="B131" s="199"/>
      <c r="C131" s="198"/>
      <c r="D131" s="198"/>
      <c r="E131" s="198"/>
      <c r="F131" s="198"/>
      <c r="G131" s="200"/>
      <c r="H131" s="200"/>
    </row>
    <row r="132" customFormat="1" spans="1:8">
      <c r="A132" s="198"/>
      <c r="B132" s="199"/>
      <c r="C132" s="198"/>
      <c r="D132" s="198"/>
      <c r="E132" s="198"/>
      <c r="F132" s="198"/>
      <c r="G132" s="200"/>
      <c r="H132" s="200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39" t="s">
        <v>1157</v>
      </c>
    </row>
    <row r="138" customFormat="1" spans="3:4">
      <c r="C138" s="140"/>
      <c r="D138" s="140"/>
    </row>
    <row r="139" customFormat="1" ht="15.75" spans="3:3">
      <c r="C139" s="141" t="s">
        <v>1158</v>
      </c>
    </row>
    <row r="140" customFormat="1" spans="3:3">
      <c r="C140" s="142" t="s">
        <v>1207</v>
      </c>
    </row>
    <row r="141" customFormat="1" spans="3:4">
      <c r="C141" s="143" t="s">
        <v>1160</v>
      </c>
      <c r="D141" s="126"/>
    </row>
    <row r="142" customFormat="1"/>
    <row r="143" customFormat="1"/>
    <row r="144" customFormat="1"/>
    <row r="145" customFormat="1"/>
    <row r="146" customFormat="1" spans="1:1">
      <c r="A146" s="183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525"/>
    <col min="15" max="15" width="10.2857142857143" style="525"/>
  </cols>
  <sheetData>
    <row r="1" customFormat="1" spans="1:15">
      <c r="A1" s="2"/>
      <c r="B1" s="2"/>
      <c r="C1" s="2"/>
      <c r="D1" s="2"/>
      <c r="E1" s="2"/>
      <c r="F1" s="2"/>
      <c r="N1" s="525"/>
      <c r="O1" s="525"/>
    </row>
    <row r="2" customFormat="1" spans="1:15">
      <c r="A2" s="2"/>
      <c r="B2" s="2"/>
      <c r="C2" s="2"/>
      <c r="D2" s="2"/>
      <c r="E2" s="2"/>
      <c r="F2" s="2"/>
      <c r="N2" s="525"/>
      <c r="O2" s="525"/>
    </row>
    <row r="3" customFormat="1" spans="1:15">
      <c r="A3" s="2"/>
      <c r="B3" s="2"/>
      <c r="C3" s="2"/>
      <c r="D3" s="2"/>
      <c r="E3" s="2"/>
      <c r="F3" s="2"/>
      <c r="N3" s="525"/>
      <c r="O3" s="525"/>
    </row>
    <row r="4" customFormat="1" spans="1:15">
      <c r="A4" s="2"/>
      <c r="B4" s="2"/>
      <c r="C4" s="2"/>
      <c r="D4" s="2"/>
      <c r="E4" s="2"/>
      <c r="F4" s="2"/>
      <c r="N4" s="525"/>
      <c r="O4" s="525"/>
    </row>
    <row r="5" customFormat="1" spans="1:15">
      <c r="A5" s="2"/>
      <c r="B5" s="2"/>
      <c r="C5" s="2"/>
      <c r="D5" s="2"/>
      <c r="E5" s="2"/>
      <c r="F5" s="2"/>
      <c r="N5" s="525"/>
      <c r="O5" s="525"/>
    </row>
    <row r="6" customFormat="1" spans="1:15">
      <c r="A6" s="2"/>
      <c r="B6" s="2"/>
      <c r="C6" s="2"/>
      <c r="D6" s="2"/>
      <c r="E6" s="2"/>
      <c r="F6" s="2"/>
      <c r="N6" s="525"/>
      <c r="O6" s="525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525"/>
      <c r="O7" s="525"/>
    </row>
    <row r="8" customFormat="1" spans="1:15">
      <c r="A8" s="2"/>
      <c r="B8" s="2"/>
      <c r="C8" s="2"/>
      <c r="D8" s="2"/>
      <c r="E8" s="2"/>
      <c r="F8" s="2"/>
      <c r="N8" s="525"/>
      <c r="O8" s="525"/>
    </row>
    <row r="9" customFormat="1" spans="1:15">
      <c r="A9" s="2"/>
      <c r="B9" s="2"/>
      <c r="C9" s="2"/>
      <c r="D9" s="2"/>
      <c r="E9" s="2"/>
      <c r="F9" s="2"/>
      <c r="N9" s="525"/>
      <c r="O9" s="525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525"/>
      <c r="O10" s="525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525"/>
      <c r="O11" s="525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525"/>
      <c r="O12" s="525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525"/>
      <c r="O13" s="525"/>
    </row>
    <row r="14" customFormat="1" spans="1:15">
      <c r="A14" s="4" t="s">
        <v>8</v>
      </c>
      <c r="B14" s="4"/>
      <c r="C14" s="558" t="s">
        <v>9</v>
      </c>
      <c r="D14" s="12"/>
      <c r="E14" s="10"/>
      <c r="F14" s="2"/>
      <c r="N14" s="525"/>
      <c r="O14" s="525"/>
    </row>
    <row r="15" customFormat="1" spans="1:15">
      <c r="A15" s="4" t="s">
        <v>10</v>
      </c>
      <c r="B15" s="4"/>
      <c r="C15" s="558" t="s">
        <v>11</v>
      </c>
      <c r="D15" s="12"/>
      <c r="E15" s="10"/>
      <c r="F15" s="2"/>
      <c r="N15" s="525"/>
      <c r="O15" s="525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525"/>
      <c r="O16" s="525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525"/>
      <c r="O17" s="525"/>
    </row>
    <row r="18" customFormat="1" spans="1:15">
      <c r="A18" s="4"/>
      <c r="B18" s="4"/>
      <c r="C18" s="16"/>
      <c r="D18" s="17"/>
      <c r="E18" s="17"/>
      <c r="F18" s="2"/>
      <c r="N18" s="525"/>
      <c r="O18" s="525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525"/>
      <c r="O19" s="525"/>
    </row>
    <row r="20" customFormat="1" spans="3:15">
      <c r="C20" s="20" t="s">
        <v>18</v>
      </c>
      <c r="D20" s="21"/>
      <c r="E20" s="21"/>
      <c r="F20" s="2"/>
      <c r="N20" s="525"/>
      <c r="O20" s="525"/>
    </row>
    <row r="21" customFormat="1" spans="3:15">
      <c r="C21" s="22" t="s">
        <v>19</v>
      </c>
      <c r="D21" s="21"/>
      <c r="E21" s="21"/>
      <c r="F21" s="2"/>
      <c r="N21" s="525"/>
      <c r="O21" s="525"/>
    </row>
    <row r="22" customFormat="1" ht="8.4" customHeight="1" spans="1:15">
      <c r="A22" s="2"/>
      <c r="B22" s="2"/>
      <c r="C22" s="2"/>
      <c r="D22" s="2"/>
      <c r="E22" s="23"/>
      <c r="F22" s="24"/>
      <c r="N22" s="525"/>
      <c r="O22" s="525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525"/>
      <c r="O23" s="525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525"/>
      <c r="O24" s="525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549"/>
      <c r="N25" s="525"/>
      <c r="O25" s="525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525"/>
      <c r="O26" s="525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525"/>
      <c r="O27" s="525"/>
    </row>
    <row r="28" s="1" customFormat="1" spans="1:15">
      <c r="A28" s="29" t="s">
        <v>26</v>
      </c>
      <c r="B28" s="30">
        <v>444071</v>
      </c>
      <c r="C28" s="30" t="s">
        <v>325</v>
      </c>
      <c r="D28" s="559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525"/>
      <c r="O28" s="525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525"/>
      <c r="O29" s="525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525"/>
      <c r="O30" s="525"/>
    </row>
    <row r="31" s="1" customFormat="1" spans="1:15">
      <c r="A31" s="29" t="s">
        <v>26</v>
      </c>
      <c r="B31" s="30">
        <v>444093</v>
      </c>
      <c r="C31" s="30" t="s">
        <v>329</v>
      </c>
      <c r="D31" s="559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525"/>
      <c r="O31" s="525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525"/>
      <c r="O32" s="525"/>
    </row>
    <row r="33" s="1" customFormat="1" spans="1:15">
      <c r="A33" s="29" t="s">
        <v>26</v>
      </c>
      <c r="B33" s="30">
        <v>444099</v>
      </c>
      <c r="C33" s="30" t="s">
        <v>332</v>
      </c>
      <c r="D33" s="548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548"/>
      <c r="N33" s="525"/>
      <c r="O33" s="525"/>
    </row>
    <row r="34" s="1" customFormat="1" spans="1:15">
      <c r="A34" s="29" t="s">
        <v>26</v>
      </c>
      <c r="B34" s="59">
        <v>444203</v>
      </c>
      <c r="C34" s="59" t="s">
        <v>333</v>
      </c>
      <c r="D34" s="561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525"/>
      <c r="O34" s="525"/>
    </row>
    <row r="35" s="1" customFormat="1" spans="1:15">
      <c r="A35" s="29" t="s">
        <v>26</v>
      </c>
      <c r="B35" s="59">
        <v>444204</v>
      </c>
      <c r="C35" s="59" t="s">
        <v>335</v>
      </c>
      <c r="D35" s="561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525"/>
      <c r="O35" s="525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525"/>
      <c r="O36" s="525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525"/>
      <c r="O37" s="525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525"/>
      <c r="O38" s="525"/>
    </row>
    <row r="39" s="1" customFormat="1" spans="1:15">
      <c r="A39" s="29" t="s">
        <v>26</v>
      </c>
      <c r="B39" s="30">
        <v>444230</v>
      </c>
      <c r="C39" s="30" t="s">
        <v>339</v>
      </c>
      <c r="D39" s="559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525"/>
      <c r="O39" s="525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525"/>
      <c r="O40" s="525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525"/>
      <c r="O41" s="525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525"/>
      <c r="O42" s="525"/>
    </row>
    <row r="43" s="1" customFormat="1" spans="1:15">
      <c r="A43" s="29" t="s">
        <v>26</v>
      </c>
      <c r="B43" s="30">
        <v>444359</v>
      </c>
      <c r="C43" s="66" t="s">
        <v>344</v>
      </c>
      <c r="D43" s="559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525"/>
      <c r="O43" s="525"/>
    </row>
    <row r="44" s="1" customFormat="1" spans="1:15">
      <c r="A44" s="29" t="s">
        <v>26</v>
      </c>
      <c r="B44" s="30">
        <v>444487</v>
      </c>
      <c r="C44" s="66" t="s">
        <v>346</v>
      </c>
      <c r="D44" s="559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525"/>
      <c r="O44" s="525"/>
    </row>
    <row r="45" s="1" customFormat="1" spans="1:15">
      <c r="A45" s="29" t="s">
        <v>26</v>
      </c>
      <c r="B45" s="30">
        <v>444489</v>
      </c>
      <c r="C45" s="66" t="s">
        <v>348</v>
      </c>
      <c r="D45" s="559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525"/>
      <c r="O45" s="525"/>
    </row>
    <row r="46" s="1" customFormat="1" spans="1:15">
      <c r="A46" s="29" t="s">
        <v>26</v>
      </c>
      <c r="B46" s="30">
        <v>444490</v>
      </c>
      <c r="C46" s="66" t="s">
        <v>350</v>
      </c>
      <c r="D46" s="559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525"/>
      <c r="O46" s="525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525"/>
      <c r="O47" s="525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525"/>
      <c r="O48" s="525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525"/>
      <c r="O49" s="525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525"/>
      <c r="O50" s="525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525"/>
      <c r="O51" s="525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525"/>
      <c r="O52" s="525"/>
    </row>
    <row r="53" s="1" customFormat="1" spans="1:15">
      <c r="A53" s="29" t="s">
        <v>26</v>
      </c>
      <c r="B53" s="30">
        <v>444514</v>
      </c>
      <c r="C53" s="30" t="s">
        <v>358</v>
      </c>
      <c r="D53" s="559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525"/>
      <c r="O53" s="525"/>
    </row>
    <row r="54" s="1" customFormat="1" spans="1:15">
      <c r="A54" s="29" t="s">
        <v>26</v>
      </c>
      <c r="B54" s="37">
        <v>444515</v>
      </c>
      <c r="C54" s="37" t="s">
        <v>360</v>
      </c>
      <c r="D54" s="564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525"/>
      <c r="O54" s="525"/>
    </row>
    <row r="55" s="1" customFormat="1" spans="1:15">
      <c r="A55" s="29" t="s">
        <v>26</v>
      </c>
      <c r="B55" s="37">
        <v>444516</v>
      </c>
      <c r="C55" s="37" t="s">
        <v>362</v>
      </c>
      <c r="D55" s="564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525"/>
      <c r="O55" s="525"/>
    </row>
    <row r="56" s="1" customFormat="1" spans="1:15">
      <c r="A56" s="29" t="s">
        <v>26</v>
      </c>
      <c r="B56" s="37">
        <v>444517</v>
      </c>
      <c r="C56" s="37" t="s">
        <v>363</v>
      </c>
      <c r="D56" s="564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525"/>
      <c r="O56" s="525"/>
    </row>
    <row r="57" s="1" customFormat="1" spans="1:15">
      <c r="A57" s="29" t="s">
        <v>26</v>
      </c>
      <c r="B57" s="30">
        <v>444596</v>
      </c>
      <c r="C57" s="30" t="s">
        <v>364</v>
      </c>
      <c r="D57" s="559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525"/>
      <c r="O57" s="525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525"/>
      <c r="O58" s="525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525"/>
      <c r="O59" s="525"/>
    </row>
    <row r="60" s="1" customFormat="1" spans="1:15">
      <c r="A60" s="29" t="s">
        <v>26</v>
      </c>
      <c r="B60" s="30">
        <v>444602</v>
      </c>
      <c r="C60" s="30" t="s">
        <v>368</v>
      </c>
      <c r="D60" s="559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525"/>
      <c r="O60" s="525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525"/>
      <c r="O61" s="525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525"/>
      <c r="O62" s="525"/>
    </row>
    <row r="63" s="1" customFormat="1" spans="1:15">
      <c r="A63" s="29" t="s">
        <v>26</v>
      </c>
      <c r="B63" s="30">
        <v>444607</v>
      </c>
      <c r="C63" s="30" t="s">
        <v>372</v>
      </c>
      <c r="D63" s="559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525"/>
      <c r="O63" s="525"/>
    </row>
    <row r="64" s="1" customFormat="1" spans="1:15">
      <c r="A64" s="29" t="s">
        <v>26</v>
      </c>
      <c r="B64" s="30">
        <v>444610</v>
      </c>
      <c r="C64" s="30" t="s">
        <v>374</v>
      </c>
      <c r="D64" s="559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525"/>
      <c r="O64" s="525"/>
    </row>
    <row r="65" s="1" customFormat="1" spans="1:15">
      <c r="A65" s="29" t="s">
        <v>26</v>
      </c>
      <c r="B65" s="30">
        <v>444618</v>
      </c>
      <c r="C65" s="30" t="s">
        <v>376</v>
      </c>
      <c r="D65" s="559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525"/>
      <c r="O65" s="525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525"/>
      <c r="O66" s="525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525"/>
      <c r="O67" s="525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525"/>
      <c r="O68" s="525"/>
    </row>
    <row r="69" s="1" customFormat="1" spans="1:15">
      <c r="A69" s="29" t="s">
        <v>26</v>
      </c>
      <c r="B69" s="44">
        <v>444635</v>
      </c>
      <c r="C69" s="44" t="s">
        <v>381</v>
      </c>
      <c r="D69" s="560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525"/>
      <c r="O69" s="525"/>
    </row>
    <row r="70" s="1" customFormat="1" spans="1:15">
      <c r="A70" s="29" t="s">
        <v>26</v>
      </c>
      <c r="B70" s="44">
        <v>444636</v>
      </c>
      <c r="C70" s="44" t="s">
        <v>383</v>
      </c>
      <c r="D70" s="560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525"/>
      <c r="O70" s="525"/>
    </row>
    <row r="71" s="1" customFormat="1" spans="1:15">
      <c r="A71" s="29" t="s">
        <v>26</v>
      </c>
      <c r="B71" s="30">
        <v>444724</v>
      </c>
      <c r="C71" s="30" t="s">
        <v>384</v>
      </c>
      <c r="D71" s="559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525"/>
      <c r="O71" s="525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525"/>
      <c r="O72" s="525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509"/>
      <c r="N73" s="525"/>
      <c r="O73" s="525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525"/>
      <c r="O74" s="525"/>
    </row>
    <row r="75" s="1" customFormat="1" spans="1:15">
      <c r="A75" s="29" t="s">
        <v>26</v>
      </c>
      <c r="B75" s="101">
        <v>444767</v>
      </c>
      <c r="C75" s="101" t="s">
        <v>389</v>
      </c>
      <c r="D75" s="566" t="s">
        <v>390</v>
      </c>
      <c r="E75" s="103">
        <v>42815</v>
      </c>
      <c r="F75" s="104">
        <v>42819</v>
      </c>
      <c r="G75" s="105" t="s">
        <v>28</v>
      </c>
      <c r="H75" s="106">
        <v>19000</v>
      </c>
      <c r="I75" s="77"/>
      <c r="N75" s="525"/>
      <c r="O75" s="525"/>
    </row>
    <row r="76" s="1" customFormat="1" spans="1:15">
      <c r="A76" s="29" t="s">
        <v>26</v>
      </c>
      <c r="B76" s="101">
        <v>444769</v>
      </c>
      <c r="C76" s="101" t="s">
        <v>391</v>
      </c>
      <c r="D76" s="566" t="s">
        <v>390</v>
      </c>
      <c r="E76" s="103">
        <v>42815</v>
      </c>
      <c r="F76" s="104">
        <v>42819</v>
      </c>
      <c r="G76" s="105" t="s">
        <v>28</v>
      </c>
      <c r="H76" s="106">
        <v>19000</v>
      </c>
      <c r="I76" s="77"/>
      <c r="N76" s="525"/>
      <c r="O76" s="525"/>
    </row>
    <row r="77" s="1" customFormat="1" spans="1:15">
      <c r="A77" s="29" t="s">
        <v>26</v>
      </c>
      <c r="B77" s="101">
        <v>444771</v>
      </c>
      <c r="C77" s="101" t="s">
        <v>392</v>
      </c>
      <c r="D77" s="566" t="s">
        <v>390</v>
      </c>
      <c r="E77" s="103">
        <v>42815</v>
      </c>
      <c r="F77" s="104">
        <v>42819</v>
      </c>
      <c r="G77" s="105" t="s">
        <v>28</v>
      </c>
      <c r="H77" s="106">
        <v>19000</v>
      </c>
      <c r="I77" s="77"/>
      <c r="N77" s="525"/>
      <c r="O77" s="525"/>
    </row>
    <row r="78" s="1" customFormat="1" spans="1:15">
      <c r="A78" s="29" t="s">
        <v>26</v>
      </c>
      <c r="B78" s="101">
        <v>444773</v>
      </c>
      <c r="C78" s="101" t="s">
        <v>393</v>
      </c>
      <c r="D78" s="566" t="s">
        <v>390</v>
      </c>
      <c r="E78" s="103">
        <v>42815</v>
      </c>
      <c r="F78" s="104">
        <v>42819</v>
      </c>
      <c r="G78" s="105" t="s">
        <v>28</v>
      </c>
      <c r="H78" s="106">
        <v>19000</v>
      </c>
      <c r="I78" s="77"/>
      <c r="N78" s="525"/>
      <c r="O78" s="525"/>
    </row>
    <row r="79" s="1" customFormat="1" spans="1:15">
      <c r="A79" s="29" t="s">
        <v>26</v>
      </c>
      <c r="B79" s="44">
        <v>444768</v>
      </c>
      <c r="C79" s="44" t="s">
        <v>394</v>
      </c>
      <c r="D79" s="560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549"/>
      <c r="N79" s="525"/>
      <c r="O79" s="525"/>
    </row>
    <row r="80" s="1" customFormat="1" spans="1:15">
      <c r="A80" s="29" t="s">
        <v>26</v>
      </c>
      <c r="B80" s="44">
        <v>444770</v>
      </c>
      <c r="C80" s="44" t="s">
        <v>396</v>
      </c>
      <c r="D80" s="560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525"/>
      <c r="O80" s="525"/>
    </row>
    <row r="81" s="1" customFormat="1" spans="1:15">
      <c r="A81" s="29" t="s">
        <v>26</v>
      </c>
      <c r="B81" s="44">
        <v>444772</v>
      </c>
      <c r="C81" s="44" t="s">
        <v>397</v>
      </c>
      <c r="D81" s="560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525"/>
      <c r="O81" s="525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525"/>
      <c r="O82" s="525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525"/>
      <c r="O83" s="525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525"/>
      <c r="O84" s="525"/>
    </row>
    <row r="85" s="1" customFormat="1" spans="1:15">
      <c r="A85" s="29" t="s">
        <v>26</v>
      </c>
      <c r="B85" s="30">
        <v>444874</v>
      </c>
      <c r="C85" s="30" t="s">
        <v>401</v>
      </c>
      <c r="D85" s="559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525"/>
      <c r="O85" s="525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525"/>
      <c r="O86" s="525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525"/>
      <c r="O87" s="525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525"/>
      <c r="O88" s="525"/>
    </row>
    <row r="89" s="1" customFormat="1" spans="1:15">
      <c r="A89" s="29" t="s">
        <v>26</v>
      </c>
      <c r="B89" s="30">
        <v>444892</v>
      </c>
      <c r="C89" s="30" t="s">
        <v>406</v>
      </c>
      <c r="D89" s="559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525"/>
      <c r="O89" s="525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525"/>
      <c r="O90" s="525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525"/>
      <c r="O91" s="525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525"/>
      <c r="O92" s="525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525"/>
      <c r="O93" s="525"/>
    </row>
    <row r="94" s="1" customFormat="1" spans="1:15">
      <c r="A94" s="29" t="s">
        <v>26</v>
      </c>
      <c r="B94" s="30">
        <v>444905</v>
      </c>
      <c r="C94" s="30" t="s">
        <v>412</v>
      </c>
      <c r="D94" s="559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525"/>
      <c r="O94" s="525"/>
    </row>
    <row r="95" s="1" customFormat="1" spans="1:15">
      <c r="A95" s="29" t="s">
        <v>26</v>
      </c>
      <c r="B95" s="30">
        <v>445050</v>
      </c>
      <c r="C95" s="30" t="s">
        <v>414</v>
      </c>
      <c r="D95" s="559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525"/>
      <c r="O95" s="525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525"/>
      <c r="O96" s="525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525"/>
      <c r="O97" s="525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525"/>
      <c r="O98" s="525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525"/>
      <c r="O99" s="525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525"/>
      <c r="O100" s="525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525"/>
      <c r="O101" s="525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509"/>
      <c r="N102" s="525"/>
      <c r="O102" s="525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550" t="s">
        <v>421</v>
      </c>
      <c r="N103" s="525"/>
      <c r="O103" s="525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525"/>
      <c r="O104" s="525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525"/>
      <c r="O105" s="525"/>
    </row>
    <row r="106" s="1" customFormat="1" ht="16.2" customHeight="1" spans="1:15">
      <c r="A106" s="88" t="s">
        <v>422</v>
      </c>
      <c r="B106" s="88"/>
      <c r="F106" s="89"/>
      <c r="N106" s="525"/>
      <c r="O106" s="525"/>
    </row>
    <row r="107" customFormat="1" ht="12" customHeight="1" spans="1:15">
      <c r="A107" s="129" t="s">
        <v>423</v>
      </c>
      <c r="B107" s="90"/>
      <c r="C107" s="130" t="s">
        <v>424</v>
      </c>
      <c r="D107" s="130" t="s">
        <v>424</v>
      </c>
      <c r="E107" s="130" t="s">
        <v>424</v>
      </c>
      <c r="F107" s="130" t="s">
        <v>424</v>
      </c>
      <c r="G107" s="130" t="s">
        <v>424</v>
      </c>
      <c r="H107" s="131" t="s">
        <v>90</v>
      </c>
      <c r="N107" s="525"/>
      <c r="O107" s="525"/>
    </row>
    <row r="108" customFormat="1" ht="12" customHeight="1" spans="1:15">
      <c r="A108" s="132" t="s">
        <v>425</v>
      </c>
      <c r="B108" s="132"/>
      <c r="C108" s="133" t="s">
        <v>85</v>
      </c>
      <c r="D108" s="134" t="s">
        <v>86</v>
      </c>
      <c r="E108" s="134" t="s">
        <v>87</v>
      </c>
      <c r="F108" s="134" t="s">
        <v>88</v>
      </c>
      <c r="G108" s="134" t="s">
        <v>89</v>
      </c>
      <c r="H108" s="212" t="s">
        <v>426</v>
      </c>
      <c r="N108" s="525"/>
      <c r="O108" s="525"/>
    </row>
    <row r="109" customFormat="1" ht="14.25" spans="1:15">
      <c r="A109" s="137">
        <f>H103+514870+321100+375840</f>
        <v>2306050</v>
      </c>
      <c r="B109" s="93"/>
      <c r="C109" s="137">
        <v>750212</v>
      </c>
      <c r="D109" s="137">
        <v>0</v>
      </c>
      <c r="E109" s="137">
        <v>0</v>
      </c>
      <c r="F109" s="137">
        <v>0</v>
      </c>
      <c r="G109" s="137">
        <v>0</v>
      </c>
      <c r="H109" s="213">
        <f>SUM(A109:G109)</f>
        <v>3056262</v>
      </c>
      <c r="N109" s="525"/>
      <c r="O109" s="525"/>
    </row>
    <row r="110" customFormat="1" ht="14.25" spans="14:15">
      <c r="N110" s="525"/>
      <c r="O110" s="525"/>
    </row>
    <row r="111" customFormat="1" spans="1:15">
      <c r="A111" s="96"/>
      <c r="B111" s="96"/>
      <c r="N111" s="525"/>
      <c r="O111" s="525"/>
    </row>
    <row r="163" ht="12.75" spans="14:15">
      <c r="N163" s="217"/>
      <c r="O163" s="217"/>
    </row>
    <row r="164" ht="12.75" spans="14:15">
      <c r="N164" s="217"/>
      <c r="O164" s="217"/>
    </row>
    <row r="165" ht="12.75" spans="14:15">
      <c r="N165" s="217"/>
      <c r="O165" s="217"/>
    </row>
    <row r="166" ht="12.75" spans="14:15">
      <c r="N166" s="217"/>
      <c r="O166" s="217"/>
    </row>
    <row r="167" ht="12.75" spans="14:15">
      <c r="N167" s="217"/>
      <c r="O167" s="217"/>
    </row>
    <row r="168" ht="12.75" spans="14:15">
      <c r="N168" s="217"/>
      <c r="O168" s="217"/>
    </row>
    <row r="169" ht="12.75" spans="14:15">
      <c r="N169" s="217"/>
      <c r="O169" s="217"/>
    </row>
    <row r="170" ht="12.75" spans="14:15">
      <c r="N170" s="217"/>
      <c r="O170" s="217"/>
    </row>
    <row r="171" ht="12.75" spans="14:15">
      <c r="N171" s="217"/>
      <c r="O171" s="217"/>
    </row>
    <row r="172" ht="12.75" spans="14:15">
      <c r="N172" s="217"/>
      <c r="O172" s="217"/>
    </row>
    <row r="173" ht="12.75" spans="14:15">
      <c r="N173" s="217"/>
      <c r="O173" s="217"/>
    </row>
    <row r="174" ht="12.75" spans="14:15">
      <c r="N174" s="217"/>
      <c r="O174" s="217"/>
    </row>
    <row r="175" ht="12.75" spans="14:15">
      <c r="N175" s="217"/>
      <c r="O175" s="217"/>
    </row>
    <row r="176" ht="12.75" spans="14:15">
      <c r="N176" s="217"/>
      <c r="O176" s="217"/>
    </row>
    <row r="177" ht="12.75" spans="14:15">
      <c r="N177" s="217"/>
      <c r="O177" s="217"/>
    </row>
    <row r="178" ht="12.75" spans="14:15">
      <c r="N178" s="217"/>
      <c r="O178" s="217"/>
    </row>
    <row r="179" ht="12.75" spans="14:15">
      <c r="N179" s="217"/>
      <c r="O179" s="217"/>
    </row>
    <row r="180" ht="12.75" spans="14:15">
      <c r="N180" s="217"/>
      <c r="O180" s="217"/>
    </row>
    <row r="181" ht="12.75" spans="14:15">
      <c r="N181" s="217"/>
      <c r="O181" s="217"/>
    </row>
    <row r="182" ht="12.75" spans="14:15">
      <c r="N182" s="217"/>
      <c r="O182" s="217"/>
    </row>
    <row r="183" ht="12.75" spans="14:15">
      <c r="N183" s="217"/>
      <c r="O183" s="217"/>
    </row>
    <row r="184" ht="12.75" spans="14:15">
      <c r="N184" s="217"/>
      <c r="O184" s="217"/>
    </row>
    <row r="185" ht="12.75" spans="14:15">
      <c r="N185" s="217"/>
      <c r="O185" s="217"/>
    </row>
    <row r="186" ht="12.75" spans="14:15">
      <c r="N186" s="217"/>
      <c r="O186" s="217"/>
    </row>
    <row r="187" ht="12.75" spans="14:15">
      <c r="N187" s="217"/>
      <c r="O187" s="217"/>
    </row>
    <row r="188" ht="12.75" spans="14:15">
      <c r="N188" s="217"/>
      <c r="O188" s="217"/>
    </row>
    <row r="189" ht="12.75" spans="14:15">
      <c r="N189" s="217"/>
      <c r="O189" s="217"/>
    </row>
    <row r="190" ht="12.75" spans="14:15">
      <c r="N190" s="217"/>
      <c r="O190" s="217"/>
    </row>
    <row r="191" ht="12.75" spans="14:15">
      <c r="N191" s="217"/>
      <c r="O191" s="217"/>
    </row>
    <row r="192" ht="12.75" spans="14:15">
      <c r="N192" s="217"/>
      <c r="O192" s="217"/>
    </row>
    <row r="193" ht="12.75" spans="14:15">
      <c r="N193" s="217"/>
      <c r="O193" s="217"/>
    </row>
    <row r="194" ht="12.75" spans="14:15">
      <c r="N194" s="217"/>
      <c r="O194" s="217"/>
    </row>
    <row r="195" ht="12.75" spans="14:15">
      <c r="N195" s="217"/>
      <c r="O195" s="217"/>
    </row>
    <row r="196" ht="12.75" spans="14:15">
      <c r="N196" s="217"/>
      <c r="O196" s="217"/>
    </row>
    <row r="197" ht="12.75" spans="14:15">
      <c r="N197" s="217"/>
      <c r="O197" s="217"/>
    </row>
    <row r="198" ht="12.75" spans="14:15">
      <c r="N198" s="217"/>
      <c r="O198" s="217"/>
    </row>
    <row r="199" ht="12.75" spans="14:15">
      <c r="N199" s="217"/>
      <c r="O199" s="217"/>
    </row>
    <row r="200" ht="12.75" spans="14:15">
      <c r="N200" s="217"/>
      <c r="O200" s="217"/>
    </row>
    <row r="201" ht="12.75" spans="14:15">
      <c r="N201" s="217"/>
      <c r="O201" s="217"/>
    </row>
    <row r="202" ht="12.75" spans="14:15">
      <c r="N202" s="217"/>
      <c r="O202" s="217"/>
    </row>
    <row r="203" ht="12.75" spans="14:15">
      <c r="N203" s="217"/>
      <c r="O203" s="217"/>
    </row>
    <row r="204" ht="12.75" spans="14:15">
      <c r="N204" s="217"/>
      <c r="O204" s="217"/>
    </row>
    <row r="205" ht="12.75" spans="14:15">
      <c r="N205" s="217"/>
      <c r="O205" s="217"/>
    </row>
    <row r="206" ht="12.75" spans="14:15">
      <c r="N206" s="217"/>
      <c r="O206" s="217"/>
    </row>
    <row r="207" ht="12.75" spans="14:15">
      <c r="N207" s="217"/>
      <c r="O207" s="217"/>
    </row>
    <row r="208" ht="12.75" spans="14:15">
      <c r="N208" s="217"/>
      <c r="O208" s="217"/>
    </row>
    <row r="209" ht="12.75" spans="14:15">
      <c r="N209" s="217"/>
      <c r="O209" s="217"/>
    </row>
    <row r="210" ht="12.75" spans="14:15">
      <c r="N210" s="217"/>
      <c r="O210" s="217"/>
    </row>
    <row r="211" ht="12.75" spans="14:15">
      <c r="N211" s="217"/>
      <c r="O211" s="217"/>
    </row>
    <row r="212" ht="12.75" spans="14:15">
      <c r="N212" s="217"/>
      <c r="O212" s="217"/>
    </row>
    <row r="213" ht="12.75" spans="14:15">
      <c r="N213" s="217"/>
      <c r="O213" s="217"/>
    </row>
    <row r="214" ht="12.75" spans="14:15">
      <c r="N214" s="217"/>
      <c r="O214" s="217"/>
    </row>
    <row r="215" ht="12.75" spans="14:15">
      <c r="N215" s="217"/>
      <c r="O215" s="217"/>
    </row>
    <row r="216" ht="12.75" spans="14:15">
      <c r="N216" s="217"/>
      <c r="O216" s="217"/>
    </row>
    <row r="217" ht="12.75" spans="14:15">
      <c r="N217" s="217"/>
      <c r="O217" s="217"/>
    </row>
    <row r="218" ht="12.75" spans="14:15">
      <c r="N218" s="217"/>
      <c r="O218" s="217"/>
    </row>
    <row r="219" ht="12.75" spans="14:15">
      <c r="N219" s="217"/>
      <c r="O219" s="217"/>
    </row>
    <row r="220" ht="12.75" spans="14:15">
      <c r="N220" s="217"/>
      <c r="O220" s="217"/>
    </row>
    <row r="221" ht="12.75" spans="14:15">
      <c r="N221" s="217"/>
      <c r="O221" s="217"/>
    </row>
    <row r="222" ht="12.75" spans="14:15">
      <c r="N222" s="217"/>
      <c r="O222" s="217"/>
    </row>
    <row r="223" ht="12.75" spans="14:15">
      <c r="N223" s="217"/>
      <c r="O223" s="217"/>
    </row>
    <row r="224" ht="12.75" spans="14:15">
      <c r="N224" s="217"/>
      <c r="O224" s="217"/>
    </row>
    <row r="225" ht="12.75" spans="14:15">
      <c r="N225" s="217"/>
      <c r="O225" s="217"/>
    </row>
    <row r="226" ht="12.75" spans="14:15">
      <c r="N226" s="217"/>
      <c r="O226" s="217"/>
    </row>
    <row r="227" ht="12.75" spans="14:15">
      <c r="N227" s="217"/>
      <c r="O227" s="217"/>
    </row>
    <row r="228" ht="12.75" spans="14:15">
      <c r="N228" s="217"/>
      <c r="O228" s="217"/>
    </row>
    <row r="229" ht="12.75" spans="14:15">
      <c r="N229" s="217"/>
      <c r="O229" s="217"/>
    </row>
    <row r="230" ht="12.75" spans="14:15">
      <c r="N230" s="217"/>
      <c r="O230" s="217"/>
    </row>
    <row r="231" ht="12.75" spans="14:15">
      <c r="N231" s="217"/>
      <c r="O231" s="217"/>
    </row>
    <row r="232" ht="12.75" spans="14:15">
      <c r="N232" s="217"/>
      <c r="O232" s="217"/>
    </row>
    <row r="233" ht="12.75" spans="14:15">
      <c r="N233" s="217"/>
      <c r="O233" s="217"/>
    </row>
    <row r="234" ht="12.75" spans="14:15">
      <c r="N234" s="217"/>
      <c r="O234" s="217"/>
    </row>
    <row r="235" ht="12.75" spans="14:15">
      <c r="N235" s="217"/>
      <c r="O235" s="217"/>
    </row>
    <row r="236" ht="12.75" spans="14:15">
      <c r="N236" s="217"/>
      <c r="O236" s="217"/>
    </row>
    <row r="237" ht="12.75" spans="14:15">
      <c r="N237" s="217"/>
      <c r="O237" s="217"/>
    </row>
    <row r="238" ht="12.75" spans="14:15">
      <c r="N238" s="217"/>
      <c r="O238" s="217"/>
    </row>
    <row r="239" ht="12.75" spans="14:15">
      <c r="N239" s="217"/>
      <c r="O239" s="217"/>
    </row>
    <row r="240" ht="12.75" spans="14:15">
      <c r="N240" s="217"/>
      <c r="O240" s="217"/>
    </row>
    <row r="241" ht="12.75" spans="14:15">
      <c r="N241" s="217"/>
      <c r="O241" s="217"/>
    </row>
    <row r="242" ht="12.75" spans="14:15">
      <c r="N242" s="217"/>
      <c r="O242" s="217"/>
    </row>
    <row r="243" ht="12.75" spans="14:15">
      <c r="N243" s="217"/>
      <c r="O243" s="217"/>
    </row>
    <row r="244" ht="12.75" spans="14:15">
      <c r="N244" s="217"/>
      <c r="O244" s="217"/>
    </row>
    <row r="245" ht="12.75" spans="14:15">
      <c r="N245" s="217"/>
      <c r="O245" s="217"/>
    </row>
    <row r="246" ht="12.75" spans="14:15">
      <c r="N246" s="217"/>
      <c r="O246" s="217"/>
    </row>
    <row r="247" ht="12.75" spans="14:15">
      <c r="N247" s="217"/>
      <c r="O247" s="217"/>
    </row>
    <row r="248" ht="12.75" spans="14:15">
      <c r="N248" s="217"/>
      <c r="O248" s="217"/>
    </row>
    <row r="249" ht="12.75" spans="14:15">
      <c r="N249" s="217"/>
      <c r="O249" s="217"/>
    </row>
    <row r="250" ht="12.75" spans="14:15">
      <c r="N250" s="217"/>
      <c r="O250" s="217"/>
    </row>
    <row r="251" ht="12.75" spans="14:15">
      <c r="N251" s="217"/>
      <c r="O251" s="217"/>
    </row>
    <row r="252" ht="12.75" spans="14:15">
      <c r="N252" s="217"/>
      <c r="O252" s="217"/>
    </row>
    <row r="253" ht="12.75" spans="14:15">
      <c r="N253" s="217"/>
      <c r="O253" s="217"/>
    </row>
    <row r="254" ht="12.75" spans="14:15">
      <c r="N254" s="217"/>
      <c r="O254" s="217"/>
    </row>
    <row r="255" ht="12.75" spans="14:15">
      <c r="N255" s="217"/>
      <c r="O255" s="217"/>
    </row>
    <row r="256" ht="12.75" spans="14:15">
      <c r="N256" s="217"/>
      <c r="O256" s="217"/>
    </row>
    <row r="257" ht="12.75" spans="14:15">
      <c r="N257" s="217"/>
      <c r="O257" s="217"/>
    </row>
    <row r="258" ht="12.75" spans="14:15">
      <c r="N258" s="217"/>
      <c r="O258" s="217"/>
    </row>
    <row r="259" ht="12.75" spans="14:15">
      <c r="N259" s="217"/>
      <c r="O259" s="217"/>
    </row>
    <row r="260" ht="12.75" spans="14:15">
      <c r="N260" s="217"/>
      <c r="O260" s="217"/>
    </row>
    <row r="261" ht="12.75" spans="14:15">
      <c r="N261" s="217"/>
      <c r="O261" s="217"/>
    </row>
    <row r="262" ht="12.75" spans="14:15">
      <c r="N262" s="217"/>
      <c r="O262" s="217"/>
    </row>
    <row r="263" ht="12.75" spans="14:15">
      <c r="N263" s="217"/>
      <c r="O263" s="217"/>
    </row>
    <row r="264" ht="12.75" spans="14:15">
      <c r="N264" s="217"/>
      <c r="O264" s="217"/>
    </row>
    <row r="265" ht="12.75" spans="14:15">
      <c r="N265" s="217"/>
      <c r="O265" s="217"/>
    </row>
    <row r="266" ht="12.75" spans="14:15">
      <c r="N266" s="217"/>
      <c r="O266" s="217"/>
    </row>
    <row r="267" ht="12.75" spans="14:15">
      <c r="N267" s="217"/>
      <c r="O267" s="217"/>
    </row>
    <row r="268" ht="12.75" spans="14:15">
      <c r="N268" s="217"/>
      <c r="O268" s="217"/>
    </row>
    <row r="269" ht="12.75" spans="14:15">
      <c r="N269" s="217"/>
      <c r="O269" s="217"/>
    </row>
    <row r="270" ht="12.75" spans="14:15">
      <c r="N270" s="217"/>
      <c r="O270" s="217"/>
    </row>
    <row r="271" ht="12.75" spans="14:15">
      <c r="N271" s="217"/>
      <c r="O271" s="217"/>
    </row>
    <row r="272" ht="12.75" spans="14:15">
      <c r="N272" s="217"/>
      <c r="O272" s="217"/>
    </row>
    <row r="273" ht="12.75" spans="14:15">
      <c r="N273" s="217"/>
      <c r="O273" s="217"/>
    </row>
    <row r="274" ht="12.75" spans="14:15">
      <c r="N274" s="217"/>
      <c r="O274" s="217"/>
    </row>
    <row r="275" ht="12.75" spans="14:15">
      <c r="N275" s="217"/>
      <c r="O275" s="217"/>
    </row>
    <row r="276" ht="12.75" spans="14:15">
      <c r="N276" s="217"/>
      <c r="O276" s="217"/>
    </row>
    <row r="277" ht="12.75" spans="14:15">
      <c r="N277" s="217"/>
      <c r="O277" s="217"/>
    </row>
    <row r="278" ht="12.75" spans="14:15">
      <c r="N278" s="217"/>
      <c r="O278" s="217"/>
    </row>
    <row r="279" ht="12.75" spans="14:15">
      <c r="N279" s="217"/>
      <c r="O279" s="217"/>
    </row>
    <row r="280" ht="12.75" spans="14:15">
      <c r="N280" s="217"/>
      <c r="O280" s="217"/>
    </row>
    <row r="281" ht="12.75" spans="14:15">
      <c r="N281" s="217"/>
      <c r="O281" s="217"/>
    </row>
    <row r="282" ht="12.75" spans="14:15">
      <c r="N282" s="217"/>
      <c r="O282" s="217"/>
    </row>
    <row r="283" ht="12.75" spans="14:15">
      <c r="N283" s="217"/>
      <c r="O283" s="217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97" t="s">
        <v>20</v>
      </c>
      <c r="B1" s="97" t="s">
        <v>1163</v>
      </c>
      <c r="C1" s="97" t="s">
        <v>21</v>
      </c>
      <c r="D1" s="98" t="s">
        <v>22</v>
      </c>
      <c r="E1" s="99" t="s">
        <v>23</v>
      </c>
      <c r="F1" s="100">
        <v>1</v>
      </c>
      <c r="G1" s="98" t="s">
        <v>24</v>
      </c>
      <c r="H1" s="98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101">
        <v>541874</v>
      </c>
      <c r="C18" s="101" t="s">
        <v>5106</v>
      </c>
      <c r="D18" s="102">
        <v>1429829</v>
      </c>
      <c r="E18" s="103">
        <v>43509</v>
      </c>
      <c r="F18" s="104">
        <v>43513</v>
      </c>
      <c r="G18" s="105" t="s">
        <v>28</v>
      </c>
      <c r="H18" s="106">
        <v>19200</v>
      </c>
    </row>
    <row r="19" s="1" customFormat="1" spans="1:8">
      <c r="A19" s="30" t="s">
        <v>26</v>
      </c>
      <c r="B19" s="101">
        <v>541875</v>
      </c>
      <c r="C19" s="101" t="s">
        <v>5107</v>
      </c>
      <c r="D19" s="102">
        <v>1429829</v>
      </c>
      <c r="E19" s="103">
        <v>43509</v>
      </c>
      <c r="F19" s="104">
        <v>43513</v>
      </c>
      <c r="G19" s="105" t="s">
        <v>28</v>
      </c>
      <c r="H19" s="106">
        <v>19200</v>
      </c>
    </row>
    <row r="20" s="1" customFormat="1" spans="1:8">
      <c r="A20" s="30" t="s">
        <v>26</v>
      </c>
      <c r="B20" s="101">
        <v>541876</v>
      </c>
      <c r="C20" s="101" t="s">
        <v>5108</v>
      </c>
      <c r="D20" s="102">
        <v>1429829</v>
      </c>
      <c r="E20" s="103">
        <v>43509</v>
      </c>
      <c r="F20" s="104">
        <v>43513</v>
      </c>
      <c r="G20" s="105" t="s">
        <v>28</v>
      </c>
      <c r="H20" s="106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107">
        <v>541988</v>
      </c>
      <c r="C25" s="107" t="s">
        <v>5112</v>
      </c>
      <c r="D25" s="108">
        <v>1433348</v>
      </c>
      <c r="E25" s="109">
        <v>43512</v>
      </c>
      <c r="F25" s="110">
        <v>43514</v>
      </c>
      <c r="G25" s="111" t="s">
        <v>28</v>
      </c>
      <c r="H25" s="112">
        <v>9600</v>
      </c>
    </row>
    <row r="26" s="1" customFormat="1" spans="1:8">
      <c r="A26" s="30" t="s">
        <v>26</v>
      </c>
      <c r="B26" s="107">
        <v>541989</v>
      </c>
      <c r="C26" s="107" t="s">
        <v>5113</v>
      </c>
      <c r="D26" s="108">
        <v>1433348</v>
      </c>
      <c r="E26" s="109">
        <v>43512</v>
      </c>
      <c r="F26" s="110">
        <v>43514</v>
      </c>
      <c r="G26" s="111" t="s">
        <v>28</v>
      </c>
      <c r="H26" s="112">
        <v>9600</v>
      </c>
    </row>
    <row r="27" s="1" customFormat="1" spans="1:8">
      <c r="A27" s="30" t="s">
        <v>26</v>
      </c>
      <c r="B27" s="107">
        <v>541990</v>
      </c>
      <c r="C27" s="107" t="s">
        <v>5114</v>
      </c>
      <c r="D27" s="108">
        <v>1433348</v>
      </c>
      <c r="E27" s="109">
        <v>43512</v>
      </c>
      <c r="F27" s="110">
        <v>43514</v>
      </c>
      <c r="G27" s="111" t="s">
        <v>28</v>
      </c>
      <c r="H27" s="112">
        <v>9600</v>
      </c>
    </row>
    <row r="28" s="1" customFormat="1" spans="1:8">
      <c r="A28" s="30" t="s">
        <v>26</v>
      </c>
      <c r="B28" s="107">
        <v>541991</v>
      </c>
      <c r="C28" s="107" t="s">
        <v>5115</v>
      </c>
      <c r="D28" s="108">
        <v>1433348</v>
      </c>
      <c r="E28" s="109">
        <v>43512</v>
      </c>
      <c r="F28" s="110">
        <v>43514</v>
      </c>
      <c r="G28" s="111" t="s">
        <v>28</v>
      </c>
      <c r="H28" s="112">
        <v>9600</v>
      </c>
    </row>
    <row r="29" s="1" customFormat="1" spans="1:8">
      <c r="A29" s="30" t="s">
        <v>26</v>
      </c>
      <c r="B29" s="107">
        <v>541992</v>
      </c>
      <c r="C29" s="107" t="s">
        <v>5116</v>
      </c>
      <c r="D29" s="108">
        <v>1433348</v>
      </c>
      <c r="E29" s="109">
        <v>43512</v>
      </c>
      <c r="F29" s="110">
        <v>43514</v>
      </c>
      <c r="G29" s="111" t="s">
        <v>28</v>
      </c>
      <c r="H29" s="112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101">
        <v>542271</v>
      </c>
      <c r="C60" s="101" t="s">
        <v>5140</v>
      </c>
      <c r="D60" s="102">
        <v>1413830</v>
      </c>
      <c r="E60" s="103">
        <v>43513</v>
      </c>
      <c r="F60" s="104">
        <v>43516</v>
      </c>
      <c r="G60" s="105" t="s">
        <v>28</v>
      </c>
      <c r="H60" s="106">
        <v>16800</v>
      </c>
    </row>
    <row r="61" s="1" customFormat="1" spans="1:8">
      <c r="A61" s="30" t="s">
        <v>26</v>
      </c>
      <c r="B61" s="101">
        <v>542272</v>
      </c>
      <c r="C61" s="101" t="s">
        <v>5141</v>
      </c>
      <c r="D61" s="102">
        <v>1413830</v>
      </c>
      <c r="E61" s="103">
        <v>43513</v>
      </c>
      <c r="F61" s="104">
        <v>43516</v>
      </c>
      <c r="G61" s="105" t="s">
        <v>28</v>
      </c>
      <c r="H61" s="106">
        <v>16800</v>
      </c>
    </row>
    <row r="62" s="1" customFormat="1" spans="1:8">
      <c r="A62" s="30"/>
      <c r="B62" s="113"/>
      <c r="C62" s="66"/>
      <c r="D62" s="31"/>
      <c r="E62" s="32"/>
      <c r="F62" s="33"/>
      <c r="G62" s="68"/>
      <c r="H62" s="35"/>
    </row>
    <row r="63" s="1" customFormat="1" ht="12" customHeight="1" spans="1:8">
      <c r="A63" s="114" t="s">
        <v>5142</v>
      </c>
      <c r="B63" s="115"/>
      <c r="C63" s="116"/>
      <c r="D63" s="117"/>
      <c r="E63" s="118"/>
      <c r="F63" s="119"/>
      <c r="G63" s="120"/>
      <c r="H63" s="119"/>
    </row>
    <row r="64" s="1" customFormat="1" ht="17.4" customHeight="1" spans="1:9">
      <c r="A64" s="121" t="s">
        <v>5143</v>
      </c>
      <c r="B64" s="86"/>
      <c r="C64" s="87"/>
      <c r="D64" s="81"/>
      <c r="E64" s="122"/>
      <c r="F64" s="83"/>
      <c r="G64" s="123" t="s">
        <v>80</v>
      </c>
      <c r="H64" s="124">
        <f>SUM(H2:H63)</f>
        <v>1017800</v>
      </c>
      <c r="I64" s="1" t="s">
        <v>5144</v>
      </c>
    </row>
    <row r="65" s="1" customFormat="1" ht="16.2" customHeight="1" spans="1:8">
      <c r="A65" s="125" t="s">
        <v>5145</v>
      </c>
      <c r="B65" s="126"/>
      <c r="C65" s="127"/>
      <c r="D65" s="127"/>
      <c r="E65" s="127"/>
      <c r="F65" s="128"/>
      <c r="G65" s="127"/>
      <c r="H65" s="127"/>
    </row>
    <row r="66" customFormat="1" ht="12" customHeight="1" spans="1:8">
      <c r="A66" s="129" t="s">
        <v>423</v>
      </c>
      <c r="B66" s="90"/>
      <c r="C66" s="130" t="s">
        <v>424</v>
      </c>
      <c r="D66" s="130" t="s">
        <v>424</v>
      </c>
      <c r="E66" s="130" t="s">
        <v>424</v>
      </c>
      <c r="F66" s="130" t="s">
        <v>424</v>
      </c>
      <c r="G66" s="130" t="s">
        <v>424</v>
      </c>
      <c r="H66" s="131" t="s">
        <v>5146</v>
      </c>
    </row>
    <row r="67" customFormat="1" ht="12" customHeight="1" spans="1:8">
      <c r="A67" s="132" t="s">
        <v>425</v>
      </c>
      <c r="B67" s="132"/>
      <c r="C67" s="133" t="s">
        <v>85</v>
      </c>
      <c r="D67" s="134" t="s">
        <v>86</v>
      </c>
      <c r="E67" s="134" t="s">
        <v>87</v>
      </c>
      <c r="F67" s="134" t="s">
        <v>88</v>
      </c>
      <c r="G67" s="134" t="s">
        <v>89</v>
      </c>
      <c r="H67" s="135" t="s">
        <v>5147</v>
      </c>
    </row>
    <row r="68" customFormat="1" ht="13.5" spans="1:8">
      <c r="A68" s="136">
        <f>H64+(781800-489200)+877000+66320</f>
        <v>2253720</v>
      </c>
      <c r="B68" s="93"/>
      <c r="C68" s="136">
        <f>489200</f>
        <v>489200</v>
      </c>
      <c r="D68" s="137">
        <v>0</v>
      </c>
      <c r="E68" s="137">
        <v>0</v>
      </c>
      <c r="F68" s="136">
        <f>61020</f>
        <v>61020</v>
      </c>
      <c r="G68" s="137">
        <v>0</v>
      </c>
      <c r="H68" s="138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139" t="s">
        <v>1157</v>
      </c>
    </row>
    <row r="74" customFormat="1" spans="3:4">
      <c r="C74" s="140"/>
      <c r="D74" s="140"/>
    </row>
    <row r="75" customFormat="1" ht="15.75" spans="3:3">
      <c r="C75" s="141" t="s">
        <v>1158</v>
      </c>
    </row>
    <row r="76" customFormat="1" spans="3:3">
      <c r="C76" s="142" t="s">
        <v>1207</v>
      </c>
    </row>
    <row r="77" customFormat="1" spans="3:4">
      <c r="C77" s="143" t="s">
        <v>1160</v>
      </c>
      <c r="D77" s="126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58" t="s">
        <v>9</v>
      </c>
      <c r="D14" s="12"/>
      <c r="E14" s="10"/>
      <c r="F14" s="2"/>
    </row>
    <row r="15" spans="1:6">
      <c r="A15" s="4" t="s">
        <v>10</v>
      </c>
      <c r="B15" s="4"/>
      <c r="C15" s="558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59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59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59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59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59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59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61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61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59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64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64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59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59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59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59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58" t="s">
        <v>9</v>
      </c>
      <c r="D14" s="12"/>
      <c r="E14" s="10"/>
      <c r="F14" s="2"/>
    </row>
    <row r="15" customFormat="1" spans="1:6">
      <c r="A15" s="4" t="s">
        <v>10</v>
      </c>
      <c r="B15" s="4"/>
      <c r="C15" s="5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45" t="s">
        <v>23</v>
      </c>
      <c r="F23" s="146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520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520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520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520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520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516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516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520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520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520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520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521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521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520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516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516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520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517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517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520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520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520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520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520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516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516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516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516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521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521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520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520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520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520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517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517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520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546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547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29" t="s">
        <v>423</v>
      </c>
      <c r="B67" s="90"/>
      <c r="C67" s="130" t="s">
        <v>424</v>
      </c>
      <c r="D67" s="130" t="s">
        <v>424</v>
      </c>
      <c r="E67" s="130" t="s">
        <v>424</v>
      </c>
      <c r="F67" s="130" t="s">
        <v>424</v>
      </c>
      <c r="G67" s="130" t="s">
        <v>424</v>
      </c>
      <c r="H67" s="131" t="s">
        <v>90</v>
      </c>
    </row>
    <row r="68" customFormat="1" ht="12" customHeight="1" spans="1:8">
      <c r="A68" s="132" t="s">
        <v>425</v>
      </c>
      <c r="B68" s="132"/>
      <c r="C68" s="133" t="s">
        <v>85</v>
      </c>
      <c r="D68" s="134" t="s">
        <v>86</v>
      </c>
      <c r="E68" s="134" t="s">
        <v>87</v>
      </c>
      <c r="F68" s="134" t="s">
        <v>88</v>
      </c>
      <c r="G68" s="134" t="s">
        <v>89</v>
      </c>
      <c r="H68" s="212" t="s">
        <v>426</v>
      </c>
    </row>
    <row r="69" customFormat="1" ht="13.5" spans="1:8">
      <c r="A69" s="137">
        <f>H63+514870+321100+375840+1094240</f>
        <v>2817795</v>
      </c>
      <c r="B69" s="93"/>
      <c r="C69" s="137">
        <v>750212</v>
      </c>
      <c r="D69" s="137">
        <v>0</v>
      </c>
      <c r="E69" s="137">
        <v>0</v>
      </c>
      <c r="F69" s="137">
        <v>0</v>
      </c>
      <c r="G69" s="137">
        <v>0</v>
      </c>
      <c r="H69" s="213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558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558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45" t="s">
        <v>23</v>
      </c>
      <c r="F23" s="146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520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520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520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520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520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520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516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516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520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520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520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520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520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520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520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520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520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520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520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520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520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520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520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521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521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520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520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520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516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516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516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516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520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520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545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545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29" t="s">
        <v>423</v>
      </c>
      <c r="B64" s="90"/>
      <c r="C64" s="130" t="s">
        <v>424</v>
      </c>
      <c r="D64" s="130" t="s">
        <v>424</v>
      </c>
      <c r="E64" s="130" t="s">
        <v>424</v>
      </c>
      <c r="F64" s="130" t="s">
        <v>424</v>
      </c>
      <c r="G64" s="130" t="s">
        <v>424</v>
      </c>
      <c r="H64" s="131" t="s">
        <v>90</v>
      </c>
    </row>
    <row r="65" customFormat="1" ht="12" customHeight="1" spans="1:8">
      <c r="A65" s="132" t="s">
        <v>425</v>
      </c>
      <c r="B65" s="132"/>
      <c r="C65" s="133" t="s">
        <v>85</v>
      </c>
      <c r="D65" s="134" t="s">
        <v>86</v>
      </c>
      <c r="E65" s="134" t="s">
        <v>87</v>
      </c>
      <c r="F65" s="134" t="s">
        <v>88</v>
      </c>
      <c r="G65" s="134" t="s">
        <v>89</v>
      </c>
      <c r="H65" s="212" t="s">
        <v>426</v>
      </c>
    </row>
    <row r="66" customFormat="1" ht="13.5" spans="1:8">
      <c r="A66" s="137">
        <f>H60+1094240+511745+511745</f>
        <v>2488815</v>
      </c>
      <c r="B66" s="93"/>
      <c r="C66" s="298">
        <f>749262</f>
        <v>749262</v>
      </c>
      <c r="D66" s="137">
        <v>0</v>
      </c>
      <c r="E66" s="137">
        <v>0</v>
      </c>
      <c r="F66" s="137">
        <v>0</v>
      </c>
      <c r="G66" s="137">
        <v>0</v>
      </c>
      <c r="H66" s="213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529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530"/>
      <c r="E1" s="2"/>
      <c r="F1" s="2"/>
    </row>
    <row r="2" customFormat="1" spans="1:6">
      <c r="A2" s="2"/>
      <c r="B2" s="2"/>
      <c r="C2" s="2"/>
      <c r="D2" s="530"/>
      <c r="E2" s="2"/>
      <c r="F2" s="2"/>
    </row>
    <row r="3" customFormat="1" spans="1:6">
      <c r="A3" s="2"/>
      <c r="B3" s="2"/>
      <c r="C3" s="2"/>
      <c r="D3" s="530"/>
      <c r="E3" s="2"/>
      <c r="F3" s="2"/>
    </row>
    <row r="4" customFormat="1" spans="1:6">
      <c r="A4" s="2"/>
      <c r="B4" s="2"/>
      <c r="C4" s="2"/>
      <c r="D4" s="530"/>
      <c r="E4" s="2"/>
      <c r="F4" s="2"/>
    </row>
    <row r="5" customFormat="1" spans="1:6">
      <c r="A5" s="2"/>
      <c r="B5" s="2"/>
      <c r="C5" s="2"/>
      <c r="D5" s="530"/>
      <c r="E5" s="2"/>
      <c r="F5" s="2"/>
    </row>
    <row r="6" customFormat="1" spans="1:6">
      <c r="A6" s="2"/>
      <c r="B6" s="2"/>
      <c r="C6" s="2"/>
      <c r="D6" s="530"/>
      <c r="E6" s="2"/>
      <c r="F6" s="2"/>
    </row>
    <row r="7" customFormat="1" ht="15.75" spans="1:8">
      <c r="A7" s="2"/>
      <c r="B7" s="2"/>
      <c r="C7" s="2"/>
      <c r="D7" s="530"/>
      <c r="E7" s="2"/>
      <c r="F7" s="2"/>
      <c r="G7" s="3"/>
      <c r="H7" s="3"/>
    </row>
    <row r="8" customFormat="1" spans="1:6">
      <c r="A8" s="2"/>
      <c r="B8" s="2"/>
      <c r="C8" s="2"/>
      <c r="D8" s="530"/>
      <c r="E8" s="2"/>
      <c r="F8" s="2"/>
    </row>
    <row r="9" customFormat="1" spans="1:6">
      <c r="A9" s="2"/>
      <c r="B9" s="2"/>
      <c r="C9" s="2"/>
      <c r="D9" s="530"/>
      <c r="E9" s="2"/>
      <c r="F9" s="2"/>
    </row>
    <row r="10" customFormat="1" spans="1:8">
      <c r="A10" s="4" t="s">
        <v>0</v>
      </c>
      <c r="B10" s="4"/>
      <c r="C10" s="5" t="s">
        <v>1</v>
      </c>
      <c r="D10" s="531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532"/>
      <c r="E11" s="8"/>
      <c r="F11" s="2"/>
    </row>
    <row r="12" customFormat="1" ht="13.2" customHeight="1" spans="1:6">
      <c r="A12" s="4"/>
      <c r="B12" s="4"/>
      <c r="C12" s="8" t="s">
        <v>5</v>
      </c>
      <c r="D12" s="532"/>
      <c r="E12" s="8"/>
      <c r="F12" s="2"/>
    </row>
    <row r="13" customFormat="1" spans="1:6">
      <c r="A13" s="4" t="s">
        <v>6</v>
      </c>
      <c r="B13" s="4"/>
      <c r="C13" s="9" t="s">
        <v>7</v>
      </c>
      <c r="D13" s="533"/>
      <c r="E13" s="10"/>
      <c r="F13" s="2"/>
    </row>
    <row r="14" customFormat="1" spans="1:6">
      <c r="A14" s="4" t="s">
        <v>8</v>
      </c>
      <c r="B14" s="4"/>
      <c r="C14" s="558" t="s">
        <v>9</v>
      </c>
      <c r="D14" s="534"/>
      <c r="E14" s="10"/>
      <c r="F14" s="2"/>
    </row>
    <row r="15" customFormat="1" spans="1:6">
      <c r="A15" s="4" t="s">
        <v>10</v>
      </c>
      <c r="B15" s="4"/>
      <c r="C15" s="558" t="s">
        <v>11</v>
      </c>
      <c r="D15" s="534"/>
      <c r="E15" s="10"/>
      <c r="F15" s="2"/>
    </row>
    <row r="16" customFormat="1" spans="1:6">
      <c r="A16" s="4" t="s">
        <v>12</v>
      </c>
      <c r="B16" s="4"/>
      <c r="C16" s="13" t="s">
        <v>13</v>
      </c>
      <c r="D16" s="533"/>
      <c r="E16" s="10"/>
      <c r="F16" s="2"/>
    </row>
    <row r="17" customFormat="1" spans="1:6">
      <c r="A17" s="4" t="s">
        <v>14</v>
      </c>
      <c r="B17" s="4"/>
      <c r="C17" s="14" t="s">
        <v>15</v>
      </c>
      <c r="D17" s="535"/>
      <c r="E17" s="15"/>
      <c r="F17" s="2"/>
    </row>
    <row r="18" customFormat="1" spans="1:6">
      <c r="A18" s="4"/>
      <c r="B18" s="4"/>
      <c r="C18" s="16"/>
      <c r="D18" s="536"/>
      <c r="E18" s="17"/>
      <c r="F18" s="2"/>
    </row>
    <row r="19" customFormat="1" spans="1:6">
      <c r="A19" s="18" t="s">
        <v>16</v>
      </c>
      <c r="B19" s="18"/>
      <c r="C19" s="19" t="s">
        <v>17</v>
      </c>
      <c r="D19" s="536"/>
      <c r="E19" s="11"/>
      <c r="F19" s="2"/>
    </row>
    <row r="20" customFormat="1" spans="3:6">
      <c r="C20" s="20" t="s">
        <v>18</v>
      </c>
      <c r="D20" s="537"/>
      <c r="E20" s="21"/>
      <c r="F20" s="2"/>
    </row>
    <row r="21" customFormat="1" spans="3:6">
      <c r="C21" s="22" t="s">
        <v>19</v>
      </c>
      <c r="D21" s="537"/>
      <c r="E21" s="21"/>
      <c r="F21" s="2"/>
    </row>
    <row r="22" customFormat="1" ht="8.4" customHeight="1" spans="1:6">
      <c r="A22" s="2"/>
      <c r="B22" s="2"/>
      <c r="C22" s="2"/>
      <c r="D22" s="530"/>
      <c r="E22" s="23"/>
      <c r="F22" s="24"/>
    </row>
    <row r="23" customFormat="1" spans="1:8">
      <c r="A23" s="25" t="s">
        <v>20</v>
      </c>
      <c r="B23" s="25"/>
      <c r="C23" s="25" t="s">
        <v>21</v>
      </c>
      <c r="D23" s="538" t="s">
        <v>22</v>
      </c>
      <c r="E23" s="145" t="s">
        <v>23</v>
      </c>
      <c r="F23" s="146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516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516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520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520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520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520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520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517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517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517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521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521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522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502" t="s">
        <v>510</v>
      </c>
      <c r="D37" s="522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520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520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520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520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520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520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520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520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520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520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520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520"/>
      <c r="E49" s="32"/>
      <c r="F49" s="33"/>
      <c r="G49" s="34"/>
      <c r="H49" s="35"/>
    </row>
    <row r="50" s="1" customFormat="1" spans="1:8">
      <c r="A50" s="29"/>
      <c r="B50" s="30"/>
      <c r="C50" s="66"/>
      <c r="D50" s="520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539"/>
      <c r="E51" s="72"/>
      <c r="F51" s="73"/>
      <c r="G51" s="74" t="s">
        <v>80</v>
      </c>
      <c r="H51" s="75">
        <f>SUM(H24:H50)</f>
        <v>293185</v>
      </c>
      <c r="I51" s="509" t="s">
        <v>522</v>
      </c>
      <c r="J51" s="193" t="s">
        <v>523</v>
      </c>
    </row>
    <row r="52" s="1" customFormat="1" ht="17.4" customHeight="1" spans="1:8">
      <c r="A52" s="78" t="s">
        <v>82</v>
      </c>
      <c r="B52" s="79"/>
      <c r="C52" s="80"/>
      <c r="D52" s="540"/>
      <c r="E52" s="82"/>
      <c r="F52" s="83"/>
      <c r="G52" s="84"/>
      <c r="H52" s="85"/>
    </row>
    <row r="53" s="1" customFormat="1" ht="15" customHeight="1" spans="2:8">
      <c r="B53" s="86"/>
      <c r="C53" s="87"/>
      <c r="D53" s="540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541"/>
      <c r="F54" s="89"/>
    </row>
    <row r="55" customFormat="1" ht="12" customHeight="1" spans="1:8">
      <c r="A55" s="129" t="s">
        <v>423</v>
      </c>
      <c r="B55" s="90"/>
      <c r="C55" s="130" t="s">
        <v>424</v>
      </c>
      <c r="D55" s="542" t="s">
        <v>424</v>
      </c>
      <c r="E55" s="130" t="s">
        <v>424</v>
      </c>
      <c r="F55" s="130" t="s">
        <v>424</v>
      </c>
      <c r="G55" s="130" t="s">
        <v>424</v>
      </c>
      <c r="H55" s="131" t="s">
        <v>90</v>
      </c>
    </row>
    <row r="56" customFormat="1" ht="12" customHeight="1" spans="1:8">
      <c r="A56" s="132" t="s">
        <v>425</v>
      </c>
      <c r="B56" s="132"/>
      <c r="C56" s="133" t="s">
        <v>85</v>
      </c>
      <c r="D56" s="543" t="s">
        <v>86</v>
      </c>
      <c r="E56" s="134" t="s">
        <v>87</v>
      </c>
      <c r="F56" s="134" t="s">
        <v>88</v>
      </c>
      <c r="G56" s="134" t="s">
        <v>89</v>
      </c>
      <c r="H56" s="212" t="s">
        <v>426</v>
      </c>
    </row>
    <row r="57" customFormat="1" ht="13.5" spans="1:8">
      <c r="A57" s="137">
        <f>H51+371085+511745</f>
        <v>1176015</v>
      </c>
      <c r="B57" s="93"/>
      <c r="C57" s="137">
        <v>0</v>
      </c>
      <c r="D57" s="544">
        <v>0</v>
      </c>
      <c r="E57" s="137">
        <v>0</v>
      </c>
      <c r="F57" s="137">
        <v>0</v>
      </c>
      <c r="G57" s="137">
        <v>0</v>
      </c>
      <c r="H57" s="213">
        <f>SUM(A57:G57)</f>
        <v>1176015</v>
      </c>
    </row>
    <row r="58" customFormat="1" ht="13.5" spans="4:4">
      <c r="D58" s="529"/>
    </row>
    <row r="59" customFormat="1" spans="1:4">
      <c r="A59" s="96"/>
      <c r="B59" s="96"/>
      <c r="D59" s="529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61</vt:i4>
      </vt:variant>
    </vt:vector>
  </HeadingPairs>
  <TitlesOfParts>
    <vt:vector size="61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2019-02-22T07:07:46Z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