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订单导出表" sheetId="1" r:id="rId1"/>
  </sheets>
  <externalReferences>
    <externalReference r:id="rId2"/>
  </externalReferences>
  <definedNames>
    <definedName name="_xlnm._FilterDatabase" localSheetId="0" hidden="1">订单导出表!$A$19:$W$60</definedName>
  </definedNames>
  <calcPr calcId="144525"/>
</workbook>
</file>

<file path=xl/sharedStrings.xml><?xml version="1.0" encoding="utf-8"?>
<sst xmlns="http://schemas.openxmlformats.org/spreadsheetml/2006/main" count="284">
  <si>
    <t>发送方</t>
  </si>
  <si>
    <t>北京纯粹旅行有限公司</t>
  </si>
  <si>
    <t>Email</t>
  </si>
  <si>
    <t>ydjsa@yundijie.com</t>
  </si>
  <si>
    <t>对账联系人</t>
  </si>
  <si>
    <t>云瑶：18515004785、云柔：18501201949、云海：18519505841</t>
  </si>
  <si>
    <t>账单说明</t>
  </si>
  <si>
    <t>账单生成日期</t>
  </si>
  <si>
    <t>2019-02-16</t>
  </si>
  <si>
    <t>结算说明</t>
  </si>
  <si>
    <t>账单编号</t>
  </si>
  <si>
    <t>Y16163-201902-0003</t>
  </si>
  <si>
    <t/>
  </si>
  <si>
    <t>账单最晚还款日期</t>
  </si>
  <si>
    <t>2019-03-01</t>
  </si>
  <si>
    <t>对公付款方式
开户名：北京纯粹旅行有限公司
开户行：招商银行股份有限公司北京北苑路支行
银行账号：110910312210201001189</t>
  </si>
  <si>
    <t>账单金额</t>
  </si>
  <si>
    <t>CNY100656.45</t>
  </si>
  <si>
    <t>当月已回款</t>
  </si>
  <si>
    <t>0.0</t>
  </si>
  <si>
    <t>应付金额</t>
  </si>
  <si>
    <t>100656.45</t>
  </si>
  <si>
    <t>结算方式</t>
  </si>
  <si>
    <t>免费取消日</t>
  </si>
  <si>
    <t>账单类型</t>
  </si>
  <si>
    <t>双周结</t>
  </si>
  <si>
    <t>系统订单号</t>
  </si>
  <si>
    <t>操作员</t>
  </si>
  <si>
    <t>团号</t>
  </si>
  <si>
    <t>国家</t>
  </si>
  <si>
    <t>城市</t>
  </si>
  <si>
    <t>预订酒店</t>
  </si>
  <si>
    <t>预订日期</t>
  </si>
  <si>
    <t>免费取消日期</t>
  </si>
  <si>
    <t>入住日期</t>
  </si>
  <si>
    <t>离店日期</t>
  </si>
  <si>
    <t>房间数</t>
  </si>
  <si>
    <t>晚数</t>
  </si>
  <si>
    <t>客人姓名</t>
  </si>
  <si>
    <t>订单状态</t>
  </si>
  <si>
    <t>币种</t>
  </si>
  <si>
    <t>订单金额</t>
  </si>
  <si>
    <t>取消费用</t>
  </si>
  <si>
    <t>订单赔付</t>
  </si>
  <si>
    <t>活动减免</t>
  </si>
  <si>
    <t>额外支付</t>
  </si>
  <si>
    <t>结算费用</t>
  </si>
  <si>
    <t>，</t>
  </si>
  <si>
    <t>190121204917482963</t>
  </si>
  <si>
    <t>dengweilong</t>
  </si>
  <si>
    <t>泰国</t>
  </si>
  <si>
    <t>芭东海滩</t>
  </si>
  <si>
    <t>Andaman Embrace Patong/巴东安达曼拥抱酒店</t>
  </si>
  <si>
    <t>2019-01-21</t>
  </si>
  <si>
    <t>2019-01-22</t>
  </si>
  <si>
    <t>2019-01-27</t>
  </si>
  <si>
    <t>3</t>
  </si>
  <si>
    <t>5</t>
  </si>
  <si>
    <t>ZHAO HANYUE</t>
  </si>
  <si>
    <t>取消已确认</t>
  </si>
  <si>
    <t>CNY</t>
  </si>
  <si>
    <t>181015171306263963</t>
  </si>
  <si>
    <t>日本</t>
  </si>
  <si>
    <t>大阪市区</t>
  </si>
  <si>
    <t>Hearton Hotel Shinsaibashi/心斋桥哈顿酒店</t>
  </si>
  <si>
    <t>2018-10-15</t>
  </si>
  <si>
    <t>2019-02-07</t>
  </si>
  <si>
    <t>2019-02-12</t>
  </si>
  <si>
    <t>2019-02-14</t>
  </si>
  <si>
    <t>1</t>
  </si>
  <si>
    <t>2</t>
  </si>
  <si>
    <t>WANG GUANXING</t>
  </si>
  <si>
    <t>已确认</t>
  </si>
  <si>
    <t>181120081951593963</t>
  </si>
  <si>
    <t>13431816755</t>
  </si>
  <si>
    <t>网走</t>
  </si>
  <si>
    <t>Toyoko Inn Hokkaido Okhotsk Abashiri Ekimae/北海道东横鄂霍次克网走站前旅馆</t>
  </si>
  <si>
    <t>2018-11-20</t>
  </si>
  <si>
    <t>2019-02-03</t>
  </si>
  <si>
    <t>2019-02-06</t>
  </si>
  <si>
    <t>SHEN LEI</t>
  </si>
  <si>
    <t>190118105123121963</t>
  </si>
  <si>
    <t>meirong</t>
  </si>
  <si>
    <t>意大利</t>
  </si>
  <si>
    <t>都灵市区</t>
  </si>
  <si>
    <t>Best Western Hotel Luxor/贝斯特韦斯特卢克索酒店</t>
  </si>
  <si>
    <t>2019-01-18</t>
  </si>
  <si>
    <t>2019-02-09</t>
  </si>
  <si>
    <t>2019-02-18</t>
  </si>
  <si>
    <t>ZHENG GUIFANG</t>
  </si>
  <si>
    <t>181128090108283963</t>
  </si>
  <si>
    <t>澳大利亚</t>
  </si>
  <si>
    <t>布里斯班市区</t>
  </si>
  <si>
    <t>Hilton Brisbane/布里斯班希尔顿酒店</t>
  </si>
  <si>
    <t>2018-11-28</t>
  </si>
  <si>
    <t>2019-02-11</t>
  </si>
  <si>
    <t>2019-02-13</t>
  </si>
  <si>
    <t>WANG KUNFAN</t>
  </si>
  <si>
    <t>181213104512752963</t>
  </si>
  <si>
    <t>yejinling</t>
  </si>
  <si>
    <t>卡伦海滩</t>
  </si>
  <si>
    <t>Hilton Phuket Arcadia Resort &amp; Spa/普吉岛希尔顿阿卡迪亚温泉度假酒店</t>
  </si>
  <si>
    <t>2018-12-13</t>
  </si>
  <si>
    <t>2019-02-25</t>
  </si>
  <si>
    <t>4</t>
  </si>
  <si>
    <t>QIAN JIN</t>
  </si>
  <si>
    <t>181213105113362963</t>
  </si>
  <si>
    <t>CAI JIE</t>
  </si>
  <si>
    <t>181213105214741963</t>
  </si>
  <si>
    <t>TIAN HONGTAO</t>
  </si>
  <si>
    <t>181213105324571963</t>
  </si>
  <si>
    <t>QIU JIEHAO</t>
  </si>
  <si>
    <t>181213105421142963</t>
  </si>
  <si>
    <t>LOU JIANAN</t>
  </si>
  <si>
    <t>181201115248453963</t>
  </si>
  <si>
    <t>西班牙</t>
  </si>
  <si>
    <t>马德里市区</t>
  </si>
  <si>
    <t>Hotel Paseo Del Arte/帕塞欧戴尔普艺酒店</t>
  </si>
  <si>
    <t>2018-12-01</t>
  </si>
  <si>
    <t>2019-02-08</t>
  </si>
  <si>
    <t>2019-02-15</t>
  </si>
  <si>
    <t>LI RUIQING</t>
  </si>
  <si>
    <t>181207094654113963</t>
  </si>
  <si>
    <t>科摩</t>
  </si>
  <si>
    <t>Hotel Metropole Suisse/苏西大都会酒店</t>
  </si>
  <si>
    <t>2018-12-07</t>
  </si>
  <si>
    <t>XU NING</t>
  </si>
  <si>
    <t>181215181116632963</t>
  </si>
  <si>
    <t>梅斯特</t>
  </si>
  <si>
    <t>Hotel Plaza/广场酒店</t>
  </si>
  <si>
    <t>2018-12-15</t>
  </si>
  <si>
    <t>SHEN JIANHUA</t>
  </si>
  <si>
    <t>181220083259622963</t>
  </si>
  <si>
    <t>qiuxian</t>
  </si>
  <si>
    <t>新西兰</t>
  </si>
  <si>
    <t>基督城</t>
  </si>
  <si>
    <t>Best Western Plus Fino Hotel &amp; Suites/菲诺贝斯特韦斯特PLUS酒店</t>
  </si>
  <si>
    <t>2018-12-20</t>
  </si>
  <si>
    <t>2019-02-02</t>
  </si>
  <si>
    <t>YANG SHUO</t>
  </si>
  <si>
    <t>181227201436011963</t>
  </si>
  <si>
    <t>liudan</t>
  </si>
  <si>
    <t>曼谷市区</t>
  </si>
  <si>
    <t>The Peninsula Bangkok/曼谷半岛酒店</t>
  </si>
  <si>
    <t>2018-12-27</t>
  </si>
  <si>
    <t>2019-02-10</t>
  </si>
  <si>
    <t>TAN MINGUANG</t>
  </si>
  <si>
    <t>190110171210561963</t>
  </si>
  <si>
    <t>印度尼西亚</t>
  </si>
  <si>
    <t>库塔</t>
  </si>
  <si>
    <t>Alaya Resort Kuta/库塔阿拉亚度假酒店</t>
  </si>
  <si>
    <t>2019-01-10</t>
  </si>
  <si>
    <t>2019-02-19</t>
  </si>
  <si>
    <t>2019-02-21</t>
  </si>
  <si>
    <t>YIN YING</t>
  </si>
  <si>
    <t>190111152518072963</t>
  </si>
  <si>
    <t>东京市区</t>
  </si>
  <si>
    <t>Hotel Route-Inn Tokyo Asagaya/东京阿佐谷路线客栈酒店（原亚米斯塔阿佐谷酒店）</t>
  </si>
  <si>
    <t>2019-01-11</t>
  </si>
  <si>
    <t>WEI MIAN</t>
  </si>
  <si>
    <t>190106164140171963</t>
  </si>
  <si>
    <t>悉尼市区</t>
  </si>
  <si>
    <t>Rydges Sydney Airport Hotel/悉尼雷吉斯机场酒店</t>
  </si>
  <si>
    <t>2019-01-06</t>
  </si>
  <si>
    <t>LIU AIQUN</t>
  </si>
  <si>
    <t>190111085748381963</t>
  </si>
  <si>
    <t>法国</t>
  </si>
  <si>
    <t>巴黎市区</t>
  </si>
  <si>
    <t>Hôtel Horset Opéra, Best Western Premier Collection/霍塞特歌剧院贝斯特韦斯特PREMIER酒店</t>
  </si>
  <si>
    <t>FAN YI</t>
  </si>
  <si>
    <t>190112174526181963</t>
  </si>
  <si>
    <t>newop</t>
  </si>
  <si>
    <t>The St. Regis Bangkok/曼谷瑞吉酒店</t>
  </si>
  <si>
    <t>2019-01-12</t>
  </si>
  <si>
    <t>GAO SONGWEI</t>
  </si>
  <si>
    <t>190112181509171963</t>
  </si>
  <si>
    <t>菲律宾</t>
  </si>
  <si>
    <t>长滩岛</t>
  </si>
  <si>
    <t>Paradise Garden Resort Hotel &amp; Convention Center/高梅长滩岛</t>
  </si>
  <si>
    <t>2019-03-05</t>
  </si>
  <si>
    <t>2019-03-06</t>
  </si>
  <si>
    <t>CHEN WEI</t>
  </si>
  <si>
    <t>190116151600452963</t>
  </si>
  <si>
    <t>Holiday Inn Osaka Namba/大阪难波假日酒店</t>
  </si>
  <si>
    <t>2019-01-16</t>
  </si>
  <si>
    <t>2019-02-04</t>
  </si>
  <si>
    <t>CHEN YANFANG</t>
  </si>
  <si>
    <t>190120103816732963</t>
  </si>
  <si>
    <t>名古屋市区</t>
  </si>
  <si>
    <t>Meitetsu Inn Nagoya Nishiki/名铁名古屋锦酒店</t>
  </si>
  <si>
    <t>2019-01-20</t>
  </si>
  <si>
    <t>TAN YUTING</t>
  </si>
  <si>
    <t>190123092154811963</t>
  </si>
  <si>
    <t xml:space="preserve"> </t>
  </si>
  <si>
    <t>Inaya Putri Bali Resort/巴厘岛伊娜雅普瑞酒店</t>
  </si>
  <si>
    <t>2019-01-23</t>
  </si>
  <si>
    <t>2019-02-20</t>
  </si>
  <si>
    <t>LI LI</t>
  </si>
  <si>
    <t>190123092047482963</t>
  </si>
  <si>
    <t>190123091921951963</t>
  </si>
  <si>
    <t>2019-02-01</t>
  </si>
  <si>
    <t>2019-02-17</t>
  </si>
  <si>
    <t>190126115114931963</t>
  </si>
  <si>
    <t>Swissotel Hotel Phuket Patong Beach/普吉巴东海滩瑞士酒店</t>
  </si>
  <si>
    <t>2019-01-26</t>
  </si>
  <si>
    <t>ZHANG MIN</t>
  </si>
  <si>
    <t>190128084739352963</t>
  </si>
  <si>
    <t>Diamond City Hotel/钻石城酒店</t>
  </si>
  <si>
    <t>2019-01-28</t>
  </si>
  <si>
    <t>2019-02-23</t>
  </si>
  <si>
    <t>2019-02-26</t>
  </si>
  <si>
    <t>CHEN YONGWEI</t>
  </si>
  <si>
    <t>190129083759382963</t>
  </si>
  <si>
    <t>瑞士</t>
  </si>
  <si>
    <t>苏黎世市区</t>
  </si>
  <si>
    <t>Hotel Glockenhof Zürich/苏黎世哥洛克恩霍福酒店</t>
  </si>
  <si>
    <t>2019-01-29</t>
  </si>
  <si>
    <t>2019-02-05</t>
  </si>
  <si>
    <t>ZHANGX HEQIAO</t>
  </si>
  <si>
    <t>190129135831031963</t>
  </si>
  <si>
    <t>卢塞恩</t>
  </si>
  <si>
    <t>Ameron Hotel Flora Luzern/弗洛拉卢塞恩亚美隆酒店</t>
  </si>
  <si>
    <t>ZHANG SHENGKANG</t>
  </si>
  <si>
    <t>190131142736442963</t>
  </si>
  <si>
    <t>Red Roof Inn Kamata / Haneda Tokyo/东京蒲田/羽田红屋顶经济型酒店</t>
  </si>
  <si>
    <t>2019-01-31</t>
  </si>
  <si>
    <t>KUANG JINGXIAN</t>
  </si>
  <si>
    <t>190201082917301963</t>
  </si>
  <si>
    <t>塞尔维亚</t>
  </si>
  <si>
    <t>贝尔格莱德</t>
  </si>
  <si>
    <t>Hotel Allure Caramel by Karisma/倾城佳美卡利斯玛酒店</t>
  </si>
  <si>
    <t>YU GUOQING</t>
  </si>
  <si>
    <t>190201100604981963</t>
  </si>
  <si>
    <t>Uppala Villa &amp; Spa Umalas Bali/巴厘岛阿帕拉乌玛拉斯水疗别墅</t>
  </si>
  <si>
    <t>YANG KANG</t>
  </si>
  <si>
    <t>190203083934832963</t>
  </si>
  <si>
    <t>土耳其</t>
  </si>
  <si>
    <t>伊兹密尔</t>
  </si>
  <si>
    <t>Renaissance Izmir Hotel/伊兹密尔万丽酒店</t>
  </si>
  <si>
    <t>PI SICHAO</t>
  </si>
  <si>
    <t>190203085735732963</t>
  </si>
  <si>
    <t>Hilton Sukhumvit Bangkok/曼谷素坤逸希尔顿酒店</t>
  </si>
  <si>
    <t>LIANG MIN</t>
  </si>
  <si>
    <t>190203083731222963</t>
  </si>
  <si>
    <t>中国台湾</t>
  </si>
  <si>
    <t>台北</t>
  </si>
  <si>
    <t>Hotel Midtown Richardson/德立庄酒店</t>
  </si>
  <si>
    <t>FENG YINGGE</t>
  </si>
  <si>
    <t>190207121929552963</t>
  </si>
  <si>
    <t>美国</t>
  </si>
  <si>
    <t>纽约市区</t>
  </si>
  <si>
    <t>The Watson Hotel/沃森酒店</t>
  </si>
  <si>
    <t>XIA WEIHONG</t>
  </si>
  <si>
    <t>190208155429062963</t>
  </si>
  <si>
    <t>马尼库尔勒翁格尔</t>
  </si>
  <si>
    <t>Vienna House Dream Castle at Disneyland® Paris/巴黎迪斯尼乐园维也纳梦幻城堡酒店</t>
  </si>
  <si>
    <t>LI HUA</t>
  </si>
  <si>
    <t>190211172919902963</t>
  </si>
  <si>
    <t>越南</t>
  </si>
  <si>
    <t>胡志明市</t>
  </si>
  <si>
    <t>Ibis Saigon South/南西贡宜必思酒店</t>
  </si>
  <si>
    <t>2019-03-03</t>
  </si>
  <si>
    <t>6</t>
  </si>
  <si>
    <t>FENG YONGLI</t>
  </si>
  <si>
    <t>190211181738862963</t>
  </si>
  <si>
    <t>芭堤雅市中心</t>
  </si>
  <si>
    <t>Siam@Siam Design Hotel Pattaya/芭堤雅暹罗设计酒店</t>
  </si>
  <si>
    <t>2019-03-21</t>
  </si>
  <si>
    <t>2019-03-22</t>
  </si>
  <si>
    <t>FENG XIA</t>
  </si>
  <si>
    <t>190215123126311963</t>
  </si>
  <si>
    <t>Meir Jarr/美而雅酒店</t>
  </si>
  <si>
    <t>2019-02-22</t>
  </si>
  <si>
    <t>ZHAO YIN</t>
  </si>
  <si>
    <t>190211143909431963</t>
  </si>
  <si>
    <t>Mytt Beach Hotel/</t>
  </si>
  <si>
    <t>LI YONGZHEN</t>
  </si>
  <si>
    <t>190123173353141963</t>
  </si>
  <si>
    <t>埃及</t>
  </si>
  <si>
    <t>卢克索</t>
  </si>
  <si>
    <t>Sofitel Winter Palace Luxor/卢克索索菲特冬宫酒店</t>
  </si>
  <si>
    <t>LI MENGYUAN</t>
  </si>
  <si>
    <t>暂不付</t>
  </si>
  <si>
    <t>确定应付：99626.45   付款编号：P190226100925322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</si>
</sst>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sz val="16"/>
      <name val="黑体"/>
      <charset val="134"/>
    </font>
    <font>
      <sz val="9.75"/>
      <color rgb="FF337AB7"/>
      <name val="Helvetica"/>
      <charset val="134"/>
    </font>
    <font>
      <b/>
      <sz val="12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5" borderId="1" applyNumberFormat="0" applyAlignment="0" applyProtection="0">
      <alignment vertical="center"/>
    </xf>
    <xf numFmtId="0" fontId="23" fillId="5" borderId="4" applyNumberFormat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NumberFormat="1" applyFont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2" borderId="0" xfId="0" applyFont="1" applyFill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0113;&#22320;&#25509;0216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1420819</v>
          </cell>
          <cell r="B2" t="str">
            <v>曼谷半岛酒店</v>
          </cell>
          <cell r="C2" t="str">
            <v>181227201436011963</v>
          </cell>
          <cell r="D2" t="str">
            <v>1420819</v>
          </cell>
          <cell r="E2" t="str">
            <v/>
          </cell>
          <cell r="F2" t="str">
            <v>12787.02</v>
          </cell>
          <cell r="G2" t="str">
            <v>RMB</v>
          </cell>
          <cell r="H2" t="str">
            <v>1</v>
          </cell>
          <cell r="I2">
            <v>12787.02</v>
          </cell>
        </row>
        <row r="3">
          <cell r="A3">
            <v>1444949</v>
          </cell>
          <cell r="B3" t="str">
            <v>南西贡宜必思酒店</v>
          </cell>
          <cell r="C3" t="str">
            <v>190211172919902963</v>
          </cell>
          <cell r="D3" t="str">
            <v>585136</v>
          </cell>
          <cell r="E3" t="str">
            <v/>
          </cell>
          <cell r="F3" t="str">
            <v>3694.02</v>
          </cell>
          <cell r="G3" t="str">
            <v>RMB</v>
          </cell>
          <cell r="H3" t="str">
            <v>1</v>
          </cell>
          <cell r="I3">
            <v>3694.02</v>
          </cell>
        </row>
        <row r="4">
          <cell r="A4">
            <v>1429915</v>
          </cell>
          <cell r="B4" t="str">
            <v>京都丽嘉皇家酒店</v>
          </cell>
          <cell r="C4" t="str">
            <v>190111082645302963</v>
          </cell>
          <cell r="D4" t="str">
            <v>100556837</v>
          </cell>
          <cell r="E4" t="str">
            <v/>
          </cell>
          <cell r="F4" t="str">
            <v>2460</v>
          </cell>
          <cell r="G4" t="str">
            <v>RMB</v>
          </cell>
          <cell r="H4" t="str">
            <v>1</v>
          </cell>
          <cell r="I4">
            <v>2460</v>
          </cell>
        </row>
        <row r="5">
          <cell r="A5">
            <v>1430923</v>
          </cell>
          <cell r="B5" t="str">
            <v>曼谷瑞吉酒店</v>
          </cell>
          <cell r="C5" t="str">
            <v>190112174526181963</v>
          </cell>
          <cell r="D5" t="str">
            <v/>
          </cell>
          <cell r="E5" t="str">
            <v/>
          </cell>
          <cell r="F5" t="str">
            <v>1967</v>
          </cell>
          <cell r="G5" t="str">
            <v>RMB</v>
          </cell>
          <cell r="H5" t="str">
            <v>1</v>
          </cell>
          <cell r="I5">
            <v>1967</v>
          </cell>
        </row>
        <row r="6">
          <cell r="A6">
            <v>1382123</v>
          </cell>
          <cell r="B6" t="str">
            <v>心斋桥哈顿酒店</v>
          </cell>
          <cell r="C6" t="str">
            <v>181015171306263963</v>
          </cell>
          <cell r="D6" t="str">
            <v>W20181015504-1</v>
          </cell>
          <cell r="E6" t="str">
            <v/>
          </cell>
          <cell r="F6" t="str">
            <v>890</v>
          </cell>
          <cell r="G6" t="str">
            <v>RMB</v>
          </cell>
          <cell r="H6" t="str">
            <v>1</v>
          </cell>
          <cell r="I6">
            <v>890</v>
          </cell>
        </row>
        <row r="7">
          <cell r="A7">
            <v>1425672</v>
          </cell>
          <cell r="B7" t="str">
            <v>东京帝国大酒店</v>
          </cell>
          <cell r="C7" t="str">
            <v>190104154101402963</v>
          </cell>
          <cell r="D7" t="str">
            <v/>
          </cell>
          <cell r="E7" t="str">
            <v/>
          </cell>
          <cell r="F7" t="str">
            <v>2680</v>
          </cell>
          <cell r="G7" t="str">
            <v>RMB</v>
          </cell>
          <cell r="H7" t="str">
            <v>1</v>
          </cell>
          <cell r="I7">
            <v>2680</v>
          </cell>
        </row>
        <row r="8">
          <cell r="A8">
            <v>1433341</v>
          </cell>
          <cell r="B8" t="str">
            <v>大阪难波假日酒店</v>
          </cell>
          <cell r="C8" t="str">
            <v>190116151600452963</v>
          </cell>
          <cell r="D8" t="str">
            <v>249088</v>
          </cell>
          <cell r="E8" t="str">
            <v/>
          </cell>
          <cell r="F8" t="str">
            <v>4491</v>
          </cell>
          <cell r="G8" t="str">
            <v>RMB</v>
          </cell>
          <cell r="H8" t="str">
            <v>1</v>
          </cell>
          <cell r="I8">
            <v>4491</v>
          </cell>
        </row>
        <row r="9">
          <cell r="A9">
            <v>1402779</v>
          </cell>
          <cell r="B9" t="str">
            <v>布里斯班希尔顿酒店</v>
          </cell>
          <cell r="C9" t="str">
            <v>181128090108283963</v>
          </cell>
          <cell r="D9" t="str">
            <v>3505119600</v>
          </cell>
          <cell r="E9" t="str">
            <v/>
          </cell>
          <cell r="F9" t="str">
            <v>3240</v>
          </cell>
          <cell r="G9" t="str">
            <v>RMB</v>
          </cell>
          <cell r="H9" t="str">
            <v>1</v>
          </cell>
          <cell r="I9">
            <v>3240</v>
          </cell>
        </row>
        <row r="10">
          <cell r="A10">
            <v>1413961</v>
          </cell>
          <cell r="B10" t="str">
            <v>普吉岛希尔顿温泉度假酒店</v>
          </cell>
          <cell r="C10" t="str">
            <v>181213105421142963</v>
          </cell>
          <cell r="D10" t="str">
            <v/>
          </cell>
          <cell r="E10" t="str">
            <v/>
          </cell>
          <cell r="F10" t="str">
            <v>6384</v>
          </cell>
          <cell r="G10" t="str">
            <v>RMB</v>
          </cell>
          <cell r="H10" t="str">
            <v>1</v>
          </cell>
          <cell r="I10">
            <v>6384</v>
          </cell>
        </row>
        <row r="11">
          <cell r="A11">
            <v>1413964</v>
          </cell>
          <cell r="B11" t="str">
            <v>普吉岛希尔顿温泉度假酒店</v>
          </cell>
          <cell r="C11" t="str">
            <v>181213105324571963</v>
          </cell>
          <cell r="D11" t="str">
            <v/>
          </cell>
          <cell r="E11" t="str">
            <v/>
          </cell>
          <cell r="F11" t="str">
            <v>6384</v>
          </cell>
          <cell r="G11" t="str">
            <v>RMB</v>
          </cell>
          <cell r="H11" t="str">
            <v>1</v>
          </cell>
          <cell r="I11">
            <v>6384</v>
          </cell>
        </row>
        <row r="12">
          <cell r="A12">
            <v>1413968</v>
          </cell>
          <cell r="B12" t="str">
            <v>普吉岛希尔顿温泉度假酒店</v>
          </cell>
          <cell r="C12" t="str">
            <v>181213105113362963</v>
          </cell>
          <cell r="D12" t="str">
            <v/>
          </cell>
          <cell r="E12" t="str">
            <v/>
          </cell>
          <cell r="F12" t="str">
            <v>6384</v>
          </cell>
          <cell r="G12" t="str">
            <v>RMB</v>
          </cell>
          <cell r="H12" t="str">
            <v>1</v>
          </cell>
          <cell r="I12">
            <v>6384</v>
          </cell>
        </row>
        <row r="13">
          <cell r="A13">
            <v>1413971</v>
          </cell>
          <cell r="B13" t="str">
            <v>普吉岛希尔顿温泉度假酒店</v>
          </cell>
          <cell r="C13" t="str">
            <v>181213104512752963</v>
          </cell>
          <cell r="D13" t="str">
            <v/>
          </cell>
          <cell r="E13" t="str">
            <v/>
          </cell>
          <cell r="F13" t="str">
            <v>6384</v>
          </cell>
          <cell r="G13" t="str">
            <v>RMB</v>
          </cell>
          <cell r="H13" t="str">
            <v>1</v>
          </cell>
          <cell r="I13">
            <v>6384</v>
          </cell>
        </row>
        <row r="14">
          <cell r="A14">
            <v>1440062</v>
          </cell>
          <cell r="B14" t="str">
            <v>苏黎世哥洛克恩霍福酒店</v>
          </cell>
          <cell r="C14" t="str">
            <v>190129083759382963</v>
          </cell>
          <cell r="D14" t="str">
            <v>311265</v>
          </cell>
          <cell r="E14" t="str">
            <v/>
          </cell>
          <cell r="F14" t="str">
            <v>1893</v>
          </cell>
          <cell r="G14" t="str">
            <v>RMB</v>
          </cell>
          <cell r="H14" t="str">
            <v>1</v>
          </cell>
          <cell r="I14">
            <v>1893</v>
          </cell>
        </row>
        <row r="15">
          <cell r="A15">
            <v>1438730</v>
          </cell>
          <cell r="B15" t="str">
            <v>卢克索索菲特冬宫酒店</v>
          </cell>
          <cell r="C15" t="str">
            <v>190123173353141963</v>
          </cell>
          <cell r="D15" t="str">
            <v>1438730</v>
          </cell>
          <cell r="E15" t="str">
            <v/>
          </cell>
          <cell r="F15" t="str">
            <v>1030</v>
          </cell>
          <cell r="G15" t="str">
            <v>RMB</v>
          </cell>
          <cell r="H15" t="str">
            <v>1</v>
          </cell>
          <cell r="I15">
            <v>1030</v>
          </cell>
        </row>
        <row r="16">
          <cell r="A16">
            <v>1404733</v>
          </cell>
          <cell r="B16" t="str">
            <v>帕塞欧戴尔普艺酒店</v>
          </cell>
          <cell r="C16" t="str">
            <v>181201115248453963</v>
          </cell>
          <cell r="D16" t="str">
            <v>660862,660863</v>
          </cell>
          <cell r="E16" t="str">
            <v/>
          </cell>
          <cell r="F16" t="str">
            <v>5274</v>
          </cell>
          <cell r="G16" t="str">
            <v>RMB</v>
          </cell>
          <cell r="H16" t="str">
            <v>1</v>
          </cell>
          <cell r="I16">
            <v>5274</v>
          </cell>
        </row>
        <row r="17">
          <cell r="A17">
            <v>1443985</v>
          </cell>
          <cell r="B17" t="str">
            <v>巴黎迪斯尼乐园维也纳梦幻城堡酒店</v>
          </cell>
          <cell r="C17" t="str">
            <v>190208155429062963</v>
          </cell>
          <cell r="D17" t="str">
            <v/>
          </cell>
          <cell r="E17" t="str">
            <v/>
          </cell>
          <cell r="F17" t="str">
            <v>1627</v>
          </cell>
          <cell r="G17" t="str">
            <v>RMB</v>
          </cell>
          <cell r="H17" t="str">
            <v>1</v>
          </cell>
          <cell r="I17">
            <v>1627</v>
          </cell>
        </row>
        <row r="18">
          <cell r="A18">
            <v>1430018</v>
          </cell>
          <cell r="B18" t="str">
            <v>贝斯特韦斯特巴黎沃塞特歌剧酒店</v>
          </cell>
          <cell r="C18" t="str">
            <v>190111085748381963</v>
          </cell>
          <cell r="D18" t="str">
            <v/>
          </cell>
          <cell r="E18" t="str">
            <v/>
          </cell>
          <cell r="F18" t="str">
            <v>1434</v>
          </cell>
          <cell r="G18" t="str">
            <v>RMB</v>
          </cell>
          <cell r="H18" t="str">
            <v>1</v>
          </cell>
          <cell r="I18">
            <v>1434</v>
          </cell>
        </row>
        <row r="19">
          <cell r="A19">
            <v>1435719</v>
          </cell>
          <cell r="B19" t="str">
            <v>巴厘岛伊娜雅普瑞酒店</v>
          </cell>
          <cell r="C19" t="str">
            <v>190123092154811963</v>
          </cell>
          <cell r="D19" t="str">
            <v>388925</v>
          </cell>
          <cell r="E19" t="str">
            <v/>
          </cell>
          <cell r="F19" t="str">
            <v>760</v>
          </cell>
          <cell r="G19" t="str">
            <v>RMB</v>
          </cell>
          <cell r="H19" t="str">
            <v>1</v>
          </cell>
          <cell r="I19">
            <v>760</v>
          </cell>
        </row>
        <row r="20">
          <cell r="A20">
            <v>1437575</v>
          </cell>
          <cell r="B20" t="str">
            <v>巴厘岛伊娜雅普瑞酒店</v>
          </cell>
          <cell r="C20" t="str">
            <v>190123092047482963</v>
          </cell>
          <cell r="D20" t="str">
            <v>388924</v>
          </cell>
          <cell r="E20" t="str">
            <v/>
          </cell>
          <cell r="F20" t="str">
            <v>757</v>
          </cell>
          <cell r="G20" t="str">
            <v>RMB</v>
          </cell>
          <cell r="H20" t="str">
            <v>1</v>
          </cell>
          <cell r="I20">
            <v>757</v>
          </cell>
        </row>
        <row r="21">
          <cell r="A21">
            <v>1437578</v>
          </cell>
          <cell r="B21" t="str">
            <v>巴厘岛伊娜雅普瑞酒店</v>
          </cell>
          <cell r="C21" t="str">
            <v>190123091921951963</v>
          </cell>
          <cell r="D21" t="str">
            <v>387554</v>
          </cell>
          <cell r="E21" t="str">
            <v/>
          </cell>
          <cell r="F21" t="str">
            <v>776</v>
          </cell>
          <cell r="G21" t="str">
            <v>RMB</v>
          </cell>
          <cell r="H21" t="str">
            <v>1</v>
          </cell>
          <cell r="I21">
            <v>776</v>
          </cell>
        </row>
        <row r="22">
          <cell r="A22">
            <v>1440677</v>
          </cell>
          <cell r="B22" t="str">
            <v>杜卡迪曼托瓦大酒店</v>
          </cell>
          <cell r="C22" t="str">
            <v>11901301110639</v>
          </cell>
          <cell r="D22" t="str">
            <v>1405445</v>
          </cell>
          <cell r="E22" t="str">
            <v/>
          </cell>
          <cell r="F22" t="str">
            <v>2089.62</v>
          </cell>
          <cell r="G22" t="str">
            <v>RMB</v>
          </cell>
          <cell r="H22" t="str">
            <v>1</v>
          </cell>
          <cell r="I22">
            <v>2089.62</v>
          </cell>
        </row>
        <row r="23">
          <cell r="A23">
            <v>1408126</v>
          </cell>
          <cell r="B23" t="str">
            <v>苏西大都会酒店</v>
          </cell>
          <cell r="C23" t="str">
            <v>181207094654113963</v>
          </cell>
          <cell r="D23" t="str">
            <v>S/201812070002</v>
          </cell>
          <cell r="E23" t="str">
            <v/>
          </cell>
          <cell r="F23" t="str">
            <v>4272</v>
          </cell>
          <cell r="G23" t="str">
            <v>RMB</v>
          </cell>
          <cell r="H23" t="str">
            <v>1</v>
          </cell>
          <cell r="I23">
            <v>4272</v>
          </cell>
        </row>
        <row r="24">
          <cell r="A24">
            <v>1413539</v>
          </cell>
          <cell r="B24" t="str">
            <v>梅斯特广场酒店</v>
          </cell>
          <cell r="C24" t="str">
            <v>181215181116632963</v>
          </cell>
          <cell r="D24" t="str">
            <v>4489987,4489988</v>
          </cell>
          <cell r="E24" t="str">
            <v/>
          </cell>
          <cell r="F24" t="str">
            <v>2021</v>
          </cell>
          <cell r="G24" t="str">
            <v>RMB</v>
          </cell>
          <cell r="H24" t="str">
            <v>1</v>
          </cell>
          <cell r="I24">
            <v>2021</v>
          </cell>
        </row>
        <row r="25">
          <cell r="A25">
            <v>1415998</v>
          </cell>
          <cell r="B25" t="str">
            <v>菲诺贝斯特韦斯特优质套房酒店</v>
          </cell>
          <cell r="C25" t="str">
            <v>181220083259622963</v>
          </cell>
          <cell r="D25" t="str">
            <v>49187</v>
          </cell>
          <cell r="E25" t="str">
            <v/>
          </cell>
          <cell r="F25" t="str">
            <v>1160</v>
          </cell>
          <cell r="G25" t="str">
            <v>RMB</v>
          </cell>
          <cell r="H25" t="str">
            <v>1</v>
          </cell>
          <cell r="I25">
            <v>1160</v>
          </cell>
        </row>
        <row r="26">
          <cell r="A26">
            <v>1445017</v>
          </cell>
          <cell r="B26" t="str">
            <v>芭堤雅暹罗设计酒店</v>
          </cell>
          <cell r="C26" t="str">
            <v>190211181738862963</v>
          </cell>
          <cell r="D26" t="str">
            <v/>
          </cell>
          <cell r="E26" t="str">
            <v/>
          </cell>
          <cell r="F26" t="str">
            <v>498</v>
          </cell>
          <cell r="G26" t="str">
            <v>RMB</v>
          </cell>
          <cell r="H26" t="str">
            <v>1</v>
          </cell>
          <cell r="I26">
            <v>498</v>
          </cell>
        </row>
        <row r="27">
          <cell r="A27">
            <v>1420636</v>
          </cell>
          <cell r="B27" t="str">
            <v>普吉岛芭东美林酒店</v>
          </cell>
          <cell r="C27" t="str">
            <v>181227153740761963</v>
          </cell>
          <cell r="D27" t="str">
            <v>880950</v>
          </cell>
          <cell r="E27" t="str">
            <v/>
          </cell>
          <cell r="F27" t="str">
            <v>7682</v>
          </cell>
          <cell r="G27" t="str">
            <v>RMB</v>
          </cell>
          <cell r="H27" t="str">
            <v>1</v>
          </cell>
          <cell r="I27">
            <v>7682</v>
          </cell>
        </row>
        <row r="28">
          <cell r="A28">
            <v>1440721</v>
          </cell>
          <cell r="B28" t="str">
            <v>芭堤雅阳光流行酒店</v>
          </cell>
          <cell r="C28" t="str">
            <v>190130100536241963</v>
          </cell>
          <cell r="D28" t="str">
            <v/>
          </cell>
          <cell r="E28" t="str">
            <v/>
          </cell>
          <cell r="F28" t="str">
            <v>876</v>
          </cell>
          <cell r="G28" t="str">
            <v>RMB</v>
          </cell>
          <cell r="H28" t="str">
            <v>1</v>
          </cell>
          <cell r="I28">
            <v>876</v>
          </cell>
        </row>
        <row r="29">
          <cell r="A29">
            <v>1416949</v>
          </cell>
          <cell r="B29" t="str">
            <v>卡塔赫纳莫罗斯假日酒店</v>
          </cell>
          <cell r="C29" t="str">
            <v>181221144331531963</v>
          </cell>
          <cell r="D29" t="str">
            <v>46801829</v>
          </cell>
          <cell r="E29" t="str">
            <v/>
          </cell>
          <cell r="F29" t="str">
            <v>776</v>
          </cell>
          <cell r="G29" t="str">
            <v>RMB</v>
          </cell>
          <cell r="H29" t="str">
            <v>1</v>
          </cell>
          <cell r="I29">
            <v>776</v>
          </cell>
        </row>
        <row r="30">
          <cell r="A30">
            <v>1395383</v>
          </cell>
          <cell r="B30" t="str">
            <v>东京半岛酒店</v>
          </cell>
          <cell r="C30" t="str">
            <v>181114154619313963</v>
          </cell>
          <cell r="D30" t="str">
            <v>17695SB138600</v>
          </cell>
          <cell r="E30" t="str">
            <v/>
          </cell>
          <cell r="F30" t="str">
            <v>14186</v>
          </cell>
          <cell r="G30" t="str">
            <v>RMB</v>
          </cell>
          <cell r="H30" t="str">
            <v>1</v>
          </cell>
          <cell r="I30">
            <v>14186</v>
          </cell>
        </row>
        <row r="31">
          <cell r="A31">
            <v>1426819</v>
          </cell>
          <cell r="B31" t="str">
            <v>露樱酒店 东京阿佐谷店</v>
          </cell>
          <cell r="C31" t="str">
            <v>190111152518072963</v>
          </cell>
          <cell r="D31" t="str">
            <v>27122</v>
          </cell>
          <cell r="E31" t="str">
            <v/>
          </cell>
          <cell r="F31" t="str">
            <v>1494</v>
          </cell>
          <cell r="G31" t="str">
            <v>RMB</v>
          </cell>
          <cell r="H31" t="str">
            <v>1</v>
          </cell>
          <cell r="I31">
            <v>1494</v>
          </cell>
        </row>
        <row r="32">
          <cell r="A32">
            <v>1436070</v>
          </cell>
          <cell r="B32" t="str">
            <v>两国东京第一酒店</v>
          </cell>
          <cell r="C32" t="str">
            <v>190127090852112963</v>
          </cell>
          <cell r="D32" t="str">
            <v>100300342</v>
          </cell>
          <cell r="E32" t="str">
            <v/>
          </cell>
          <cell r="F32" t="str">
            <v>1165</v>
          </cell>
          <cell r="G32" t="str">
            <v>RMB</v>
          </cell>
          <cell r="H32" t="str">
            <v>1</v>
          </cell>
          <cell r="I32">
            <v>1165</v>
          </cell>
        </row>
        <row r="33">
          <cell r="A33">
            <v>1441314</v>
          </cell>
          <cell r="B33" t="str">
            <v>东京蒲田/羽田红屋顶经济型酒店</v>
          </cell>
          <cell r="C33" t="str">
            <v>190131142736442963</v>
          </cell>
          <cell r="D33" t="str">
            <v>78743</v>
          </cell>
          <cell r="E33" t="str">
            <v/>
          </cell>
          <cell r="F33" t="str">
            <v>443</v>
          </cell>
          <cell r="G33" t="str">
            <v>RMB</v>
          </cell>
          <cell r="H33" t="str">
            <v>1</v>
          </cell>
          <cell r="I33">
            <v>443</v>
          </cell>
        </row>
        <row r="34">
          <cell r="A34">
            <v>1426253</v>
          </cell>
          <cell r="B34" t="str">
            <v>巴厘岛库塔阿姆娜雅度假村</v>
          </cell>
          <cell r="C34" t="str">
            <v>190110171210561963</v>
          </cell>
          <cell r="D34" t="str">
            <v>6920900</v>
          </cell>
          <cell r="E34" t="str">
            <v/>
          </cell>
          <cell r="F34" t="str">
            <v>976</v>
          </cell>
          <cell r="G34" t="str">
            <v>RMB</v>
          </cell>
          <cell r="H34" t="str">
            <v>1</v>
          </cell>
          <cell r="I34">
            <v>976</v>
          </cell>
        </row>
        <row r="35">
          <cell r="A35">
            <v>1441637</v>
          </cell>
          <cell r="B35" t="str">
            <v>巴厘岛阿帕拉乌玛拉斯水疗别墅</v>
          </cell>
          <cell r="C35" t="str">
            <v>190201100604981963</v>
          </cell>
          <cell r="D35" t="str">
            <v/>
          </cell>
          <cell r="E35" t="str">
            <v/>
          </cell>
          <cell r="F35" t="str">
            <v>2940</v>
          </cell>
          <cell r="G35" t="str">
            <v>RMB</v>
          </cell>
          <cell r="H35" t="str">
            <v>1</v>
          </cell>
          <cell r="I35">
            <v>2940</v>
          </cell>
        </row>
        <row r="36">
          <cell r="A36">
            <v>1435546</v>
          </cell>
          <cell r="B36" t="str">
            <v>名铁名古屋锦酒店</v>
          </cell>
          <cell r="C36" t="str">
            <v>190120103816732963</v>
          </cell>
          <cell r="D36" t="str">
            <v>227171</v>
          </cell>
          <cell r="E36" t="str">
            <v/>
          </cell>
          <cell r="F36" t="str">
            <v>751</v>
          </cell>
          <cell r="G36" t="str">
            <v>RMB</v>
          </cell>
          <cell r="H36" t="str">
            <v>1</v>
          </cell>
          <cell r="I36">
            <v>751</v>
          </cell>
        </row>
        <row r="37">
          <cell r="A37">
            <v>1430925</v>
          </cell>
          <cell r="B37" t="str">
            <v>长滩岛天堂花园会议中心度假酒店</v>
          </cell>
          <cell r="C37" t="str">
            <v>190112181509171963</v>
          </cell>
          <cell r="D37" t="str">
            <v>1436-0006080</v>
          </cell>
          <cell r="E37" t="str">
            <v/>
          </cell>
          <cell r="F37" t="str">
            <v>1827</v>
          </cell>
          <cell r="G37" t="str">
            <v>RMB</v>
          </cell>
          <cell r="H37" t="str">
            <v>1</v>
          </cell>
          <cell r="I37">
            <v>1827</v>
          </cell>
        </row>
        <row r="38">
          <cell r="A38">
            <v>1427042</v>
          </cell>
          <cell r="B38" t="str">
            <v>悉尼雷吉斯机场酒店</v>
          </cell>
          <cell r="C38" t="str">
            <v>190106164140171963</v>
          </cell>
          <cell r="D38" t="str">
            <v>803702</v>
          </cell>
          <cell r="E38" t="str">
            <v/>
          </cell>
          <cell r="F38" t="str">
            <v>1540</v>
          </cell>
          <cell r="G38" t="str">
            <v>RMB</v>
          </cell>
          <cell r="H38" t="str">
            <v>1</v>
          </cell>
          <cell r="I38">
            <v>1540</v>
          </cell>
        </row>
        <row r="39">
          <cell r="A39">
            <v>1443598</v>
          </cell>
          <cell r="B39" t="str">
            <v>纽约沃森酒店（原纽约曼哈顿第57街假日酒店）</v>
          </cell>
          <cell r="C39" t="str">
            <v>190207121929552963</v>
          </cell>
          <cell r="D39" t="str">
            <v>5102810</v>
          </cell>
          <cell r="E39" t="str">
            <v/>
          </cell>
          <cell r="F39" t="str">
            <v>843</v>
          </cell>
          <cell r="G39" t="str">
            <v>RMB</v>
          </cell>
          <cell r="H39" t="str">
            <v>1</v>
          </cell>
          <cell r="I39">
            <v>843</v>
          </cell>
        </row>
        <row r="40">
          <cell r="A40">
            <v>1439655</v>
          </cell>
          <cell r="B40" t="str">
            <v>曼谷钻石之城酒店</v>
          </cell>
          <cell r="C40" t="str">
            <v>190128084739352963</v>
          </cell>
          <cell r="D40" t="str">
            <v>94270</v>
          </cell>
          <cell r="E40" t="str">
            <v/>
          </cell>
          <cell r="F40" t="str">
            <v>698</v>
          </cell>
          <cell r="G40" t="str">
            <v>RMB</v>
          </cell>
          <cell r="H40" t="str">
            <v>1</v>
          </cell>
          <cell r="I40">
            <v>698</v>
          </cell>
        </row>
        <row r="41">
          <cell r="A41">
            <v>1442315</v>
          </cell>
          <cell r="B41" t="str">
            <v>曼谷素坤逸希尔顿酒店</v>
          </cell>
          <cell r="C41" t="str">
            <v>190203085735732963</v>
          </cell>
          <cell r="D41" t="str">
            <v>1932750,1932751</v>
          </cell>
          <cell r="E41" t="str">
            <v/>
          </cell>
          <cell r="F41" t="str">
            <v>5677</v>
          </cell>
          <cell r="G41" t="str">
            <v>RMB</v>
          </cell>
          <cell r="H41" t="str">
            <v>1</v>
          </cell>
          <cell r="I41">
            <v>5677</v>
          </cell>
        </row>
        <row r="42">
          <cell r="A42">
            <v>1398751</v>
          </cell>
          <cell r="B42" t="str">
            <v>北海道东横鄂霍次克网走站前旅馆</v>
          </cell>
          <cell r="C42" t="str">
            <v>181120081951593963</v>
          </cell>
          <cell r="D42" t="str">
            <v>1150805619</v>
          </cell>
          <cell r="E42" t="str">
            <v/>
          </cell>
          <cell r="F42" t="str">
            <v>1039</v>
          </cell>
          <cell r="G42" t="str">
            <v>RMB</v>
          </cell>
          <cell r="H42" t="str">
            <v>1</v>
          </cell>
          <cell r="I42">
            <v>1039</v>
          </cell>
        </row>
        <row r="43">
          <cell r="A43">
            <v>1445204</v>
          </cell>
          <cell r="B43" t="str">
            <v>科隆市中心阿兹姆酒店</v>
          </cell>
          <cell r="C43" t="str">
            <v>190212091447561963</v>
          </cell>
          <cell r="D43" t="str">
            <v/>
          </cell>
          <cell r="E43" t="str">
            <v/>
          </cell>
          <cell r="F43" t="str">
            <v>1268</v>
          </cell>
          <cell r="G43" t="str">
            <v>RMB</v>
          </cell>
          <cell r="H43" t="str">
            <v>1</v>
          </cell>
          <cell r="I43">
            <v>1268</v>
          </cell>
        </row>
        <row r="44">
          <cell r="A44">
            <v>1442302</v>
          </cell>
          <cell r="B44" t="str">
            <v>伊兹密尔万丽酒店</v>
          </cell>
          <cell r="C44" t="str">
            <v>190203083934832963</v>
          </cell>
          <cell r="D44" t="str">
            <v>87045960</v>
          </cell>
          <cell r="E44" t="str">
            <v/>
          </cell>
          <cell r="F44" t="str">
            <v>721</v>
          </cell>
          <cell r="G44" t="str">
            <v>RMB</v>
          </cell>
          <cell r="H44" t="str">
            <v>1</v>
          </cell>
          <cell r="I44">
            <v>721</v>
          </cell>
        </row>
        <row r="45">
          <cell r="A45">
            <v>1442324</v>
          </cell>
          <cell r="B45" t="str">
            <v>台北德立庄酒店</v>
          </cell>
          <cell r="C45" t="str">
            <v>190203083731222963</v>
          </cell>
          <cell r="D45" t="str">
            <v>30412928</v>
          </cell>
          <cell r="E45" t="str">
            <v/>
          </cell>
          <cell r="F45" t="str">
            <v>1514</v>
          </cell>
          <cell r="G45" t="str">
            <v>RMB</v>
          </cell>
          <cell r="H45" t="str">
            <v>1</v>
          </cell>
          <cell r="I45">
            <v>1514</v>
          </cell>
        </row>
        <row r="46">
          <cell r="A46">
            <v>1402205</v>
          </cell>
          <cell r="B46" t="str">
            <v>贝斯特韦斯特卢克索酒店</v>
          </cell>
          <cell r="C46" t="str">
            <v>190118105123121963</v>
          </cell>
          <cell r="D46" t="str">
            <v>129111</v>
          </cell>
          <cell r="E46" t="str">
            <v/>
          </cell>
          <cell r="F46" t="str">
            <v>1167</v>
          </cell>
          <cell r="G46" t="str">
            <v>RMB</v>
          </cell>
          <cell r="H46" t="str">
            <v>1</v>
          </cell>
          <cell r="I46">
            <v>1167</v>
          </cell>
        </row>
        <row r="47">
          <cell r="A47">
            <v>1440308</v>
          </cell>
          <cell r="B47" t="str">
            <v>卢塞恩弗洛拉亚美隆酒店</v>
          </cell>
          <cell r="C47" t="str">
            <v>190129135831031963</v>
          </cell>
          <cell r="D47" t="str">
            <v>898894</v>
          </cell>
          <cell r="E47" t="str">
            <v/>
          </cell>
          <cell r="F47" t="str">
            <v>1128</v>
          </cell>
          <cell r="G47" t="str">
            <v>RMB</v>
          </cell>
          <cell r="H47" t="str">
            <v>1</v>
          </cell>
          <cell r="I47">
            <v>1128</v>
          </cell>
        </row>
        <row r="48">
          <cell r="A48">
            <v>1441569</v>
          </cell>
          <cell r="B48" t="str">
            <v>倾城佳美卡利斯玛酒店</v>
          </cell>
          <cell r="C48" t="str">
            <v>190201082917301963</v>
          </cell>
          <cell r="D48" t="str">
            <v/>
          </cell>
          <cell r="E48" t="str">
            <v/>
          </cell>
          <cell r="F48" t="str">
            <v>1119</v>
          </cell>
          <cell r="G48" t="str">
            <v>RMB</v>
          </cell>
          <cell r="H48" t="str">
            <v>1</v>
          </cell>
          <cell r="I48">
            <v>1119</v>
          </cell>
        </row>
        <row r="49">
          <cell r="A49">
            <v>1446655</v>
          </cell>
          <cell r="B49" t="str">
            <v>美而雅酒店</v>
          </cell>
          <cell r="C49" t="str">
            <v>190215123126311963</v>
          </cell>
          <cell r="D49" t="str">
            <v>42960</v>
          </cell>
          <cell r="E49" t="str">
            <v/>
          </cell>
          <cell r="F49" t="str">
            <v>454</v>
          </cell>
          <cell r="G49" t="str">
            <v>RMB</v>
          </cell>
          <cell r="H49" t="str">
            <v>1</v>
          </cell>
          <cell r="I49">
            <v>454</v>
          </cell>
        </row>
        <row r="50">
          <cell r="A50">
            <v>1438986</v>
          </cell>
          <cell r="B50" t="str">
            <v>普吉岛巴东海滩瑞士酒店</v>
          </cell>
          <cell r="C50" t="str">
            <v>190126115114931963</v>
          </cell>
          <cell r="D50" t="str">
            <v>14124947</v>
          </cell>
          <cell r="E50" t="str">
            <v/>
          </cell>
          <cell r="F50" t="str">
            <v>3286</v>
          </cell>
          <cell r="G50" t="str">
            <v>RMB</v>
          </cell>
          <cell r="H50" t="str">
            <v>1</v>
          </cell>
          <cell r="I50">
            <v>3286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71"/>
  <sheetViews>
    <sheetView tabSelected="1" topLeftCell="A48" workbookViewId="0">
      <selection activeCell="K71" sqref="K71"/>
    </sheetView>
  </sheetViews>
  <sheetFormatPr defaultColWidth="9" defaultRowHeight="13.5"/>
  <cols>
    <col min="21" max="23" width="9.375"/>
  </cols>
  <sheetData>
    <row r="2" spans="1:3">
      <c r="A2" t="s">
        <v>0</v>
      </c>
      <c r="C2" t="s">
        <v>1</v>
      </c>
    </row>
    <row r="3" spans="1:3">
      <c r="A3" t="s">
        <v>2</v>
      </c>
      <c r="C3" t="s">
        <v>3</v>
      </c>
    </row>
    <row r="4" spans="1:3">
      <c r="A4" t="s">
        <v>4</v>
      </c>
      <c r="C4" t="s">
        <v>5</v>
      </c>
    </row>
    <row r="5" ht="20.25" spans="1:1">
      <c r="A5" s="2" t="s">
        <v>6</v>
      </c>
    </row>
    <row r="6" spans="1:5">
      <c r="A6" t="s">
        <v>7</v>
      </c>
      <c r="C6" t="s">
        <v>8</v>
      </c>
      <c r="E6" t="s">
        <v>9</v>
      </c>
    </row>
    <row r="7" spans="1:5">
      <c r="A7" t="s">
        <v>10</v>
      </c>
      <c r="C7" t="s">
        <v>11</v>
      </c>
      <c r="E7" t="s">
        <v>12</v>
      </c>
    </row>
    <row r="8" spans="1:5">
      <c r="A8" t="s">
        <v>13</v>
      </c>
      <c r="C8" t="s">
        <v>14</v>
      </c>
      <c r="E8" s="3" t="s">
        <v>15</v>
      </c>
    </row>
    <row r="9" spans="1:3">
      <c r="A9" t="s">
        <v>16</v>
      </c>
      <c r="C9" t="s">
        <v>17</v>
      </c>
    </row>
    <row r="10" spans="1:3">
      <c r="A10" t="s">
        <v>18</v>
      </c>
      <c r="C10" t="s">
        <v>19</v>
      </c>
    </row>
    <row r="11" spans="1:3">
      <c r="A11" t="s">
        <v>20</v>
      </c>
      <c r="C11" t="s">
        <v>21</v>
      </c>
    </row>
    <row r="12" spans="1:3">
      <c r="A12" t="s">
        <v>22</v>
      </c>
      <c r="C12" t="s">
        <v>23</v>
      </c>
    </row>
    <row r="13" spans="1:3">
      <c r="A13" t="s">
        <v>24</v>
      </c>
      <c r="C13" t="s">
        <v>25</v>
      </c>
    </row>
    <row r="19" spans="1:24">
      <c r="A19" t="s">
        <v>26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32</v>
      </c>
      <c r="H19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  <c r="N19" t="s">
        <v>39</v>
      </c>
      <c r="O19" t="s">
        <v>40</v>
      </c>
      <c r="P19" t="s">
        <v>41</v>
      </c>
      <c r="Q19" t="s">
        <v>42</v>
      </c>
      <c r="R19" t="s">
        <v>43</v>
      </c>
      <c r="S19" t="s">
        <v>44</v>
      </c>
      <c r="T19" t="s">
        <v>45</v>
      </c>
      <c r="U19" t="s">
        <v>46</v>
      </c>
      <c r="X19" t="s">
        <v>47</v>
      </c>
    </row>
    <row r="20" s="1" customFormat="1" spans="1:24">
      <c r="A20" s="7" t="s">
        <v>48</v>
      </c>
      <c r="B20" s="1" t="s">
        <v>49</v>
      </c>
      <c r="C20" s="1">
        <v>1451404</v>
      </c>
      <c r="D20" s="1" t="s">
        <v>50</v>
      </c>
      <c r="E20" s="1" t="s">
        <v>51</v>
      </c>
      <c r="F20" s="1" t="s">
        <v>52</v>
      </c>
      <c r="G20" s="1" t="s">
        <v>53</v>
      </c>
      <c r="H20" s="1" t="s">
        <v>53</v>
      </c>
      <c r="I20" s="1" t="s">
        <v>54</v>
      </c>
      <c r="J20" s="1" t="s">
        <v>55</v>
      </c>
      <c r="K20" s="1" t="s">
        <v>56</v>
      </c>
      <c r="L20" s="1" t="s">
        <v>57</v>
      </c>
      <c r="M20" s="1" t="s">
        <v>58</v>
      </c>
      <c r="N20" s="1" t="s">
        <v>59</v>
      </c>
      <c r="O20" s="1" t="s">
        <v>60</v>
      </c>
      <c r="P20" s="1">
        <v>24441</v>
      </c>
      <c r="Q20" s="1">
        <v>-4888.2</v>
      </c>
      <c r="R20" s="1" t="s">
        <v>12</v>
      </c>
      <c r="S20" s="1" t="s">
        <v>12</v>
      </c>
      <c r="T20" s="1" t="s">
        <v>12</v>
      </c>
      <c r="U20" s="1">
        <v>-4888.2</v>
      </c>
      <c r="V20" s="1">
        <v>-4888.2</v>
      </c>
      <c r="W20" s="1">
        <v>0</v>
      </c>
      <c r="X20" s="1" t="str">
        <f>$X$19&amp;C20</f>
        <v>，1451404</v>
      </c>
    </row>
    <row r="21" spans="1:24">
      <c r="A21" t="s">
        <v>61</v>
      </c>
      <c r="B21" t="s">
        <v>49</v>
      </c>
      <c r="C21" s="4">
        <v>1382123</v>
      </c>
      <c r="D21" t="s">
        <v>62</v>
      </c>
      <c r="E21" t="s">
        <v>63</v>
      </c>
      <c r="F21" t="s">
        <v>64</v>
      </c>
      <c r="G21" t="s">
        <v>65</v>
      </c>
      <c r="H21" t="s">
        <v>66</v>
      </c>
      <c r="I21" t="s">
        <v>67</v>
      </c>
      <c r="J21" t="s">
        <v>68</v>
      </c>
      <c r="K21" t="s">
        <v>69</v>
      </c>
      <c r="L21" t="s">
        <v>70</v>
      </c>
      <c r="M21" t="s">
        <v>71</v>
      </c>
      <c r="N21" t="s">
        <v>72</v>
      </c>
      <c r="O21" t="s">
        <v>60</v>
      </c>
      <c r="P21">
        <v>890</v>
      </c>
      <c r="Q21" t="s">
        <v>12</v>
      </c>
      <c r="R21" t="s">
        <v>12</v>
      </c>
      <c r="S21" t="s">
        <v>12</v>
      </c>
      <c r="T21" t="s">
        <v>12</v>
      </c>
      <c r="U21">
        <v>890</v>
      </c>
      <c r="V21">
        <f>VLOOKUP(C21,[1]应付款管理!$A$1:$I$65536,9,0)</f>
        <v>890</v>
      </c>
      <c r="W21">
        <f t="shared" ref="W21:W32" si="0">U21-V21</f>
        <v>0</v>
      </c>
      <c r="X21" s="1" t="str">
        <f t="shared" ref="X21:X57" si="1">$X$19&amp;C21</f>
        <v>，1382123</v>
      </c>
    </row>
    <row r="22" spans="1:24">
      <c r="A22" t="s">
        <v>73</v>
      </c>
      <c r="B22" t="s">
        <v>74</v>
      </c>
      <c r="C22" s="4">
        <v>1398751</v>
      </c>
      <c r="D22" t="s">
        <v>62</v>
      </c>
      <c r="E22" t="s">
        <v>75</v>
      </c>
      <c r="F22" t="s">
        <v>76</v>
      </c>
      <c r="G22" t="s">
        <v>77</v>
      </c>
      <c r="H22" t="s">
        <v>78</v>
      </c>
      <c r="I22" t="s">
        <v>79</v>
      </c>
      <c r="J22" t="s">
        <v>66</v>
      </c>
      <c r="K22" t="s">
        <v>70</v>
      </c>
      <c r="L22" t="s">
        <v>69</v>
      </c>
      <c r="M22" t="s">
        <v>80</v>
      </c>
      <c r="N22" t="s">
        <v>72</v>
      </c>
      <c r="O22" t="s">
        <v>60</v>
      </c>
      <c r="P22">
        <v>1039</v>
      </c>
      <c r="Q22" t="s">
        <v>12</v>
      </c>
      <c r="R22" t="s">
        <v>12</v>
      </c>
      <c r="S22" t="s">
        <v>12</v>
      </c>
      <c r="T22" t="s">
        <v>12</v>
      </c>
      <c r="U22">
        <v>1039</v>
      </c>
      <c r="V22">
        <f>VLOOKUP(C22,[1]应付款管理!$A$1:$I$65536,9,0)</f>
        <v>1039</v>
      </c>
      <c r="W22">
        <f t="shared" si="0"/>
        <v>0</v>
      </c>
      <c r="X22" s="1" t="str">
        <f t="shared" si="1"/>
        <v>，1398751</v>
      </c>
    </row>
    <row r="23" spans="1:24">
      <c r="A23" t="s">
        <v>81</v>
      </c>
      <c r="B23" t="s">
        <v>82</v>
      </c>
      <c r="C23" s="4">
        <v>1402205</v>
      </c>
      <c r="D23" t="s">
        <v>83</v>
      </c>
      <c r="E23" t="s">
        <v>84</v>
      </c>
      <c r="F23" t="s">
        <v>85</v>
      </c>
      <c r="G23" t="s">
        <v>86</v>
      </c>
      <c r="H23" t="s">
        <v>87</v>
      </c>
      <c r="I23" t="s">
        <v>8</v>
      </c>
      <c r="J23" t="s">
        <v>88</v>
      </c>
      <c r="K23" t="s">
        <v>69</v>
      </c>
      <c r="L23" t="s">
        <v>70</v>
      </c>
      <c r="M23" t="s">
        <v>89</v>
      </c>
      <c r="N23" t="s">
        <v>72</v>
      </c>
      <c r="O23" t="s">
        <v>60</v>
      </c>
      <c r="P23">
        <v>1167</v>
      </c>
      <c r="Q23" t="s">
        <v>12</v>
      </c>
      <c r="R23" t="s">
        <v>12</v>
      </c>
      <c r="S23" t="s">
        <v>12</v>
      </c>
      <c r="T23" t="s">
        <v>12</v>
      </c>
      <c r="U23">
        <v>1167</v>
      </c>
      <c r="V23">
        <f>VLOOKUP(C23,[1]应付款管理!$A$1:$I$65536,9,0)</f>
        <v>1167</v>
      </c>
      <c r="W23">
        <f t="shared" si="0"/>
        <v>0</v>
      </c>
      <c r="X23" s="1" t="str">
        <f t="shared" si="1"/>
        <v>，1402205</v>
      </c>
    </row>
    <row r="24" spans="1:24">
      <c r="A24" t="s">
        <v>90</v>
      </c>
      <c r="B24" t="s">
        <v>74</v>
      </c>
      <c r="C24" s="4">
        <v>1402779</v>
      </c>
      <c r="D24" t="s">
        <v>91</v>
      </c>
      <c r="E24" t="s">
        <v>92</v>
      </c>
      <c r="F24" t="s">
        <v>93</v>
      </c>
      <c r="G24" t="s">
        <v>94</v>
      </c>
      <c r="H24" t="s">
        <v>79</v>
      </c>
      <c r="I24" t="s">
        <v>95</v>
      </c>
      <c r="J24" t="s">
        <v>96</v>
      </c>
      <c r="K24" t="s">
        <v>69</v>
      </c>
      <c r="L24" t="s">
        <v>70</v>
      </c>
      <c r="M24" t="s">
        <v>97</v>
      </c>
      <c r="N24" t="s">
        <v>72</v>
      </c>
      <c r="O24" t="s">
        <v>60</v>
      </c>
      <c r="P24">
        <v>3240</v>
      </c>
      <c r="Q24" t="s">
        <v>12</v>
      </c>
      <c r="R24" t="s">
        <v>12</v>
      </c>
      <c r="S24" t="s">
        <v>12</v>
      </c>
      <c r="T24" t="s">
        <v>12</v>
      </c>
      <c r="U24">
        <v>3240</v>
      </c>
      <c r="V24">
        <f>VLOOKUP(C24,[1]应付款管理!$A$1:$I$65536,9,0)</f>
        <v>3240</v>
      </c>
      <c r="W24">
        <f t="shared" si="0"/>
        <v>0</v>
      </c>
      <c r="X24" s="1" t="str">
        <f t="shared" si="1"/>
        <v>，1402779</v>
      </c>
    </row>
    <row r="25" spans="1:24">
      <c r="A25" t="s">
        <v>98</v>
      </c>
      <c r="B25" t="s">
        <v>99</v>
      </c>
      <c r="C25" s="4">
        <v>1413961</v>
      </c>
      <c r="D25" t="s">
        <v>50</v>
      </c>
      <c r="E25" t="s">
        <v>100</v>
      </c>
      <c r="F25" t="s">
        <v>101</v>
      </c>
      <c r="G25" t="s">
        <v>102</v>
      </c>
      <c r="H25" t="s">
        <v>79</v>
      </c>
      <c r="I25" t="s">
        <v>103</v>
      </c>
      <c r="J25" t="s">
        <v>14</v>
      </c>
      <c r="K25" t="s">
        <v>69</v>
      </c>
      <c r="L25" t="s">
        <v>104</v>
      </c>
      <c r="M25" t="s">
        <v>105</v>
      </c>
      <c r="N25" t="s">
        <v>72</v>
      </c>
      <c r="O25" t="s">
        <v>60</v>
      </c>
      <c r="P25">
        <v>6384</v>
      </c>
      <c r="Q25" t="s">
        <v>12</v>
      </c>
      <c r="R25" t="s">
        <v>12</v>
      </c>
      <c r="S25" t="s">
        <v>12</v>
      </c>
      <c r="T25" t="s">
        <v>12</v>
      </c>
      <c r="U25">
        <v>6384</v>
      </c>
      <c r="V25">
        <f>VLOOKUP(C25,[1]应付款管理!$A$1:$I$65536,9,0)</f>
        <v>6384</v>
      </c>
      <c r="W25">
        <f t="shared" si="0"/>
        <v>0</v>
      </c>
      <c r="X25" s="1" t="str">
        <f t="shared" si="1"/>
        <v>，1413961</v>
      </c>
    </row>
    <row r="26" spans="1:24">
      <c r="A26" t="s">
        <v>106</v>
      </c>
      <c r="B26" t="s">
        <v>99</v>
      </c>
      <c r="C26" s="4">
        <v>1413964</v>
      </c>
      <c r="D26" t="s">
        <v>50</v>
      </c>
      <c r="E26" t="s">
        <v>100</v>
      </c>
      <c r="F26" t="s">
        <v>101</v>
      </c>
      <c r="G26" t="s">
        <v>102</v>
      </c>
      <c r="H26" t="s">
        <v>79</v>
      </c>
      <c r="I26" t="s">
        <v>103</v>
      </c>
      <c r="J26" t="s">
        <v>14</v>
      </c>
      <c r="K26" t="s">
        <v>69</v>
      </c>
      <c r="L26" t="s">
        <v>104</v>
      </c>
      <c r="M26" t="s">
        <v>107</v>
      </c>
      <c r="N26" t="s">
        <v>72</v>
      </c>
      <c r="O26" t="s">
        <v>60</v>
      </c>
      <c r="P26">
        <v>6384</v>
      </c>
      <c r="Q26" t="s">
        <v>12</v>
      </c>
      <c r="R26" t="s">
        <v>12</v>
      </c>
      <c r="S26" t="s">
        <v>12</v>
      </c>
      <c r="T26" t="s">
        <v>12</v>
      </c>
      <c r="U26">
        <v>6384</v>
      </c>
      <c r="V26">
        <f>VLOOKUP(C26,[1]应付款管理!$A$1:$I$65536,9,0)</f>
        <v>6384</v>
      </c>
      <c r="W26">
        <f t="shared" si="0"/>
        <v>0</v>
      </c>
      <c r="X26" s="1" t="str">
        <f t="shared" si="1"/>
        <v>，1413964</v>
      </c>
    </row>
    <row r="27" spans="1:24">
      <c r="A27" t="s">
        <v>108</v>
      </c>
      <c r="B27" t="s">
        <v>99</v>
      </c>
      <c r="C27" s="4">
        <v>1413966</v>
      </c>
      <c r="D27" t="s">
        <v>50</v>
      </c>
      <c r="E27" t="s">
        <v>100</v>
      </c>
      <c r="F27" t="s">
        <v>101</v>
      </c>
      <c r="G27" t="s">
        <v>102</v>
      </c>
      <c r="H27" t="s">
        <v>79</v>
      </c>
      <c r="I27" t="s">
        <v>103</v>
      </c>
      <c r="J27" t="s">
        <v>14</v>
      </c>
      <c r="K27" t="s">
        <v>69</v>
      </c>
      <c r="L27" t="s">
        <v>104</v>
      </c>
      <c r="M27" t="s">
        <v>109</v>
      </c>
      <c r="N27" t="s">
        <v>72</v>
      </c>
      <c r="O27" t="s">
        <v>60</v>
      </c>
      <c r="P27">
        <v>6384</v>
      </c>
      <c r="Q27" t="s">
        <v>12</v>
      </c>
      <c r="R27" t="s">
        <v>12</v>
      </c>
      <c r="S27" t="s">
        <v>12</v>
      </c>
      <c r="T27" t="s">
        <v>12</v>
      </c>
      <c r="U27">
        <v>6384</v>
      </c>
      <c r="V27">
        <v>6384</v>
      </c>
      <c r="W27">
        <f t="shared" si="0"/>
        <v>0</v>
      </c>
      <c r="X27" s="1" t="str">
        <f t="shared" si="1"/>
        <v>，1413966</v>
      </c>
    </row>
    <row r="28" spans="1:24">
      <c r="A28" t="s">
        <v>110</v>
      </c>
      <c r="B28" t="s">
        <v>99</v>
      </c>
      <c r="C28" s="4">
        <v>1413968</v>
      </c>
      <c r="D28" t="s">
        <v>50</v>
      </c>
      <c r="E28" t="s">
        <v>100</v>
      </c>
      <c r="F28" t="s">
        <v>101</v>
      </c>
      <c r="G28" t="s">
        <v>102</v>
      </c>
      <c r="H28" t="s">
        <v>79</v>
      </c>
      <c r="I28" t="s">
        <v>103</v>
      </c>
      <c r="J28" t="s">
        <v>14</v>
      </c>
      <c r="K28" t="s">
        <v>69</v>
      </c>
      <c r="L28" t="s">
        <v>104</v>
      </c>
      <c r="M28" t="s">
        <v>111</v>
      </c>
      <c r="N28" t="s">
        <v>72</v>
      </c>
      <c r="O28" t="s">
        <v>60</v>
      </c>
      <c r="P28">
        <v>6384</v>
      </c>
      <c r="Q28" t="s">
        <v>12</v>
      </c>
      <c r="R28" t="s">
        <v>12</v>
      </c>
      <c r="S28" t="s">
        <v>12</v>
      </c>
      <c r="T28" t="s">
        <v>12</v>
      </c>
      <c r="U28">
        <v>6384</v>
      </c>
      <c r="V28">
        <f>VLOOKUP(C28,[1]应付款管理!$A$1:$I$65536,9,0)</f>
        <v>6384</v>
      </c>
      <c r="W28">
        <f t="shared" si="0"/>
        <v>0</v>
      </c>
      <c r="X28" s="1" t="str">
        <f t="shared" si="1"/>
        <v>，1413968</v>
      </c>
    </row>
    <row r="29" spans="1:24">
      <c r="A29" t="s">
        <v>112</v>
      </c>
      <c r="B29" t="s">
        <v>99</v>
      </c>
      <c r="C29" s="4">
        <v>1413971</v>
      </c>
      <c r="D29" t="s">
        <v>50</v>
      </c>
      <c r="E29" t="s">
        <v>100</v>
      </c>
      <c r="F29" t="s">
        <v>101</v>
      </c>
      <c r="G29" t="s">
        <v>102</v>
      </c>
      <c r="H29" t="s">
        <v>79</v>
      </c>
      <c r="I29" t="s">
        <v>103</v>
      </c>
      <c r="J29" t="s">
        <v>14</v>
      </c>
      <c r="K29" t="s">
        <v>69</v>
      </c>
      <c r="L29" t="s">
        <v>104</v>
      </c>
      <c r="M29" t="s">
        <v>113</v>
      </c>
      <c r="N29" t="s">
        <v>72</v>
      </c>
      <c r="O29" t="s">
        <v>60</v>
      </c>
      <c r="P29">
        <v>6384</v>
      </c>
      <c r="Q29" t="s">
        <v>12</v>
      </c>
      <c r="R29" t="s">
        <v>12</v>
      </c>
      <c r="S29" t="s">
        <v>12</v>
      </c>
      <c r="T29" t="s">
        <v>12</v>
      </c>
      <c r="U29">
        <v>6384</v>
      </c>
      <c r="V29">
        <f>VLOOKUP(C29,[1]应付款管理!$A$1:$I$65536,9,0)</f>
        <v>6384</v>
      </c>
      <c r="W29">
        <f t="shared" si="0"/>
        <v>0</v>
      </c>
      <c r="X29" s="1" t="str">
        <f t="shared" si="1"/>
        <v>，1413971</v>
      </c>
    </row>
    <row r="30" spans="1:24">
      <c r="A30" t="s">
        <v>114</v>
      </c>
      <c r="B30" t="s">
        <v>82</v>
      </c>
      <c r="C30" s="4">
        <v>1404733</v>
      </c>
      <c r="D30" t="s">
        <v>115</v>
      </c>
      <c r="E30" t="s">
        <v>116</v>
      </c>
      <c r="F30" t="s">
        <v>117</v>
      </c>
      <c r="G30" t="s">
        <v>118</v>
      </c>
      <c r="H30" t="s">
        <v>119</v>
      </c>
      <c r="I30" t="s">
        <v>96</v>
      </c>
      <c r="J30" t="s">
        <v>120</v>
      </c>
      <c r="K30" t="s">
        <v>70</v>
      </c>
      <c r="L30" t="s">
        <v>70</v>
      </c>
      <c r="M30" t="s">
        <v>121</v>
      </c>
      <c r="N30" t="s">
        <v>72</v>
      </c>
      <c r="O30" t="s">
        <v>60</v>
      </c>
      <c r="P30">
        <v>5274</v>
      </c>
      <c r="Q30" t="s">
        <v>12</v>
      </c>
      <c r="R30" t="s">
        <v>12</v>
      </c>
      <c r="S30" t="s">
        <v>12</v>
      </c>
      <c r="T30" t="s">
        <v>12</v>
      </c>
      <c r="U30">
        <v>5274</v>
      </c>
      <c r="V30">
        <f>VLOOKUP(C30,[1]应付款管理!$A$1:$I$65536,9,0)</f>
        <v>5274</v>
      </c>
      <c r="W30">
        <f t="shared" si="0"/>
        <v>0</v>
      </c>
      <c r="X30" s="1" t="str">
        <f t="shared" si="1"/>
        <v>，1404733</v>
      </c>
    </row>
    <row r="31" spans="1:24">
      <c r="A31" t="s">
        <v>122</v>
      </c>
      <c r="B31" t="s">
        <v>82</v>
      </c>
      <c r="C31" s="4">
        <v>1408126</v>
      </c>
      <c r="D31" t="s">
        <v>83</v>
      </c>
      <c r="E31" t="s">
        <v>123</v>
      </c>
      <c r="F31" t="s">
        <v>124</v>
      </c>
      <c r="G31" t="s">
        <v>125</v>
      </c>
      <c r="H31" t="s">
        <v>66</v>
      </c>
      <c r="I31" t="s">
        <v>95</v>
      </c>
      <c r="J31" t="s">
        <v>96</v>
      </c>
      <c r="K31" t="s">
        <v>56</v>
      </c>
      <c r="L31" t="s">
        <v>70</v>
      </c>
      <c r="M31" t="s">
        <v>126</v>
      </c>
      <c r="N31" t="s">
        <v>72</v>
      </c>
      <c r="O31" t="s">
        <v>60</v>
      </c>
      <c r="P31">
        <v>4272</v>
      </c>
      <c r="Q31" t="s">
        <v>12</v>
      </c>
      <c r="R31" t="s">
        <v>12</v>
      </c>
      <c r="S31" t="s">
        <v>12</v>
      </c>
      <c r="T31" t="s">
        <v>12</v>
      </c>
      <c r="U31">
        <v>4272</v>
      </c>
      <c r="V31">
        <f>VLOOKUP(C31,[1]应付款管理!$A$1:$I$65536,9,0)</f>
        <v>4272</v>
      </c>
      <c r="W31">
        <f t="shared" si="0"/>
        <v>0</v>
      </c>
      <c r="X31" s="1" t="str">
        <f t="shared" si="1"/>
        <v>，1408126</v>
      </c>
    </row>
    <row r="32" spans="1:24">
      <c r="A32" t="s">
        <v>127</v>
      </c>
      <c r="B32" t="s">
        <v>82</v>
      </c>
      <c r="C32" s="4">
        <v>1413539</v>
      </c>
      <c r="D32" t="s">
        <v>83</v>
      </c>
      <c r="E32" t="s">
        <v>128</v>
      </c>
      <c r="F32" t="s">
        <v>129</v>
      </c>
      <c r="G32" t="s">
        <v>130</v>
      </c>
      <c r="H32" t="s">
        <v>119</v>
      </c>
      <c r="I32" t="s">
        <v>67</v>
      </c>
      <c r="J32" t="s">
        <v>68</v>
      </c>
      <c r="K32" t="s">
        <v>70</v>
      </c>
      <c r="L32" t="s">
        <v>70</v>
      </c>
      <c r="M32" t="s">
        <v>131</v>
      </c>
      <c r="N32" t="s">
        <v>72</v>
      </c>
      <c r="O32" t="s">
        <v>60</v>
      </c>
      <c r="P32">
        <v>2021</v>
      </c>
      <c r="Q32" t="s">
        <v>12</v>
      </c>
      <c r="R32" t="s">
        <v>12</v>
      </c>
      <c r="S32" t="s">
        <v>12</v>
      </c>
      <c r="T32" t="s">
        <v>12</v>
      </c>
      <c r="U32">
        <v>2021</v>
      </c>
      <c r="V32">
        <f>VLOOKUP(C32,[1]应付款管理!$A$1:$I$65536,9,0)</f>
        <v>2021</v>
      </c>
      <c r="W32">
        <f t="shared" si="0"/>
        <v>0</v>
      </c>
      <c r="X32" s="1" t="str">
        <f t="shared" si="1"/>
        <v>，1413539</v>
      </c>
    </row>
    <row r="33" spans="1:24">
      <c r="A33" t="s">
        <v>132</v>
      </c>
      <c r="B33" t="s">
        <v>133</v>
      </c>
      <c r="C33" s="4">
        <v>1415998</v>
      </c>
      <c r="D33" t="s">
        <v>134</v>
      </c>
      <c r="E33" t="s">
        <v>135</v>
      </c>
      <c r="F33" t="s">
        <v>136</v>
      </c>
      <c r="G33" t="s">
        <v>137</v>
      </c>
      <c r="H33" t="s">
        <v>138</v>
      </c>
      <c r="I33" t="s">
        <v>119</v>
      </c>
      <c r="J33" t="s">
        <v>87</v>
      </c>
      <c r="K33" t="s">
        <v>69</v>
      </c>
      <c r="L33" t="s">
        <v>69</v>
      </c>
      <c r="M33" t="s">
        <v>139</v>
      </c>
      <c r="N33" t="s">
        <v>72</v>
      </c>
      <c r="O33" t="s">
        <v>60</v>
      </c>
      <c r="P33">
        <v>1160</v>
      </c>
      <c r="Q33" t="s">
        <v>12</v>
      </c>
      <c r="R33" t="s">
        <v>12</v>
      </c>
      <c r="S33" t="s">
        <v>12</v>
      </c>
      <c r="T33" t="s">
        <v>12</v>
      </c>
      <c r="U33">
        <v>1160</v>
      </c>
      <c r="V33">
        <f>VLOOKUP(C33,[1]应付款管理!$A$1:$I$65536,9,0)</f>
        <v>1160</v>
      </c>
      <c r="W33">
        <f t="shared" ref="W33:W61" si="2">U33-V33</f>
        <v>0</v>
      </c>
      <c r="X33" s="1" t="str">
        <f t="shared" si="1"/>
        <v>，1415998</v>
      </c>
    </row>
    <row r="34" spans="1:24">
      <c r="A34" t="s">
        <v>140</v>
      </c>
      <c r="B34" t="s">
        <v>141</v>
      </c>
      <c r="C34" s="4">
        <v>1420819</v>
      </c>
      <c r="D34" t="s">
        <v>50</v>
      </c>
      <c r="E34" t="s">
        <v>142</v>
      </c>
      <c r="F34" t="s">
        <v>143</v>
      </c>
      <c r="G34" t="s">
        <v>144</v>
      </c>
      <c r="H34" t="s">
        <v>66</v>
      </c>
      <c r="I34" t="s">
        <v>145</v>
      </c>
      <c r="J34" t="s">
        <v>96</v>
      </c>
      <c r="K34" t="s">
        <v>56</v>
      </c>
      <c r="L34" t="s">
        <v>56</v>
      </c>
      <c r="M34" t="s">
        <v>146</v>
      </c>
      <c r="N34" t="s">
        <v>72</v>
      </c>
      <c r="O34" t="s">
        <v>60</v>
      </c>
      <c r="P34">
        <v>12787</v>
      </c>
      <c r="Q34" t="s">
        <v>12</v>
      </c>
      <c r="R34" t="s">
        <v>12</v>
      </c>
      <c r="S34" t="s">
        <v>12</v>
      </c>
      <c r="T34" t="s">
        <v>12</v>
      </c>
      <c r="U34">
        <v>12787</v>
      </c>
      <c r="V34">
        <f>VLOOKUP(C34,[1]应付款管理!$A$1:$I$65536,9,0)</f>
        <v>12787.02</v>
      </c>
      <c r="W34">
        <f t="shared" si="2"/>
        <v>-0.0200000000004366</v>
      </c>
      <c r="X34" s="1" t="str">
        <f t="shared" si="1"/>
        <v>，1420819</v>
      </c>
    </row>
    <row r="35" spans="1:24">
      <c r="A35" t="s">
        <v>147</v>
      </c>
      <c r="B35" t="s">
        <v>141</v>
      </c>
      <c r="C35" s="4">
        <v>1426253</v>
      </c>
      <c r="D35" t="s">
        <v>148</v>
      </c>
      <c r="E35" t="s">
        <v>149</v>
      </c>
      <c r="F35" t="s">
        <v>150</v>
      </c>
      <c r="G35" t="s">
        <v>151</v>
      </c>
      <c r="H35" t="s">
        <v>145</v>
      </c>
      <c r="I35" t="s">
        <v>152</v>
      </c>
      <c r="J35" t="s">
        <v>153</v>
      </c>
      <c r="K35" t="s">
        <v>69</v>
      </c>
      <c r="L35" t="s">
        <v>70</v>
      </c>
      <c r="M35" t="s">
        <v>154</v>
      </c>
      <c r="N35" t="s">
        <v>72</v>
      </c>
      <c r="O35" t="s">
        <v>60</v>
      </c>
      <c r="P35">
        <v>976</v>
      </c>
      <c r="Q35" t="s">
        <v>12</v>
      </c>
      <c r="R35" t="s">
        <v>12</v>
      </c>
      <c r="S35" t="s">
        <v>12</v>
      </c>
      <c r="T35" t="s">
        <v>12</v>
      </c>
      <c r="U35">
        <v>976</v>
      </c>
      <c r="V35">
        <f>VLOOKUP(C35,[1]应付款管理!$A$1:$I$65536,9,0)</f>
        <v>976</v>
      </c>
      <c r="W35">
        <f t="shared" si="2"/>
        <v>0</v>
      </c>
      <c r="X35" s="1" t="str">
        <f t="shared" si="1"/>
        <v>，1426253</v>
      </c>
    </row>
    <row r="36" spans="1:24">
      <c r="A36" t="s">
        <v>155</v>
      </c>
      <c r="B36" t="s">
        <v>82</v>
      </c>
      <c r="C36" s="4">
        <v>1426819</v>
      </c>
      <c r="D36" t="s">
        <v>62</v>
      </c>
      <c r="E36" t="s">
        <v>156</v>
      </c>
      <c r="F36" t="s">
        <v>157</v>
      </c>
      <c r="G36" t="s">
        <v>158</v>
      </c>
      <c r="H36" t="s">
        <v>145</v>
      </c>
      <c r="I36" t="s">
        <v>96</v>
      </c>
      <c r="J36" t="s">
        <v>8</v>
      </c>
      <c r="K36" t="s">
        <v>69</v>
      </c>
      <c r="L36" t="s">
        <v>56</v>
      </c>
      <c r="M36" t="s">
        <v>159</v>
      </c>
      <c r="N36" t="s">
        <v>72</v>
      </c>
      <c r="O36" t="s">
        <v>60</v>
      </c>
      <c r="P36">
        <v>1494</v>
      </c>
      <c r="Q36" t="s">
        <v>12</v>
      </c>
      <c r="R36" t="s">
        <v>12</v>
      </c>
      <c r="S36" t="s">
        <v>12</v>
      </c>
      <c r="T36" t="s">
        <v>12</v>
      </c>
      <c r="U36">
        <v>1494</v>
      </c>
      <c r="V36">
        <f>VLOOKUP(C36,[1]应付款管理!$A$1:$I$65536,9,0)</f>
        <v>1494</v>
      </c>
      <c r="W36">
        <f t="shared" si="2"/>
        <v>0</v>
      </c>
      <c r="X36" s="1" t="str">
        <f t="shared" si="1"/>
        <v>，1426819</v>
      </c>
    </row>
    <row r="37" spans="1:24">
      <c r="A37" t="s">
        <v>160</v>
      </c>
      <c r="B37" t="s">
        <v>82</v>
      </c>
      <c r="C37" s="4">
        <v>1427042</v>
      </c>
      <c r="D37" t="s">
        <v>91</v>
      </c>
      <c r="E37" t="s">
        <v>161</v>
      </c>
      <c r="F37" t="s">
        <v>162</v>
      </c>
      <c r="G37" t="s">
        <v>163</v>
      </c>
      <c r="H37" t="s">
        <v>66</v>
      </c>
      <c r="I37" t="s">
        <v>96</v>
      </c>
      <c r="J37" t="s">
        <v>68</v>
      </c>
      <c r="K37" t="s">
        <v>69</v>
      </c>
      <c r="L37" t="s">
        <v>69</v>
      </c>
      <c r="M37" t="s">
        <v>164</v>
      </c>
      <c r="N37" t="s">
        <v>72</v>
      </c>
      <c r="O37" t="s">
        <v>60</v>
      </c>
      <c r="P37">
        <v>1540</v>
      </c>
      <c r="Q37" t="s">
        <v>12</v>
      </c>
      <c r="R37" t="s">
        <v>12</v>
      </c>
      <c r="S37" t="s">
        <v>12</v>
      </c>
      <c r="T37" t="s">
        <v>12</v>
      </c>
      <c r="U37">
        <v>1540</v>
      </c>
      <c r="V37">
        <f>VLOOKUP(C37,[1]应付款管理!$A$1:$I$65536,9,0)</f>
        <v>1540</v>
      </c>
      <c r="W37">
        <f t="shared" si="2"/>
        <v>0</v>
      </c>
      <c r="X37" s="1" t="str">
        <f t="shared" si="1"/>
        <v>，1427042</v>
      </c>
    </row>
    <row r="38" spans="1:24">
      <c r="A38" t="s">
        <v>165</v>
      </c>
      <c r="B38" t="s">
        <v>82</v>
      </c>
      <c r="C38" s="4">
        <v>1430018</v>
      </c>
      <c r="D38" t="s">
        <v>166</v>
      </c>
      <c r="E38" t="s">
        <v>167</v>
      </c>
      <c r="F38" t="s">
        <v>168</v>
      </c>
      <c r="G38" t="s">
        <v>158</v>
      </c>
      <c r="H38" t="s">
        <v>79</v>
      </c>
      <c r="I38" t="s">
        <v>67</v>
      </c>
      <c r="J38" t="s">
        <v>96</v>
      </c>
      <c r="K38" t="s">
        <v>69</v>
      </c>
      <c r="L38" t="s">
        <v>69</v>
      </c>
      <c r="M38" t="s">
        <v>169</v>
      </c>
      <c r="N38" t="s">
        <v>72</v>
      </c>
      <c r="O38" t="s">
        <v>60</v>
      </c>
      <c r="P38">
        <v>1434</v>
      </c>
      <c r="Q38" t="s">
        <v>12</v>
      </c>
      <c r="R38" t="s">
        <v>12</v>
      </c>
      <c r="S38" t="s">
        <v>12</v>
      </c>
      <c r="T38" t="s">
        <v>12</v>
      </c>
      <c r="U38">
        <v>1434</v>
      </c>
      <c r="V38">
        <f>VLOOKUP(C38,[1]应付款管理!$A$1:$I$65536,9,0)</f>
        <v>1434</v>
      </c>
      <c r="W38">
        <f t="shared" si="2"/>
        <v>0</v>
      </c>
      <c r="X38" s="1" t="str">
        <f t="shared" si="1"/>
        <v>，1430018</v>
      </c>
    </row>
    <row r="39" spans="1:24">
      <c r="A39" t="s">
        <v>170</v>
      </c>
      <c r="B39" t="s">
        <v>171</v>
      </c>
      <c r="C39" s="4">
        <v>1430923</v>
      </c>
      <c r="D39" t="s">
        <v>50</v>
      </c>
      <c r="E39" t="s">
        <v>142</v>
      </c>
      <c r="F39" t="s">
        <v>172</v>
      </c>
      <c r="G39" t="s">
        <v>173</v>
      </c>
      <c r="H39" t="s">
        <v>95</v>
      </c>
      <c r="I39" t="s">
        <v>68</v>
      </c>
      <c r="J39" t="s">
        <v>120</v>
      </c>
      <c r="K39" t="s">
        <v>69</v>
      </c>
      <c r="L39" t="s">
        <v>69</v>
      </c>
      <c r="M39" t="s">
        <v>174</v>
      </c>
      <c r="N39" t="s">
        <v>72</v>
      </c>
      <c r="O39" t="s">
        <v>60</v>
      </c>
      <c r="P39">
        <v>1967</v>
      </c>
      <c r="Q39" t="s">
        <v>12</v>
      </c>
      <c r="R39" t="s">
        <v>12</v>
      </c>
      <c r="S39" t="s">
        <v>12</v>
      </c>
      <c r="T39" t="s">
        <v>12</v>
      </c>
      <c r="U39">
        <v>1967</v>
      </c>
      <c r="V39">
        <f>VLOOKUP(C39,[1]应付款管理!$A$1:$I$65536,9,0)</f>
        <v>1967</v>
      </c>
      <c r="W39">
        <f t="shared" si="2"/>
        <v>0</v>
      </c>
      <c r="X39" s="1" t="str">
        <f t="shared" si="1"/>
        <v>，1430923</v>
      </c>
    </row>
    <row r="40" spans="1:24">
      <c r="A40" t="s">
        <v>175</v>
      </c>
      <c r="B40" t="s">
        <v>171</v>
      </c>
      <c r="C40" s="4">
        <v>1430925</v>
      </c>
      <c r="D40" t="s">
        <v>176</v>
      </c>
      <c r="E40" t="s">
        <v>177</v>
      </c>
      <c r="F40" t="s">
        <v>178</v>
      </c>
      <c r="G40" t="s">
        <v>173</v>
      </c>
      <c r="H40" t="s">
        <v>67</v>
      </c>
      <c r="I40" t="s">
        <v>179</v>
      </c>
      <c r="J40" t="s">
        <v>180</v>
      </c>
      <c r="K40" t="s">
        <v>56</v>
      </c>
      <c r="L40" t="s">
        <v>69</v>
      </c>
      <c r="M40" t="s">
        <v>181</v>
      </c>
      <c r="N40" t="s">
        <v>72</v>
      </c>
      <c r="O40" t="s">
        <v>60</v>
      </c>
      <c r="P40">
        <v>1827</v>
      </c>
      <c r="Q40" t="s">
        <v>12</v>
      </c>
      <c r="R40" t="s">
        <v>12</v>
      </c>
      <c r="S40" t="s">
        <v>12</v>
      </c>
      <c r="T40" t="s">
        <v>12</v>
      </c>
      <c r="U40">
        <v>1827</v>
      </c>
      <c r="V40">
        <f>VLOOKUP(C40,[1]应付款管理!$A$1:$I$65536,9,0)</f>
        <v>1827</v>
      </c>
      <c r="W40">
        <f t="shared" si="2"/>
        <v>0</v>
      </c>
      <c r="X40" s="1" t="str">
        <f t="shared" si="1"/>
        <v>，1430925</v>
      </c>
    </row>
    <row r="41" spans="1:24">
      <c r="A41" t="s">
        <v>182</v>
      </c>
      <c r="B41" t="s">
        <v>49</v>
      </c>
      <c r="C41" s="4">
        <v>1433341</v>
      </c>
      <c r="D41" t="s">
        <v>62</v>
      </c>
      <c r="E41" t="s">
        <v>63</v>
      </c>
      <c r="F41" t="s">
        <v>183</v>
      </c>
      <c r="G41" t="s">
        <v>184</v>
      </c>
      <c r="H41" t="s">
        <v>185</v>
      </c>
      <c r="I41" t="s">
        <v>87</v>
      </c>
      <c r="J41" t="s">
        <v>96</v>
      </c>
      <c r="K41" t="s">
        <v>69</v>
      </c>
      <c r="L41" t="s">
        <v>104</v>
      </c>
      <c r="M41" t="s">
        <v>186</v>
      </c>
      <c r="N41" t="s">
        <v>72</v>
      </c>
      <c r="O41" t="s">
        <v>60</v>
      </c>
      <c r="P41">
        <v>4491</v>
      </c>
      <c r="Q41" t="s">
        <v>12</v>
      </c>
      <c r="R41" t="s">
        <v>12</v>
      </c>
      <c r="S41" t="s">
        <v>12</v>
      </c>
      <c r="T41" t="s">
        <v>12</v>
      </c>
      <c r="U41">
        <v>4491</v>
      </c>
      <c r="V41">
        <f>VLOOKUP(C41,[1]应付款管理!$A$1:$I$65536,9,0)</f>
        <v>4491</v>
      </c>
      <c r="W41">
        <f t="shared" si="2"/>
        <v>0</v>
      </c>
      <c r="X41" s="1" t="str">
        <f t="shared" si="1"/>
        <v>，1433341</v>
      </c>
    </row>
    <row r="42" spans="1:24">
      <c r="A42" t="s">
        <v>187</v>
      </c>
      <c r="B42" t="s">
        <v>141</v>
      </c>
      <c r="C42" s="4">
        <v>1435546</v>
      </c>
      <c r="D42" t="s">
        <v>62</v>
      </c>
      <c r="E42" t="s">
        <v>188</v>
      </c>
      <c r="F42" t="s">
        <v>189</v>
      </c>
      <c r="G42" t="s">
        <v>190</v>
      </c>
      <c r="H42" t="s">
        <v>185</v>
      </c>
      <c r="I42" t="s">
        <v>145</v>
      </c>
      <c r="J42" t="s">
        <v>67</v>
      </c>
      <c r="K42" t="s">
        <v>69</v>
      </c>
      <c r="L42" t="s">
        <v>70</v>
      </c>
      <c r="M42" t="s">
        <v>191</v>
      </c>
      <c r="N42" t="s">
        <v>72</v>
      </c>
      <c r="O42" t="s">
        <v>60</v>
      </c>
      <c r="P42">
        <v>751</v>
      </c>
      <c r="Q42" t="s">
        <v>12</v>
      </c>
      <c r="R42" t="s">
        <v>12</v>
      </c>
      <c r="S42" t="s">
        <v>12</v>
      </c>
      <c r="T42" t="s">
        <v>12</v>
      </c>
      <c r="U42">
        <v>751</v>
      </c>
      <c r="V42">
        <f>VLOOKUP(C42,[1]应付款管理!$A$1:$I$65536,9,0)</f>
        <v>751</v>
      </c>
      <c r="W42">
        <f t="shared" si="2"/>
        <v>0</v>
      </c>
      <c r="X42" s="1" t="str">
        <f t="shared" si="1"/>
        <v>，1435546</v>
      </c>
    </row>
    <row r="43" spans="1:24">
      <c r="A43" t="s">
        <v>192</v>
      </c>
      <c r="B43" t="s">
        <v>49</v>
      </c>
      <c r="C43" s="4">
        <v>1435719</v>
      </c>
      <c r="D43" t="s">
        <v>148</v>
      </c>
      <c r="E43" t="s">
        <v>193</v>
      </c>
      <c r="F43" t="s">
        <v>194</v>
      </c>
      <c r="G43" t="s">
        <v>195</v>
      </c>
      <c r="H43" t="s">
        <v>78</v>
      </c>
      <c r="I43" t="s">
        <v>152</v>
      </c>
      <c r="J43" t="s">
        <v>196</v>
      </c>
      <c r="K43" t="s">
        <v>69</v>
      </c>
      <c r="L43" t="s">
        <v>69</v>
      </c>
      <c r="M43" t="s">
        <v>197</v>
      </c>
      <c r="N43" t="s">
        <v>72</v>
      </c>
      <c r="O43" t="s">
        <v>60</v>
      </c>
      <c r="P43">
        <v>760</v>
      </c>
      <c r="Q43" t="s">
        <v>12</v>
      </c>
      <c r="R43" t="s">
        <v>12</v>
      </c>
      <c r="S43" t="s">
        <v>12</v>
      </c>
      <c r="T43" t="s">
        <v>12</v>
      </c>
      <c r="U43">
        <v>760</v>
      </c>
      <c r="V43">
        <f>VLOOKUP(C43,[1]应付款管理!$A$1:$I$65536,9,0)</f>
        <v>760</v>
      </c>
      <c r="W43">
        <f t="shared" si="2"/>
        <v>0</v>
      </c>
      <c r="X43" s="1" t="str">
        <f t="shared" si="1"/>
        <v>，1435719</v>
      </c>
    </row>
    <row r="44" spans="1:24">
      <c r="A44" t="s">
        <v>198</v>
      </c>
      <c r="B44" t="s">
        <v>49</v>
      </c>
      <c r="C44" s="4">
        <v>1437575</v>
      </c>
      <c r="D44" t="s">
        <v>148</v>
      </c>
      <c r="E44" t="s">
        <v>193</v>
      </c>
      <c r="F44" t="s">
        <v>194</v>
      </c>
      <c r="G44" t="s">
        <v>195</v>
      </c>
      <c r="H44" t="s">
        <v>138</v>
      </c>
      <c r="I44" t="s">
        <v>88</v>
      </c>
      <c r="J44" t="s">
        <v>152</v>
      </c>
      <c r="K44" t="s">
        <v>69</v>
      </c>
      <c r="L44" t="s">
        <v>69</v>
      </c>
      <c r="M44" t="s">
        <v>197</v>
      </c>
      <c r="N44" t="s">
        <v>72</v>
      </c>
      <c r="O44" t="s">
        <v>60</v>
      </c>
      <c r="P44">
        <v>757</v>
      </c>
      <c r="Q44" t="s">
        <v>12</v>
      </c>
      <c r="R44" t="s">
        <v>12</v>
      </c>
      <c r="S44" t="s">
        <v>12</v>
      </c>
      <c r="T44" t="s">
        <v>12</v>
      </c>
      <c r="U44">
        <v>757</v>
      </c>
      <c r="V44">
        <f>VLOOKUP(C44,[1]应付款管理!$A$1:$I$65536,9,0)</f>
        <v>757</v>
      </c>
      <c r="W44">
        <f t="shared" si="2"/>
        <v>0</v>
      </c>
      <c r="X44" s="1" t="str">
        <f t="shared" si="1"/>
        <v>，1437575</v>
      </c>
    </row>
    <row r="45" spans="1:24">
      <c r="A45" t="s">
        <v>199</v>
      </c>
      <c r="B45" t="s">
        <v>49</v>
      </c>
      <c r="C45" s="4">
        <v>1437578</v>
      </c>
      <c r="D45" t="s">
        <v>148</v>
      </c>
      <c r="E45" t="s">
        <v>193</v>
      </c>
      <c r="F45" t="s">
        <v>194</v>
      </c>
      <c r="G45" t="s">
        <v>195</v>
      </c>
      <c r="H45" t="s">
        <v>200</v>
      </c>
      <c r="I45" t="s">
        <v>201</v>
      </c>
      <c r="J45" t="s">
        <v>88</v>
      </c>
      <c r="K45" t="s">
        <v>69</v>
      </c>
      <c r="L45" t="s">
        <v>69</v>
      </c>
      <c r="M45" t="s">
        <v>197</v>
      </c>
      <c r="N45" t="s">
        <v>72</v>
      </c>
      <c r="O45" t="s">
        <v>60</v>
      </c>
      <c r="P45">
        <v>776</v>
      </c>
      <c r="Q45" t="s">
        <v>12</v>
      </c>
      <c r="R45" t="s">
        <v>12</v>
      </c>
      <c r="S45" t="s">
        <v>12</v>
      </c>
      <c r="T45" t="s">
        <v>12</v>
      </c>
      <c r="U45">
        <v>776</v>
      </c>
      <c r="V45">
        <f>VLOOKUP(C45,[1]应付款管理!$A$1:$I$65536,9,0)</f>
        <v>776</v>
      </c>
      <c r="W45">
        <f t="shared" si="2"/>
        <v>0</v>
      </c>
      <c r="X45" s="1" t="str">
        <f t="shared" si="1"/>
        <v>，1437578</v>
      </c>
    </row>
    <row r="46" spans="1:24">
      <c r="A46" t="s">
        <v>202</v>
      </c>
      <c r="B46" t="s">
        <v>171</v>
      </c>
      <c r="C46" s="4">
        <v>1438986</v>
      </c>
      <c r="D46" t="s">
        <v>50</v>
      </c>
      <c r="E46" t="s">
        <v>51</v>
      </c>
      <c r="F46" t="s">
        <v>203</v>
      </c>
      <c r="G46" t="s">
        <v>204</v>
      </c>
      <c r="H46" t="s">
        <v>79</v>
      </c>
      <c r="I46" t="s">
        <v>95</v>
      </c>
      <c r="J46" t="s">
        <v>67</v>
      </c>
      <c r="K46" t="s">
        <v>69</v>
      </c>
      <c r="L46" t="s">
        <v>69</v>
      </c>
      <c r="M46" t="s">
        <v>205</v>
      </c>
      <c r="N46" t="s">
        <v>72</v>
      </c>
      <c r="O46" t="s">
        <v>60</v>
      </c>
      <c r="P46">
        <v>722.65</v>
      </c>
      <c r="Q46" t="s">
        <v>12</v>
      </c>
      <c r="R46" t="s">
        <v>12</v>
      </c>
      <c r="S46" t="s">
        <v>12</v>
      </c>
      <c r="T46" t="s">
        <v>12</v>
      </c>
      <c r="U46">
        <v>722.65</v>
      </c>
      <c r="V46">
        <v>722.65</v>
      </c>
      <c r="W46">
        <f t="shared" si="2"/>
        <v>0</v>
      </c>
      <c r="X46" s="1" t="str">
        <f t="shared" si="1"/>
        <v>，1438986</v>
      </c>
    </row>
    <row r="47" spans="1:24">
      <c r="A47" t="s">
        <v>206</v>
      </c>
      <c r="B47" t="s">
        <v>133</v>
      </c>
      <c r="C47" s="4">
        <v>1439655</v>
      </c>
      <c r="D47" t="s">
        <v>50</v>
      </c>
      <c r="E47" t="s">
        <v>142</v>
      </c>
      <c r="F47" t="s">
        <v>207</v>
      </c>
      <c r="G47" t="s">
        <v>208</v>
      </c>
      <c r="H47" t="s">
        <v>68</v>
      </c>
      <c r="I47" t="s">
        <v>209</v>
      </c>
      <c r="J47" t="s">
        <v>210</v>
      </c>
      <c r="K47" t="s">
        <v>69</v>
      </c>
      <c r="L47" t="s">
        <v>56</v>
      </c>
      <c r="M47" t="s">
        <v>211</v>
      </c>
      <c r="N47" t="s">
        <v>72</v>
      </c>
      <c r="O47" t="s">
        <v>60</v>
      </c>
      <c r="P47">
        <v>698</v>
      </c>
      <c r="Q47" t="s">
        <v>12</v>
      </c>
      <c r="R47" t="s">
        <v>12</v>
      </c>
      <c r="S47" t="s">
        <v>12</v>
      </c>
      <c r="T47" t="s">
        <v>12</v>
      </c>
      <c r="U47">
        <v>698</v>
      </c>
      <c r="V47">
        <f>VLOOKUP(C47,[1]应付款管理!$A$1:$I$65536,9,0)</f>
        <v>698</v>
      </c>
      <c r="W47">
        <f t="shared" si="2"/>
        <v>0</v>
      </c>
      <c r="X47" s="1" t="str">
        <f t="shared" si="1"/>
        <v>，1439655</v>
      </c>
    </row>
    <row r="48" spans="1:24">
      <c r="A48" t="s">
        <v>212</v>
      </c>
      <c r="B48" t="s">
        <v>133</v>
      </c>
      <c r="C48" s="4">
        <v>1440062</v>
      </c>
      <c r="D48" t="s">
        <v>213</v>
      </c>
      <c r="E48" t="s">
        <v>214</v>
      </c>
      <c r="F48" t="s">
        <v>215</v>
      </c>
      <c r="G48" t="s">
        <v>216</v>
      </c>
      <c r="H48" t="s">
        <v>200</v>
      </c>
      <c r="I48" t="s">
        <v>217</v>
      </c>
      <c r="J48" t="s">
        <v>79</v>
      </c>
      <c r="K48" t="s">
        <v>69</v>
      </c>
      <c r="L48" t="s">
        <v>69</v>
      </c>
      <c r="M48" t="s">
        <v>218</v>
      </c>
      <c r="N48" t="s">
        <v>72</v>
      </c>
      <c r="O48" t="s">
        <v>60</v>
      </c>
      <c r="P48">
        <v>1893</v>
      </c>
      <c r="Q48" t="s">
        <v>12</v>
      </c>
      <c r="R48" t="s">
        <v>12</v>
      </c>
      <c r="S48" t="s">
        <v>12</v>
      </c>
      <c r="T48" t="s">
        <v>12</v>
      </c>
      <c r="U48">
        <v>1893</v>
      </c>
      <c r="V48">
        <f>VLOOKUP(C48,[1]应付款管理!$A$1:$I$65536,9,0)</f>
        <v>1893</v>
      </c>
      <c r="W48">
        <f t="shared" si="2"/>
        <v>0</v>
      </c>
      <c r="X48" s="1" t="str">
        <f t="shared" si="1"/>
        <v>，1440062</v>
      </c>
    </row>
    <row r="49" spans="1:24">
      <c r="A49" t="s">
        <v>219</v>
      </c>
      <c r="B49" t="s">
        <v>99</v>
      </c>
      <c r="C49" s="4">
        <v>1440308</v>
      </c>
      <c r="D49" t="s">
        <v>213</v>
      </c>
      <c r="E49" t="s">
        <v>220</v>
      </c>
      <c r="F49" t="s">
        <v>221</v>
      </c>
      <c r="G49" t="s">
        <v>216</v>
      </c>
      <c r="H49" t="s">
        <v>200</v>
      </c>
      <c r="I49" t="s">
        <v>79</v>
      </c>
      <c r="J49" t="s">
        <v>66</v>
      </c>
      <c r="K49" t="s">
        <v>69</v>
      </c>
      <c r="L49" t="s">
        <v>69</v>
      </c>
      <c r="M49" t="s">
        <v>222</v>
      </c>
      <c r="N49" t="s">
        <v>72</v>
      </c>
      <c r="O49" t="s">
        <v>60</v>
      </c>
      <c r="P49">
        <v>1128</v>
      </c>
      <c r="Q49" t="s">
        <v>12</v>
      </c>
      <c r="R49" t="s">
        <v>12</v>
      </c>
      <c r="S49" t="s">
        <v>12</v>
      </c>
      <c r="T49" t="s">
        <v>12</v>
      </c>
      <c r="U49">
        <v>1128</v>
      </c>
      <c r="V49">
        <f>VLOOKUP(C49,[1]应付款管理!$A$1:$I$65536,9,0)</f>
        <v>1128</v>
      </c>
      <c r="W49">
        <f t="shared" si="2"/>
        <v>0</v>
      </c>
      <c r="X49" s="1" t="str">
        <f t="shared" si="1"/>
        <v>，1440308</v>
      </c>
    </row>
    <row r="50" spans="1:24">
      <c r="A50" t="s">
        <v>223</v>
      </c>
      <c r="B50" t="s">
        <v>99</v>
      </c>
      <c r="C50" s="4">
        <v>1441314</v>
      </c>
      <c r="D50" t="s">
        <v>62</v>
      </c>
      <c r="E50" t="s">
        <v>156</v>
      </c>
      <c r="F50" t="s">
        <v>224</v>
      </c>
      <c r="G50" t="s">
        <v>225</v>
      </c>
      <c r="H50" t="s">
        <v>95</v>
      </c>
      <c r="I50" t="s">
        <v>120</v>
      </c>
      <c r="J50" t="s">
        <v>8</v>
      </c>
      <c r="K50" t="s">
        <v>69</v>
      </c>
      <c r="L50" t="s">
        <v>69</v>
      </c>
      <c r="M50" t="s">
        <v>226</v>
      </c>
      <c r="N50" t="s">
        <v>72</v>
      </c>
      <c r="O50" t="s">
        <v>60</v>
      </c>
      <c r="P50">
        <v>443</v>
      </c>
      <c r="Q50" t="s">
        <v>12</v>
      </c>
      <c r="R50" t="s">
        <v>12</v>
      </c>
      <c r="S50" t="s">
        <v>12</v>
      </c>
      <c r="T50" t="s">
        <v>12</v>
      </c>
      <c r="U50">
        <v>443</v>
      </c>
      <c r="V50">
        <f>VLOOKUP(C50,[1]应付款管理!$A$1:$I$65536,9,0)</f>
        <v>443</v>
      </c>
      <c r="W50">
        <f t="shared" si="2"/>
        <v>0</v>
      </c>
      <c r="X50" s="1" t="str">
        <f t="shared" si="1"/>
        <v>，1441314</v>
      </c>
    </row>
    <row r="51" spans="1:24">
      <c r="A51" t="s">
        <v>227</v>
      </c>
      <c r="B51" t="s">
        <v>99</v>
      </c>
      <c r="C51" s="4">
        <v>1441569</v>
      </c>
      <c r="D51" t="s">
        <v>228</v>
      </c>
      <c r="E51" t="s">
        <v>229</v>
      </c>
      <c r="F51" t="s">
        <v>230</v>
      </c>
      <c r="G51" t="s">
        <v>200</v>
      </c>
      <c r="H51" t="s">
        <v>217</v>
      </c>
      <c r="I51" t="s">
        <v>145</v>
      </c>
      <c r="J51" t="s">
        <v>67</v>
      </c>
      <c r="K51" t="s">
        <v>69</v>
      </c>
      <c r="L51" t="s">
        <v>70</v>
      </c>
      <c r="M51" t="s">
        <v>231</v>
      </c>
      <c r="N51" t="s">
        <v>72</v>
      </c>
      <c r="O51" t="s">
        <v>60</v>
      </c>
      <c r="P51">
        <v>1119</v>
      </c>
      <c r="Q51" t="s">
        <v>12</v>
      </c>
      <c r="R51" t="s">
        <v>12</v>
      </c>
      <c r="S51" t="s">
        <v>12</v>
      </c>
      <c r="T51" t="s">
        <v>12</v>
      </c>
      <c r="U51">
        <v>1119</v>
      </c>
      <c r="V51">
        <f>VLOOKUP(C51,[1]应付款管理!$A$1:$I$65536,9,0)</f>
        <v>1119</v>
      </c>
      <c r="W51">
        <f t="shared" si="2"/>
        <v>0</v>
      </c>
      <c r="X51" s="1" t="str">
        <f t="shared" si="1"/>
        <v>，1441569</v>
      </c>
    </row>
    <row r="52" spans="1:24">
      <c r="A52" t="s">
        <v>232</v>
      </c>
      <c r="B52" t="s">
        <v>171</v>
      </c>
      <c r="C52" s="4">
        <v>1441637</v>
      </c>
      <c r="D52" t="s">
        <v>148</v>
      </c>
      <c r="E52" t="s">
        <v>149</v>
      </c>
      <c r="F52" t="s">
        <v>233</v>
      </c>
      <c r="G52" t="s">
        <v>200</v>
      </c>
      <c r="H52" t="s">
        <v>200</v>
      </c>
      <c r="I52" t="s">
        <v>87</v>
      </c>
      <c r="J52" t="s">
        <v>95</v>
      </c>
      <c r="K52" t="s">
        <v>70</v>
      </c>
      <c r="L52" t="s">
        <v>70</v>
      </c>
      <c r="M52" t="s">
        <v>234</v>
      </c>
      <c r="N52" t="s">
        <v>72</v>
      </c>
      <c r="O52" t="s">
        <v>60</v>
      </c>
      <c r="P52">
        <v>2940</v>
      </c>
      <c r="Q52" t="s">
        <v>12</v>
      </c>
      <c r="R52" t="s">
        <v>12</v>
      </c>
      <c r="S52" t="s">
        <v>12</v>
      </c>
      <c r="T52" t="s">
        <v>12</v>
      </c>
      <c r="U52">
        <v>2940</v>
      </c>
      <c r="V52">
        <f>VLOOKUP(C52,[1]应付款管理!$A$1:$I$65536,9,0)</f>
        <v>2940</v>
      </c>
      <c r="W52">
        <f t="shared" si="2"/>
        <v>0</v>
      </c>
      <c r="X52" s="1" t="str">
        <f t="shared" si="1"/>
        <v>，1441637</v>
      </c>
    </row>
    <row r="53" spans="1:24">
      <c r="A53" t="s">
        <v>235</v>
      </c>
      <c r="B53" t="s">
        <v>99</v>
      </c>
      <c r="C53" s="4">
        <v>1442302</v>
      </c>
      <c r="D53" t="s">
        <v>236</v>
      </c>
      <c r="E53" t="s">
        <v>237</v>
      </c>
      <c r="F53" t="s">
        <v>238</v>
      </c>
      <c r="G53" t="s">
        <v>78</v>
      </c>
      <c r="H53" t="s">
        <v>78</v>
      </c>
      <c r="I53" t="s">
        <v>66</v>
      </c>
      <c r="J53" t="s">
        <v>119</v>
      </c>
      <c r="K53" t="s">
        <v>69</v>
      </c>
      <c r="L53" t="s">
        <v>69</v>
      </c>
      <c r="M53" t="s">
        <v>239</v>
      </c>
      <c r="N53" t="s">
        <v>72</v>
      </c>
      <c r="O53" t="s">
        <v>60</v>
      </c>
      <c r="P53">
        <v>721</v>
      </c>
      <c r="Q53" t="s">
        <v>12</v>
      </c>
      <c r="R53" t="s">
        <v>12</v>
      </c>
      <c r="S53" t="s">
        <v>12</v>
      </c>
      <c r="T53" t="s">
        <v>12</v>
      </c>
      <c r="U53">
        <v>721</v>
      </c>
      <c r="V53">
        <f>VLOOKUP(C53,[1]应付款管理!$A$1:$I$65536,9,0)</f>
        <v>721</v>
      </c>
      <c r="W53">
        <f t="shared" si="2"/>
        <v>0</v>
      </c>
      <c r="X53" s="1" t="str">
        <f t="shared" si="1"/>
        <v>，1442302</v>
      </c>
    </row>
    <row r="54" spans="1:24">
      <c r="A54" t="s">
        <v>240</v>
      </c>
      <c r="B54" t="s">
        <v>99</v>
      </c>
      <c r="C54" s="4">
        <v>1442315</v>
      </c>
      <c r="D54" t="s">
        <v>50</v>
      </c>
      <c r="E54" t="s">
        <v>142</v>
      </c>
      <c r="F54" t="s">
        <v>241</v>
      </c>
      <c r="G54" t="s">
        <v>78</v>
      </c>
      <c r="H54" t="s">
        <v>78</v>
      </c>
      <c r="I54" t="s">
        <v>185</v>
      </c>
      <c r="J54" t="s">
        <v>79</v>
      </c>
      <c r="K54" t="s">
        <v>70</v>
      </c>
      <c r="L54" t="s">
        <v>70</v>
      </c>
      <c r="M54" t="s">
        <v>242</v>
      </c>
      <c r="N54" t="s">
        <v>72</v>
      </c>
      <c r="O54" t="s">
        <v>60</v>
      </c>
      <c r="P54">
        <v>5677</v>
      </c>
      <c r="Q54" t="s">
        <v>12</v>
      </c>
      <c r="R54" t="s">
        <v>12</v>
      </c>
      <c r="S54" t="s">
        <v>12</v>
      </c>
      <c r="T54" t="s">
        <v>12</v>
      </c>
      <c r="U54">
        <v>5677</v>
      </c>
      <c r="V54">
        <f>VLOOKUP(C54,[1]应付款管理!$A$1:$I$65536,9,0)</f>
        <v>5677</v>
      </c>
      <c r="W54">
        <f t="shared" si="2"/>
        <v>0</v>
      </c>
      <c r="X54" s="1" t="str">
        <f t="shared" si="1"/>
        <v>，1442315</v>
      </c>
    </row>
    <row r="55" spans="1:24">
      <c r="A55" t="s">
        <v>243</v>
      </c>
      <c r="B55" t="s">
        <v>171</v>
      </c>
      <c r="C55" s="4">
        <v>1442324</v>
      </c>
      <c r="D55" t="s">
        <v>244</v>
      </c>
      <c r="E55" t="s">
        <v>245</v>
      </c>
      <c r="F55" t="s">
        <v>246</v>
      </c>
      <c r="G55" t="s">
        <v>78</v>
      </c>
      <c r="H55" t="s">
        <v>145</v>
      </c>
      <c r="I55" t="s">
        <v>8</v>
      </c>
      <c r="J55" t="s">
        <v>88</v>
      </c>
      <c r="K55" t="s">
        <v>69</v>
      </c>
      <c r="L55" t="s">
        <v>70</v>
      </c>
      <c r="M55" t="s">
        <v>247</v>
      </c>
      <c r="N55" t="s">
        <v>72</v>
      </c>
      <c r="O55" t="s">
        <v>60</v>
      </c>
      <c r="P55">
        <v>1514</v>
      </c>
      <c r="Q55" t="s">
        <v>12</v>
      </c>
      <c r="R55" t="s">
        <v>12</v>
      </c>
      <c r="S55" t="s">
        <v>12</v>
      </c>
      <c r="T55" t="s">
        <v>12</v>
      </c>
      <c r="U55">
        <v>1514</v>
      </c>
      <c r="V55">
        <f>VLOOKUP(C55,[1]应付款管理!$A$1:$I$65536,9,0)</f>
        <v>1514</v>
      </c>
      <c r="W55">
        <f t="shared" si="2"/>
        <v>0</v>
      </c>
      <c r="X55" s="1" t="str">
        <f t="shared" si="1"/>
        <v>，1442324</v>
      </c>
    </row>
    <row r="56" spans="1:24">
      <c r="A56" t="s">
        <v>248</v>
      </c>
      <c r="B56" t="s">
        <v>99</v>
      </c>
      <c r="C56" s="4">
        <v>1443598</v>
      </c>
      <c r="D56" t="s">
        <v>249</v>
      </c>
      <c r="E56" t="s">
        <v>250</v>
      </c>
      <c r="F56" t="s">
        <v>251</v>
      </c>
      <c r="G56" t="s">
        <v>66</v>
      </c>
      <c r="H56" t="s">
        <v>66</v>
      </c>
      <c r="I56" t="s">
        <v>87</v>
      </c>
      <c r="J56" t="s">
        <v>145</v>
      </c>
      <c r="K56" t="s">
        <v>69</v>
      </c>
      <c r="L56" t="s">
        <v>69</v>
      </c>
      <c r="M56" t="s">
        <v>252</v>
      </c>
      <c r="N56" t="s">
        <v>72</v>
      </c>
      <c r="O56" t="s">
        <v>60</v>
      </c>
      <c r="P56">
        <v>843</v>
      </c>
      <c r="Q56" t="s">
        <v>12</v>
      </c>
      <c r="R56" t="s">
        <v>12</v>
      </c>
      <c r="S56" t="s">
        <v>12</v>
      </c>
      <c r="T56" t="s">
        <v>12</v>
      </c>
      <c r="U56">
        <v>843</v>
      </c>
      <c r="V56">
        <f>VLOOKUP(C56,[1]应付款管理!$A$1:$I$65536,9,0)</f>
        <v>843</v>
      </c>
      <c r="W56">
        <f t="shared" si="2"/>
        <v>0</v>
      </c>
      <c r="X56" s="1" t="str">
        <f t="shared" si="1"/>
        <v>，1443598</v>
      </c>
    </row>
    <row r="57" spans="1:24">
      <c r="A57" t="s">
        <v>253</v>
      </c>
      <c r="B57" t="s">
        <v>99</v>
      </c>
      <c r="C57" s="4">
        <v>1443985</v>
      </c>
      <c r="D57" t="s">
        <v>166</v>
      </c>
      <c r="E57" t="s">
        <v>254</v>
      </c>
      <c r="F57" t="s">
        <v>255</v>
      </c>
      <c r="G57" t="s">
        <v>119</v>
      </c>
      <c r="H57" t="s">
        <v>119</v>
      </c>
      <c r="I57" t="s">
        <v>87</v>
      </c>
      <c r="J57" t="s">
        <v>95</v>
      </c>
      <c r="K57" t="s">
        <v>69</v>
      </c>
      <c r="L57" t="s">
        <v>70</v>
      </c>
      <c r="M57" t="s">
        <v>256</v>
      </c>
      <c r="N57" t="s">
        <v>72</v>
      </c>
      <c r="O57" t="s">
        <v>60</v>
      </c>
      <c r="P57">
        <v>1627</v>
      </c>
      <c r="Q57" t="s">
        <v>12</v>
      </c>
      <c r="R57" t="s">
        <v>12</v>
      </c>
      <c r="S57" t="s">
        <v>12</v>
      </c>
      <c r="T57" t="s">
        <v>12</v>
      </c>
      <c r="U57">
        <v>1627</v>
      </c>
      <c r="V57">
        <f>VLOOKUP(C57,[1]应付款管理!$A$1:$I$65536,9,0)</f>
        <v>1627</v>
      </c>
      <c r="W57">
        <f t="shared" si="2"/>
        <v>0</v>
      </c>
      <c r="X57" s="1" t="str">
        <f t="shared" si="1"/>
        <v>，1443985</v>
      </c>
    </row>
    <row r="58" spans="1:24">
      <c r="A58" t="s">
        <v>257</v>
      </c>
      <c r="B58" t="s">
        <v>99</v>
      </c>
      <c r="C58" s="4">
        <v>1444949</v>
      </c>
      <c r="D58" t="s">
        <v>258</v>
      </c>
      <c r="E58" t="s">
        <v>259</v>
      </c>
      <c r="F58" t="s">
        <v>260</v>
      </c>
      <c r="G58" t="s">
        <v>95</v>
      </c>
      <c r="H58" t="s">
        <v>95</v>
      </c>
      <c r="I58" t="s">
        <v>103</v>
      </c>
      <c r="J58" t="s">
        <v>261</v>
      </c>
      <c r="K58" t="s">
        <v>69</v>
      </c>
      <c r="L58" t="s">
        <v>262</v>
      </c>
      <c r="M58" t="s">
        <v>263</v>
      </c>
      <c r="N58" t="s">
        <v>72</v>
      </c>
      <c r="O58" t="s">
        <v>60</v>
      </c>
      <c r="P58">
        <v>3694</v>
      </c>
      <c r="Q58" t="s">
        <v>12</v>
      </c>
      <c r="R58" t="s">
        <v>12</v>
      </c>
      <c r="S58" t="s">
        <v>12</v>
      </c>
      <c r="T58" t="s">
        <v>12</v>
      </c>
      <c r="U58">
        <v>3694</v>
      </c>
      <c r="V58">
        <f>VLOOKUP(C58,[1]应付款管理!$A$1:$I$65536,9,0)</f>
        <v>3694.02</v>
      </c>
      <c r="W58">
        <f>U58-V58</f>
        <v>-0.0199999999999818</v>
      </c>
      <c r="X58" s="1" t="str">
        <f>$X$19&amp;C58</f>
        <v>，1444949</v>
      </c>
    </row>
    <row r="59" spans="1:24">
      <c r="A59" t="s">
        <v>264</v>
      </c>
      <c r="B59" t="s">
        <v>99</v>
      </c>
      <c r="C59" s="4">
        <v>1445017</v>
      </c>
      <c r="D59" t="s">
        <v>50</v>
      </c>
      <c r="E59" t="s">
        <v>265</v>
      </c>
      <c r="F59" t="s">
        <v>266</v>
      </c>
      <c r="G59" t="s">
        <v>95</v>
      </c>
      <c r="H59" t="s">
        <v>95</v>
      </c>
      <c r="I59" t="s">
        <v>267</v>
      </c>
      <c r="J59" t="s">
        <v>268</v>
      </c>
      <c r="K59" t="s">
        <v>69</v>
      </c>
      <c r="L59" t="s">
        <v>69</v>
      </c>
      <c r="M59" t="s">
        <v>269</v>
      </c>
      <c r="N59" t="s">
        <v>72</v>
      </c>
      <c r="O59" t="s">
        <v>60</v>
      </c>
      <c r="P59">
        <v>498</v>
      </c>
      <c r="Q59" t="s">
        <v>12</v>
      </c>
      <c r="R59" t="s">
        <v>12</v>
      </c>
      <c r="S59" t="s">
        <v>12</v>
      </c>
      <c r="T59" t="s">
        <v>12</v>
      </c>
      <c r="U59">
        <v>498</v>
      </c>
      <c r="V59">
        <f>VLOOKUP(C59,[1]应付款管理!$A$1:$I$65536,9,0)</f>
        <v>498</v>
      </c>
      <c r="W59">
        <f>U59-V59</f>
        <v>0</v>
      </c>
      <c r="X59" s="1" t="str">
        <f>$X$19&amp;C59</f>
        <v>，1445017</v>
      </c>
    </row>
    <row r="60" spans="1:24">
      <c r="A60" t="s">
        <v>270</v>
      </c>
      <c r="B60" t="s">
        <v>171</v>
      </c>
      <c r="C60" s="4">
        <v>1446655</v>
      </c>
      <c r="D60" t="s">
        <v>50</v>
      </c>
      <c r="E60" t="s">
        <v>51</v>
      </c>
      <c r="F60" t="s">
        <v>271</v>
      </c>
      <c r="G60" t="s">
        <v>120</v>
      </c>
      <c r="H60" t="s">
        <v>120</v>
      </c>
      <c r="I60" t="s">
        <v>272</v>
      </c>
      <c r="J60" t="s">
        <v>209</v>
      </c>
      <c r="K60" t="s">
        <v>69</v>
      </c>
      <c r="L60" t="s">
        <v>69</v>
      </c>
      <c r="M60" t="s">
        <v>273</v>
      </c>
      <c r="N60" t="s">
        <v>72</v>
      </c>
      <c r="O60" t="s">
        <v>60</v>
      </c>
      <c r="P60">
        <v>454</v>
      </c>
      <c r="Q60" t="s">
        <v>12</v>
      </c>
      <c r="R60" t="s">
        <v>12</v>
      </c>
      <c r="S60" t="s">
        <v>12</v>
      </c>
      <c r="T60" t="s">
        <v>12</v>
      </c>
      <c r="U60">
        <v>454</v>
      </c>
      <c r="V60">
        <f>VLOOKUP(C60,[1]应付款管理!$A$1:$I$65536,9,0)</f>
        <v>454</v>
      </c>
      <c r="W60">
        <f>U60-V60</f>
        <v>0</v>
      </c>
      <c r="X60" s="1" t="str">
        <f>$X$19&amp;C60</f>
        <v>，1446655</v>
      </c>
    </row>
    <row r="61" spans="21:23">
      <c r="U61">
        <f>SUM(U20:U60)</f>
        <v>99626.45</v>
      </c>
      <c r="V61">
        <f>SUM(V20:V60)</f>
        <v>99626.49</v>
      </c>
      <c r="W61">
        <f>SUM(W20:W60)</f>
        <v>-0.0400000000004184</v>
      </c>
    </row>
    <row r="64" spans="1:23">
      <c r="A64" t="s">
        <v>274</v>
      </c>
      <c r="B64" t="s">
        <v>99</v>
      </c>
      <c r="C64" s="4">
        <v>1444896</v>
      </c>
      <c r="D64" t="s">
        <v>50</v>
      </c>
      <c r="E64" t="s">
        <v>265</v>
      </c>
      <c r="F64" t="s">
        <v>275</v>
      </c>
      <c r="G64" t="s">
        <v>95</v>
      </c>
      <c r="H64" t="s">
        <v>95</v>
      </c>
      <c r="I64" t="s">
        <v>95</v>
      </c>
      <c r="J64" t="s">
        <v>67</v>
      </c>
      <c r="K64" t="s">
        <v>70</v>
      </c>
      <c r="L64" t="s">
        <v>69</v>
      </c>
      <c r="M64" t="s">
        <v>276</v>
      </c>
      <c r="N64" t="s">
        <v>59</v>
      </c>
      <c r="O64" t="s">
        <v>60</v>
      </c>
      <c r="P64">
        <v>1908</v>
      </c>
      <c r="Q64">
        <v>0</v>
      </c>
      <c r="R64" t="s">
        <v>12</v>
      </c>
      <c r="S64" t="s">
        <v>12</v>
      </c>
      <c r="T64" t="s">
        <v>12</v>
      </c>
      <c r="U64">
        <v>0</v>
      </c>
      <c r="V64" t="e">
        <f>VLOOKUP(C64,[1]应付款管理!$A$1:$I$65536,9,0)</f>
        <v>#N/A</v>
      </c>
      <c r="W64" t="e">
        <f>U64-V64</f>
        <v>#N/A</v>
      </c>
    </row>
    <row r="65" spans="1:25">
      <c r="A65" s="7" t="s">
        <v>277</v>
      </c>
      <c r="B65" s="1" t="s">
        <v>99</v>
      </c>
      <c r="C65" s="5">
        <v>1438730</v>
      </c>
      <c r="D65" s="1" t="s">
        <v>278</v>
      </c>
      <c r="E65" s="1" t="s">
        <v>279</v>
      </c>
      <c r="F65" s="1" t="s">
        <v>280</v>
      </c>
      <c r="G65" s="1" t="s">
        <v>195</v>
      </c>
      <c r="H65" s="1" t="s">
        <v>195</v>
      </c>
      <c r="I65" s="1" t="s">
        <v>66</v>
      </c>
      <c r="J65" s="1" t="s">
        <v>119</v>
      </c>
      <c r="K65" s="1" t="s">
        <v>69</v>
      </c>
      <c r="L65" s="1" t="s">
        <v>69</v>
      </c>
      <c r="M65" s="1" t="s">
        <v>281</v>
      </c>
      <c r="N65" s="1" t="s">
        <v>72</v>
      </c>
      <c r="O65" s="1" t="s">
        <v>60</v>
      </c>
      <c r="P65" s="1">
        <v>1030</v>
      </c>
      <c r="Q65" s="1" t="s">
        <v>12</v>
      </c>
      <c r="R65" s="1" t="s">
        <v>12</v>
      </c>
      <c r="S65" s="1" t="s">
        <v>12</v>
      </c>
      <c r="T65" s="1" t="s">
        <v>12</v>
      </c>
      <c r="U65" s="1">
        <v>1030</v>
      </c>
      <c r="V65" s="1">
        <v>0</v>
      </c>
      <c r="W65" s="1">
        <f>U65-V65</f>
        <v>1030</v>
      </c>
      <c r="X65" s="1">
        <v>1414519</v>
      </c>
      <c r="Y65" s="1" t="s">
        <v>282</v>
      </c>
    </row>
    <row r="69" spans="18:25">
      <c r="R69" s="1"/>
      <c r="S69" s="1"/>
      <c r="T69" s="1"/>
      <c r="U69" s="1"/>
      <c r="V69" s="1"/>
      <c r="W69" s="1"/>
      <c r="X69" s="1"/>
      <c r="Y69" s="1"/>
    </row>
    <row r="70" ht="14.25" spans="18:25">
      <c r="R70" s="1"/>
      <c r="S70" s="6" t="s">
        <v>283</v>
      </c>
      <c r="T70" s="1"/>
      <c r="U70" s="1"/>
      <c r="V70" s="1"/>
      <c r="W70" s="1"/>
      <c r="X70" s="1"/>
      <c r="Y70" s="1"/>
    </row>
    <row r="71" spans="18:25">
      <c r="R71" s="1"/>
      <c r="S71" s="1"/>
      <c r="T71" s="1"/>
      <c r="U71" s="1"/>
      <c r="V71" s="1"/>
      <c r="W71" s="1"/>
      <c r="X71" s="1"/>
      <c r="Y71" s="1"/>
    </row>
  </sheetData>
  <autoFilter ref="A19:W60">
    <extLst/>
  </autoFilter>
  <mergeCells count="26">
    <mergeCell ref="A2:B2"/>
    <mergeCell ref="C2:F2"/>
    <mergeCell ref="A3:B3"/>
    <mergeCell ref="C3:F3"/>
    <mergeCell ref="A4:B4"/>
    <mergeCell ref="C4:F4"/>
    <mergeCell ref="A5:G5"/>
    <mergeCell ref="A6:B6"/>
    <mergeCell ref="C6:D6"/>
    <mergeCell ref="E6:G6"/>
    <mergeCell ref="A7:B7"/>
    <mergeCell ref="C7:D7"/>
    <mergeCell ref="E7:G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E8:G13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订单导出表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2019-02-16T01:02:00Z</dcterms:created>
  <dcterms:modified xsi:type="dcterms:W3CDTF">2019-02-26T02:17:42Z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