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订单导出表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<sst xmlns="http://schemas.openxmlformats.org/spreadsheetml/2006/main" count="144">
  <si>
    <t>发送方</t>
  </si>
  <si>
    <t>北京纯粹旅行有限公司</t>
  </si>
  <si>
    <t>Email</t>
  </si>
  <si>
    <t>ydjsa@yundijie.com</t>
  </si>
  <si>
    <t>对账联系人</t>
  </si>
  <si>
    <t>云瑶：18515004785、云柔：18501201949、云海：18519505841</t>
  </si>
  <si>
    <t>账单说明</t>
  </si>
  <si>
    <t>账单生成日期</t>
  </si>
  <si>
    <t>2019-03-01</t>
  </si>
  <si>
    <t>结算说明</t>
  </si>
  <si>
    <t>账单编号</t>
  </si>
  <si>
    <t>Y16163-201903-0001</t>
  </si>
  <si>
    <t/>
  </si>
  <si>
    <t>账单最晚还款日期</t>
  </si>
  <si>
    <t>2019-03-14</t>
  </si>
  <si>
    <t>对公付款方式
开户名：北京纯粹旅行有限公司
开户行：招商银行股份有限公司北京北苑路支行
银行账号：110910312210201001189</t>
  </si>
  <si>
    <t>账单金额</t>
  </si>
  <si>
    <t>CNY21600.00</t>
  </si>
  <si>
    <t>当月已回款</t>
  </si>
  <si>
    <t>0.0</t>
  </si>
  <si>
    <t>应付金额</t>
  </si>
  <si>
    <t>21600.0</t>
  </si>
  <si>
    <t>结算方式</t>
  </si>
  <si>
    <t>免费取消日</t>
  </si>
  <si>
    <t>账单类型</t>
  </si>
  <si>
    <t>双周结</t>
  </si>
  <si>
    <t>系统订单号</t>
  </si>
  <si>
    <t>操作员</t>
  </si>
  <si>
    <t>团号</t>
  </si>
  <si>
    <t>国家</t>
  </si>
  <si>
    <t>城市</t>
  </si>
  <si>
    <t>预订酒店</t>
  </si>
  <si>
    <t>预订日期</t>
  </si>
  <si>
    <t>免费取消日期</t>
  </si>
  <si>
    <t>入住日期</t>
  </si>
  <si>
    <t>离店日期</t>
  </si>
  <si>
    <t>房间数</t>
  </si>
  <si>
    <t>晚数</t>
  </si>
  <si>
    <t>客人姓名</t>
  </si>
  <si>
    <t>订单状态</t>
  </si>
  <si>
    <t>币种</t>
  </si>
  <si>
    <t>订单金额</t>
  </si>
  <si>
    <t>取消费用</t>
  </si>
  <si>
    <t>订单赔付</t>
  </si>
  <si>
    <t>活动减免</t>
  </si>
  <si>
    <t>额外支付</t>
  </si>
  <si>
    <t>结算费用</t>
  </si>
  <si>
    <t>，</t>
  </si>
  <si>
    <t>190213091951732963</t>
  </si>
  <si>
    <t>dengweilong</t>
  </si>
  <si>
    <t>中国香港</t>
  </si>
  <si>
    <t>香港</t>
  </si>
  <si>
    <t>Kowloon Shangri-La/九龙香格里拉大酒店</t>
  </si>
  <si>
    <t>2019-02-13</t>
  </si>
  <si>
    <t>2019-02-26</t>
  </si>
  <si>
    <t>2019-03-02</t>
  </si>
  <si>
    <t>1</t>
  </si>
  <si>
    <t>YANG WANMIN</t>
  </si>
  <si>
    <t>已确认</t>
  </si>
  <si>
    <t>CNY</t>
  </si>
  <si>
    <t>190123173353141963</t>
  </si>
  <si>
    <t>yejinling</t>
  </si>
  <si>
    <t>埃及</t>
  </si>
  <si>
    <t>卢克索</t>
  </si>
  <si>
    <t>Sofitel Winter Palace Luxor/卢克索索菲特冬宫酒店</t>
  </si>
  <si>
    <t>2019-01-23</t>
  </si>
  <si>
    <t>2019-02-07</t>
  </si>
  <si>
    <t>2019-02-08</t>
  </si>
  <si>
    <t>LI MENGYUAN</t>
  </si>
  <si>
    <t>181221144331531963</t>
  </si>
  <si>
    <t>zhangbing</t>
  </si>
  <si>
    <t>哥伦比亚</t>
  </si>
  <si>
    <t>卡塔赫纳</t>
  </si>
  <si>
    <t>Holiday Inn Cartagena Morros/卡塔赫纳莫罗斯假日酒店</t>
  </si>
  <si>
    <t>2018-12-21</t>
  </si>
  <si>
    <t>2019-02-20</t>
  </si>
  <si>
    <t>2019-02-23</t>
  </si>
  <si>
    <t>2019-02-24</t>
  </si>
  <si>
    <t>HE NUQI</t>
  </si>
  <si>
    <t>181227153740761963</t>
  </si>
  <si>
    <t>qiuxian</t>
  </si>
  <si>
    <t>泰国</t>
  </si>
  <si>
    <t>芭东海滩</t>
  </si>
  <si>
    <t>Patong Merlin Hotel/芭东美林酒店</t>
  </si>
  <si>
    <t>2018-12-27</t>
  </si>
  <si>
    <t>2019-02-18</t>
  </si>
  <si>
    <t>2019-03-08</t>
  </si>
  <si>
    <t>7</t>
  </si>
  <si>
    <t>FAN MEIHUA</t>
  </si>
  <si>
    <t>190111082645302963</t>
  </si>
  <si>
    <t>meirong</t>
  </si>
  <si>
    <t>日本</t>
  </si>
  <si>
    <t>京都</t>
  </si>
  <si>
    <t>RIHGA Royal Hotel Kyoto/京都丽嘉皇家酒店</t>
  </si>
  <si>
    <t>2019-01-11</t>
  </si>
  <si>
    <t>2019-02-28</t>
  </si>
  <si>
    <t>2019-03-03</t>
  </si>
  <si>
    <t>2019-03-06</t>
  </si>
  <si>
    <t>3</t>
  </si>
  <si>
    <t>ZHANG GUIQIN</t>
  </si>
  <si>
    <t>190127090852112963</t>
  </si>
  <si>
    <t>东京市区</t>
  </si>
  <si>
    <t>Dai-ichi Hotel Ryogoku/两国东京第一酒店</t>
  </si>
  <si>
    <t>2019-01-27</t>
  </si>
  <si>
    <t>2</t>
  </si>
  <si>
    <t>CHEN MING</t>
  </si>
  <si>
    <t>190212091447561963</t>
  </si>
  <si>
    <t>德国</t>
  </si>
  <si>
    <t>科隆市区</t>
  </si>
  <si>
    <t>AZIMUT Hotel Cologne City Center/科隆市中心阿兹姆酒店</t>
  </si>
  <si>
    <t>2019-02-12</t>
  </si>
  <si>
    <t>2019-02-21</t>
  </si>
  <si>
    <t>2019-02-25</t>
  </si>
  <si>
    <t>2019-02-27</t>
  </si>
  <si>
    <t>ZHOU JUN</t>
  </si>
  <si>
    <t>190217083817132963</t>
  </si>
  <si>
    <t>newop</t>
  </si>
  <si>
    <t>瑞士</t>
  </si>
  <si>
    <t>欧普菲康</t>
  </si>
  <si>
    <t>Hilton Zurich Airport/希尔顿苏黎世机场酒店</t>
  </si>
  <si>
    <t>2019-02-17</t>
  </si>
  <si>
    <t>2019-03-29</t>
  </si>
  <si>
    <t>2019-03-30</t>
  </si>
  <si>
    <t>XIA XIAOTONG</t>
  </si>
  <si>
    <t>190225200125741963</t>
  </si>
  <si>
    <t>HOTEL MYSTAYS Kameido/龟户我的住宿酒店</t>
  </si>
  <si>
    <t>2019-03-04</t>
  </si>
  <si>
    <t>LIU XU</t>
  </si>
  <si>
    <t>190225215335671963</t>
  </si>
  <si>
    <t>澳大利亚</t>
  </si>
  <si>
    <t>珀斯市区</t>
  </si>
  <si>
    <t>Quest Mounts Bay Road/奎斯特蒙兹贝罗德公寓</t>
  </si>
  <si>
    <t>ZHANG JIAHUA</t>
  </si>
  <si>
    <t>190227193255792963</t>
  </si>
  <si>
    <t>清迈市区</t>
  </si>
  <si>
    <t>BP Chiangmai City Hotel/清迈城市BP酒店</t>
  </si>
  <si>
    <t>LI QIANG</t>
  </si>
  <si>
    <t>190228184214532963</t>
  </si>
  <si>
    <t>韩国</t>
  </si>
  <si>
    <t>首尔市区</t>
  </si>
  <si>
    <t>Ibis Styles Ambassador Seoul Gangnam/首尔江南大使宜必思尚品酒店</t>
  </si>
  <si>
    <t>2019-03-09</t>
  </si>
  <si>
    <t>ZENG BIBO</t>
  </si>
  <si>
    <t>确定应付：21600   付款编号：P190304101125322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</si>
</sst>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indexed="8"/>
      <name val="宋体"/>
      <charset val="134"/>
      <scheme val="minor"/>
    </font>
    <font>
      <sz val="16"/>
      <name val="黑体"/>
      <charset val="134"/>
    </font>
    <font>
      <b/>
      <sz val="12"/>
      <color indexed="8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8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5" borderId="4" applyNumberFormat="0" applyFon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9" fillId="4" borderId="3" applyNumberFormat="0" applyAlignment="0" applyProtection="0">
      <alignment vertical="center"/>
    </xf>
    <xf numFmtId="0" fontId="21" fillId="21" borderId="7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0" fillId="2" borderId="0" xfId="0" applyNumberFormat="1" applyFont="1" applyFill="1">
      <alignment vertical="center"/>
    </xf>
    <xf numFmtId="0" fontId="0" fillId="0" borderId="0" xfId="0" applyNumberFormat="1" applyFont="1">
      <alignment vertical="center"/>
    </xf>
    <xf numFmtId="0" fontId="2" fillId="2" borderId="0" xfId="0" applyFont="1" applyFill="1">
      <alignment vertical="center"/>
    </xf>
    <xf numFmtId="0" fontId="0" fillId="0" borderId="0" xfId="0" applyFont="1" quotePrefix="1">
      <alignment vertical="center"/>
    </xf>
    <xf numFmtId="0" fontId="0" fillId="2" borderId="0" xfId="0" applyFont="1" applyFill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20113;&#22320;&#25509;0301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1429915</v>
          </cell>
          <cell r="B2" t="str">
            <v>京都丽嘉皇家酒店</v>
          </cell>
          <cell r="C2" t="str">
            <v>190111082645302963</v>
          </cell>
          <cell r="D2" t="str">
            <v>100556837</v>
          </cell>
          <cell r="E2" t="str">
            <v/>
          </cell>
          <cell r="F2" t="str">
            <v>2460</v>
          </cell>
          <cell r="G2" t="str">
            <v>RMB</v>
          </cell>
          <cell r="H2" t="str">
            <v>1</v>
          </cell>
          <cell r="I2">
            <v>2460</v>
          </cell>
        </row>
        <row r="3">
          <cell r="A3">
            <v>1425672</v>
          </cell>
          <cell r="B3" t="str">
            <v>东京帝国大酒店</v>
          </cell>
          <cell r="C3" t="str">
            <v>190104154101402963</v>
          </cell>
          <cell r="D3" t="str">
            <v/>
          </cell>
          <cell r="E3" t="str">
            <v/>
          </cell>
          <cell r="F3" t="str">
            <v>2680</v>
          </cell>
          <cell r="G3" t="str">
            <v>RMB</v>
          </cell>
          <cell r="H3" t="str">
            <v>1</v>
          </cell>
          <cell r="I3">
            <v>2680</v>
          </cell>
        </row>
        <row r="4">
          <cell r="A4">
            <v>1447562</v>
          </cell>
          <cell r="B4" t="str">
            <v>苏黎世希尔顿机场酒店</v>
          </cell>
          <cell r="C4" t="str">
            <v>190217083817132963</v>
          </cell>
          <cell r="D4" t="str">
            <v/>
          </cell>
          <cell r="E4" t="str">
            <v/>
          </cell>
          <cell r="F4" t="str">
            <v>1481</v>
          </cell>
          <cell r="G4" t="str">
            <v>RMB</v>
          </cell>
          <cell r="H4" t="str">
            <v>1</v>
          </cell>
          <cell r="I4">
            <v>1481</v>
          </cell>
        </row>
        <row r="5">
          <cell r="A5">
            <v>1438730</v>
          </cell>
          <cell r="B5" t="str">
            <v>卢克索索菲特冬宫酒店</v>
          </cell>
          <cell r="C5" t="str">
            <v>190123173353141963</v>
          </cell>
          <cell r="D5" t="str">
            <v>1438730</v>
          </cell>
          <cell r="E5" t="str">
            <v/>
          </cell>
          <cell r="F5" t="str">
            <v>1030</v>
          </cell>
          <cell r="G5" t="str">
            <v>RMB</v>
          </cell>
          <cell r="H5" t="str">
            <v>1</v>
          </cell>
          <cell r="I5">
            <v>1030</v>
          </cell>
        </row>
        <row r="6">
          <cell r="A6">
            <v>1448701</v>
          </cell>
          <cell r="B6" t="str">
            <v>香格里拉汉班托特度假酒店</v>
          </cell>
          <cell r="C6" t="str">
            <v>190225094413341963</v>
          </cell>
          <cell r="D6" t="str">
            <v/>
          </cell>
          <cell r="E6" t="str">
            <v/>
          </cell>
          <cell r="F6" t="str">
            <v>1743</v>
          </cell>
          <cell r="G6" t="str">
            <v>RMB</v>
          </cell>
          <cell r="H6" t="str">
            <v>1</v>
          </cell>
          <cell r="I6">
            <v>1743</v>
          </cell>
        </row>
        <row r="7">
          <cell r="A7">
            <v>1420636</v>
          </cell>
          <cell r="B7" t="str">
            <v>普吉岛芭东美林酒店</v>
          </cell>
          <cell r="C7" t="str">
            <v>181227153740761963</v>
          </cell>
          <cell r="D7" t="str">
            <v>880950</v>
          </cell>
          <cell r="E7" t="str">
            <v/>
          </cell>
          <cell r="F7" t="str">
            <v>7682</v>
          </cell>
          <cell r="G7" t="str">
            <v>RMB</v>
          </cell>
          <cell r="H7" t="str">
            <v>1</v>
          </cell>
          <cell r="I7">
            <v>7682</v>
          </cell>
        </row>
        <row r="8">
          <cell r="A8">
            <v>1440721</v>
          </cell>
          <cell r="B8" t="str">
            <v>芭堤雅阳光流行酒店</v>
          </cell>
          <cell r="C8" t="str">
            <v>190130100536241963</v>
          </cell>
          <cell r="D8" t="str">
            <v>19345</v>
          </cell>
          <cell r="E8" t="str">
            <v/>
          </cell>
          <cell r="F8" t="str">
            <v>876</v>
          </cell>
          <cell r="G8" t="str">
            <v>RMB</v>
          </cell>
          <cell r="H8" t="str">
            <v>1</v>
          </cell>
          <cell r="I8">
            <v>876</v>
          </cell>
        </row>
        <row r="9">
          <cell r="A9">
            <v>1416949</v>
          </cell>
          <cell r="B9" t="str">
            <v>卡塔赫纳莫罗斯假日酒店</v>
          </cell>
          <cell r="C9" t="str">
            <v>181221144331531963</v>
          </cell>
          <cell r="D9" t="str">
            <v>46801829</v>
          </cell>
          <cell r="E9" t="str">
            <v/>
          </cell>
          <cell r="F9" t="str">
            <v>776</v>
          </cell>
          <cell r="G9" t="str">
            <v>RMB</v>
          </cell>
          <cell r="H9" t="str">
            <v>1</v>
          </cell>
          <cell r="I9">
            <v>776</v>
          </cell>
        </row>
        <row r="10">
          <cell r="A10">
            <v>1395383</v>
          </cell>
          <cell r="B10" t="str">
            <v>东京半岛酒店</v>
          </cell>
          <cell r="C10" t="str">
            <v>181114154619313963</v>
          </cell>
          <cell r="D10" t="str">
            <v>17695SB138600</v>
          </cell>
          <cell r="E10" t="str">
            <v/>
          </cell>
          <cell r="F10" t="str">
            <v>14186</v>
          </cell>
          <cell r="G10" t="str">
            <v>RMB</v>
          </cell>
          <cell r="H10" t="str">
            <v>1</v>
          </cell>
          <cell r="I10">
            <v>14186</v>
          </cell>
        </row>
        <row r="11">
          <cell r="A11">
            <v>1436070</v>
          </cell>
          <cell r="B11" t="str">
            <v>两国东京第一酒店</v>
          </cell>
          <cell r="C11" t="str">
            <v>190127090852112963</v>
          </cell>
          <cell r="D11" t="str">
            <v>100300342</v>
          </cell>
          <cell r="E11" t="str">
            <v/>
          </cell>
          <cell r="F11" t="str">
            <v>1165</v>
          </cell>
          <cell r="G11" t="str">
            <v>RMB</v>
          </cell>
          <cell r="H11" t="str">
            <v>1</v>
          </cell>
          <cell r="I11">
            <v>1165</v>
          </cell>
        </row>
        <row r="12">
          <cell r="A12">
            <v>1451438</v>
          </cell>
          <cell r="B12" t="str">
            <v>MYSTAYS 龟户酒店</v>
          </cell>
          <cell r="C12" t="str">
            <v>190225200125741963</v>
          </cell>
          <cell r="D12" t="str">
            <v>7174016</v>
          </cell>
          <cell r="E12" t="str">
            <v/>
          </cell>
          <cell r="F12" t="str">
            <v>600</v>
          </cell>
          <cell r="G12" t="str">
            <v>RMB</v>
          </cell>
          <cell r="H12" t="str">
            <v>1</v>
          </cell>
          <cell r="I12">
            <v>600</v>
          </cell>
        </row>
        <row r="13">
          <cell r="A13">
            <v>1453226</v>
          </cell>
          <cell r="B13" t="str">
            <v>宜必思尚品首尔大使酒店</v>
          </cell>
          <cell r="C13" t="str">
            <v>190228184214532963</v>
          </cell>
          <cell r="D13" t="str">
            <v>590628</v>
          </cell>
          <cell r="E13" t="str">
            <v/>
          </cell>
          <cell r="F13" t="str">
            <v>574</v>
          </cell>
          <cell r="G13" t="str">
            <v>RMB</v>
          </cell>
          <cell r="H13" t="str">
            <v>1</v>
          </cell>
          <cell r="I13">
            <v>574</v>
          </cell>
        </row>
        <row r="14">
          <cell r="A14">
            <v>1453696</v>
          </cell>
          <cell r="B14" t="str">
            <v>芽庄湾珍珠水疗度假村</v>
          </cell>
          <cell r="C14" t="str">
            <v>190301143217842963</v>
          </cell>
          <cell r="D14" t="str">
            <v/>
          </cell>
          <cell r="E14" t="str">
            <v/>
          </cell>
          <cell r="F14" t="str">
            <v>8938</v>
          </cell>
          <cell r="G14" t="str">
            <v>RMB</v>
          </cell>
          <cell r="H14" t="str">
            <v>1</v>
          </cell>
          <cell r="I14">
            <v>8938</v>
          </cell>
        </row>
        <row r="15">
          <cell r="A15">
            <v>1451547</v>
          </cell>
          <cell r="B15" t="str">
            <v>奎斯特蒙兹贝罗德公寓</v>
          </cell>
          <cell r="C15" t="str">
            <v>190225215335671963</v>
          </cell>
          <cell r="D15" t="str">
            <v>15513</v>
          </cell>
          <cell r="E15" t="str">
            <v/>
          </cell>
          <cell r="F15" t="str">
            <v>1831</v>
          </cell>
          <cell r="G15" t="str">
            <v>RMB</v>
          </cell>
          <cell r="H15" t="str">
            <v>1</v>
          </cell>
          <cell r="I15">
            <v>1831</v>
          </cell>
        </row>
        <row r="16">
          <cell r="A16">
            <v>1452604</v>
          </cell>
          <cell r="B16" t="str">
            <v>清迈城市BP酒店</v>
          </cell>
          <cell r="C16" t="str">
            <v>190227193255792963</v>
          </cell>
          <cell r="D16" t="str">
            <v>667345</v>
          </cell>
          <cell r="E16" t="str">
            <v/>
          </cell>
          <cell r="F16" t="str">
            <v>298</v>
          </cell>
          <cell r="G16" t="str">
            <v>RMB</v>
          </cell>
          <cell r="H16" t="str">
            <v>1</v>
          </cell>
          <cell r="I16">
            <v>298</v>
          </cell>
        </row>
        <row r="17">
          <cell r="A17">
            <v>1445341</v>
          </cell>
          <cell r="B17" t="str">
            <v>大阪难波光芒酒店</v>
          </cell>
          <cell r="C17" t="str">
            <v>190211155455611963,190211155559642963</v>
          </cell>
          <cell r="D17" t="str">
            <v>reconfirm</v>
          </cell>
          <cell r="E17" t="str">
            <v/>
          </cell>
          <cell r="F17" t="str">
            <v>2116</v>
          </cell>
          <cell r="G17" t="str">
            <v>RMB</v>
          </cell>
          <cell r="H17" t="str">
            <v>1</v>
          </cell>
          <cell r="I17">
            <v>2116</v>
          </cell>
        </row>
        <row r="18">
          <cell r="A18">
            <v>1451710</v>
          </cell>
          <cell r="B18" t="str">
            <v>神户岐山酒店 </v>
          </cell>
          <cell r="C18" t="str">
            <v>190226095224872963</v>
          </cell>
          <cell r="D18" t="str">
            <v/>
          </cell>
          <cell r="E18" t="str">
            <v/>
          </cell>
          <cell r="F18" t="str">
            <v>198</v>
          </cell>
          <cell r="G18" t="str">
            <v>RMB</v>
          </cell>
          <cell r="H18" t="str">
            <v>1</v>
          </cell>
          <cell r="I18">
            <v>198</v>
          </cell>
        </row>
        <row r="19">
          <cell r="A19">
            <v>1445204</v>
          </cell>
          <cell r="B19" t="str">
            <v>科隆市中心阿兹姆酒店</v>
          </cell>
          <cell r="C19" t="str">
            <v>190212091447561963</v>
          </cell>
          <cell r="D19" t="str">
            <v>13509399</v>
          </cell>
          <cell r="E19" t="str">
            <v/>
          </cell>
          <cell r="F19" t="str">
            <v>1268</v>
          </cell>
          <cell r="G19" t="str">
            <v>RMB</v>
          </cell>
          <cell r="H19" t="str">
            <v>1</v>
          </cell>
          <cell r="I19">
            <v>1268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Y37"/>
  <sheetViews>
    <sheetView tabSelected="1" workbookViewId="0">
      <selection activeCell="I22" sqref="I22"/>
    </sheetView>
  </sheetViews>
  <sheetFormatPr defaultColWidth="9" defaultRowHeight="13.5"/>
  <sheetData>
    <row r="2" spans="1:3">
      <c r="A2" t="s">
        <v>0</v>
      </c>
      <c r="C2" t="s">
        <v>1</v>
      </c>
    </row>
    <row r="3" spans="1:3">
      <c r="A3" t="s">
        <v>2</v>
      </c>
      <c r="C3" t="s">
        <v>3</v>
      </c>
    </row>
    <row r="4" spans="1:3">
      <c r="A4" t="s">
        <v>4</v>
      </c>
      <c r="C4" t="s">
        <v>5</v>
      </c>
    </row>
    <row r="5" ht="20.25" spans="1:1">
      <c r="A5" s="2" t="s">
        <v>6</v>
      </c>
    </row>
    <row r="6" spans="1:5">
      <c r="A6" t="s">
        <v>7</v>
      </c>
      <c r="C6" t="s">
        <v>8</v>
      </c>
      <c r="E6" t="s">
        <v>9</v>
      </c>
    </row>
    <row r="7" spans="1:5">
      <c r="A7" t="s">
        <v>10</v>
      </c>
      <c r="C7" t="s">
        <v>11</v>
      </c>
      <c r="E7" t="s">
        <v>12</v>
      </c>
    </row>
    <row r="8" spans="1:5">
      <c r="A8" t="s">
        <v>13</v>
      </c>
      <c r="C8" t="s">
        <v>14</v>
      </c>
      <c r="E8" s="3" t="s">
        <v>15</v>
      </c>
    </row>
    <row r="9" spans="1:3">
      <c r="A9" t="s">
        <v>16</v>
      </c>
      <c r="C9" t="s">
        <v>17</v>
      </c>
    </row>
    <row r="10" spans="1:3">
      <c r="A10" t="s">
        <v>18</v>
      </c>
      <c r="C10" t="s">
        <v>19</v>
      </c>
    </row>
    <row r="11" spans="1:3">
      <c r="A11" t="s">
        <v>20</v>
      </c>
      <c r="C11" t="s">
        <v>21</v>
      </c>
    </row>
    <row r="12" spans="1:3">
      <c r="A12" t="s">
        <v>22</v>
      </c>
      <c r="C12" t="s">
        <v>23</v>
      </c>
    </row>
    <row r="13" spans="1:3">
      <c r="A13" t="s">
        <v>24</v>
      </c>
      <c r="C13" t="s">
        <v>25</v>
      </c>
    </row>
    <row r="19" spans="1:25">
      <c r="A19" t="s">
        <v>26</v>
      </c>
      <c r="B19" t="s">
        <v>27</v>
      </c>
      <c r="C19" t="s">
        <v>28</v>
      </c>
      <c r="D19" t="s">
        <v>29</v>
      </c>
      <c r="E19" t="s">
        <v>30</v>
      </c>
      <c r="F19" t="s">
        <v>31</v>
      </c>
      <c r="G19" t="s">
        <v>32</v>
      </c>
      <c r="H19" t="s">
        <v>33</v>
      </c>
      <c r="I19" t="s">
        <v>34</v>
      </c>
      <c r="J19" t="s">
        <v>35</v>
      </c>
      <c r="K19" t="s">
        <v>36</v>
      </c>
      <c r="L19" t="s">
        <v>37</v>
      </c>
      <c r="M19" t="s">
        <v>38</v>
      </c>
      <c r="N19" t="s">
        <v>39</v>
      </c>
      <c r="O19" t="s">
        <v>40</v>
      </c>
      <c r="P19" t="s">
        <v>41</v>
      </c>
      <c r="Q19" t="s">
        <v>42</v>
      </c>
      <c r="R19" t="s">
        <v>43</v>
      </c>
      <c r="S19" t="s">
        <v>44</v>
      </c>
      <c r="T19" t="s">
        <v>45</v>
      </c>
      <c r="U19" t="s">
        <v>46</v>
      </c>
      <c r="Y19" t="s">
        <v>47</v>
      </c>
    </row>
    <row r="20" spans="1:25">
      <c r="A20" s="7" t="s">
        <v>48</v>
      </c>
      <c r="B20" t="s">
        <v>49</v>
      </c>
      <c r="C20">
        <v>1453866</v>
      </c>
      <c r="D20" t="s">
        <v>50</v>
      </c>
      <c r="E20" t="s">
        <v>51</v>
      </c>
      <c r="F20" t="s">
        <v>52</v>
      </c>
      <c r="G20" t="s">
        <v>53</v>
      </c>
      <c r="H20" t="s">
        <v>54</v>
      </c>
      <c r="I20" t="s">
        <v>8</v>
      </c>
      <c r="J20" t="s">
        <v>55</v>
      </c>
      <c r="K20" t="s">
        <v>56</v>
      </c>
      <c r="L20" t="s">
        <v>56</v>
      </c>
      <c r="M20" t="s">
        <v>57</v>
      </c>
      <c r="N20" t="s">
        <v>58</v>
      </c>
      <c r="O20" t="s">
        <v>59</v>
      </c>
      <c r="P20">
        <v>2902</v>
      </c>
      <c r="Q20" t="s">
        <v>12</v>
      </c>
      <c r="R20" t="s">
        <v>12</v>
      </c>
      <c r="S20" t="s">
        <v>12</v>
      </c>
      <c r="T20" t="s">
        <v>12</v>
      </c>
      <c r="U20">
        <v>2902</v>
      </c>
      <c r="V20">
        <v>2902</v>
      </c>
      <c r="W20">
        <f>U20-V20</f>
        <v>0</v>
      </c>
      <c r="Y20" t="str">
        <f>$Y$19&amp;C20</f>
        <v>，1453866</v>
      </c>
    </row>
    <row r="21" s="1" customFormat="1" spans="1:25">
      <c r="A21" s="8" t="s">
        <v>60</v>
      </c>
      <c r="B21" s="1" t="s">
        <v>61</v>
      </c>
      <c r="C21" s="4">
        <v>1438730</v>
      </c>
      <c r="D21" s="1" t="s">
        <v>62</v>
      </c>
      <c r="E21" s="1" t="s">
        <v>63</v>
      </c>
      <c r="F21" s="1" t="s">
        <v>64</v>
      </c>
      <c r="G21" s="1" t="s">
        <v>65</v>
      </c>
      <c r="H21" s="1" t="s">
        <v>65</v>
      </c>
      <c r="I21" s="1" t="s">
        <v>66</v>
      </c>
      <c r="J21" s="1" t="s">
        <v>67</v>
      </c>
      <c r="K21" s="1" t="s">
        <v>56</v>
      </c>
      <c r="L21" s="1" t="s">
        <v>56</v>
      </c>
      <c r="M21" s="1" t="s">
        <v>68</v>
      </c>
      <c r="N21" s="1" t="s">
        <v>58</v>
      </c>
      <c r="O21" s="1" t="s">
        <v>59</v>
      </c>
      <c r="P21" s="1">
        <v>1030</v>
      </c>
      <c r="Q21" s="1" t="s">
        <v>12</v>
      </c>
      <c r="R21" s="1" t="s">
        <v>12</v>
      </c>
      <c r="S21" s="1" t="s">
        <v>12</v>
      </c>
      <c r="T21" s="1" t="s">
        <v>12</v>
      </c>
      <c r="U21" s="1">
        <v>563</v>
      </c>
      <c r="V21" s="1">
        <v>563</v>
      </c>
      <c r="W21" s="1">
        <f t="shared" ref="W21:W31" si="0">U21-V21</f>
        <v>0</v>
      </c>
      <c r="Y21" t="str">
        <f t="shared" ref="Y21:Y31" si="1">$Y$19&amp;C21</f>
        <v>，1438730</v>
      </c>
    </row>
    <row r="22" spans="1:25">
      <c r="A22" t="s">
        <v>69</v>
      </c>
      <c r="B22" t="s">
        <v>70</v>
      </c>
      <c r="C22" s="5">
        <v>1416949</v>
      </c>
      <c r="D22" t="s">
        <v>71</v>
      </c>
      <c r="E22" t="s">
        <v>72</v>
      </c>
      <c r="F22" t="s">
        <v>73</v>
      </c>
      <c r="G22" t="s">
        <v>74</v>
      </c>
      <c r="H22" t="s">
        <v>75</v>
      </c>
      <c r="I22" t="s">
        <v>76</v>
      </c>
      <c r="J22" t="s">
        <v>77</v>
      </c>
      <c r="K22" t="s">
        <v>56</v>
      </c>
      <c r="L22" t="s">
        <v>56</v>
      </c>
      <c r="M22" t="s">
        <v>78</v>
      </c>
      <c r="N22" t="s">
        <v>58</v>
      </c>
      <c r="O22" t="s">
        <v>59</v>
      </c>
      <c r="P22">
        <v>776</v>
      </c>
      <c r="Q22" t="s">
        <v>12</v>
      </c>
      <c r="R22" t="s">
        <v>12</v>
      </c>
      <c r="S22" t="s">
        <v>12</v>
      </c>
      <c r="T22" t="s">
        <v>12</v>
      </c>
      <c r="U22">
        <v>776</v>
      </c>
      <c r="V22">
        <f>VLOOKUP(C22,[1]应付款管理!$A$1:$I$65536,9,0)</f>
        <v>776</v>
      </c>
      <c r="W22">
        <f t="shared" si="0"/>
        <v>0</v>
      </c>
      <c r="Y22" t="str">
        <f t="shared" si="1"/>
        <v>，1416949</v>
      </c>
    </row>
    <row r="23" spans="1:25">
      <c r="A23" t="s">
        <v>79</v>
      </c>
      <c r="B23" t="s">
        <v>80</v>
      </c>
      <c r="C23" s="5">
        <v>1420636</v>
      </c>
      <c r="D23" t="s">
        <v>81</v>
      </c>
      <c r="E23" t="s">
        <v>82</v>
      </c>
      <c r="F23" t="s">
        <v>83</v>
      </c>
      <c r="G23" t="s">
        <v>84</v>
      </c>
      <c r="H23" t="s">
        <v>85</v>
      </c>
      <c r="I23" t="s">
        <v>8</v>
      </c>
      <c r="J23" t="s">
        <v>86</v>
      </c>
      <c r="K23" t="s">
        <v>56</v>
      </c>
      <c r="L23" t="s">
        <v>87</v>
      </c>
      <c r="M23" t="s">
        <v>88</v>
      </c>
      <c r="N23" t="s">
        <v>58</v>
      </c>
      <c r="O23" t="s">
        <v>59</v>
      </c>
      <c r="P23">
        <v>7682</v>
      </c>
      <c r="Q23" t="s">
        <v>12</v>
      </c>
      <c r="R23" t="s">
        <v>12</v>
      </c>
      <c r="S23" t="s">
        <v>12</v>
      </c>
      <c r="T23" t="s">
        <v>12</v>
      </c>
      <c r="U23">
        <v>7682</v>
      </c>
      <c r="V23">
        <f>VLOOKUP(C23,[1]应付款管理!$A$1:$I$65536,9,0)</f>
        <v>7682</v>
      </c>
      <c r="W23">
        <f t="shared" si="0"/>
        <v>0</v>
      </c>
      <c r="Y23" t="str">
        <f t="shared" si="1"/>
        <v>，1420636</v>
      </c>
    </row>
    <row r="24" spans="1:25">
      <c r="A24" t="s">
        <v>89</v>
      </c>
      <c r="B24" t="s">
        <v>90</v>
      </c>
      <c r="C24" s="5">
        <v>1429915</v>
      </c>
      <c r="D24" t="s">
        <v>91</v>
      </c>
      <c r="E24" t="s">
        <v>92</v>
      </c>
      <c r="F24" t="s">
        <v>93</v>
      </c>
      <c r="G24" t="s">
        <v>94</v>
      </c>
      <c r="H24" t="s">
        <v>95</v>
      </c>
      <c r="I24" t="s">
        <v>96</v>
      </c>
      <c r="J24" t="s">
        <v>97</v>
      </c>
      <c r="K24" t="s">
        <v>56</v>
      </c>
      <c r="L24" t="s">
        <v>98</v>
      </c>
      <c r="M24" t="s">
        <v>99</v>
      </c>
      <c r="N24" t="s">
        <v>58</v>
      </c>
      <c r="O24" t="s">
        <v>59</v>
      </c>
      <c r="P24">
        <v>2460</v>
      </c>
      <c r="Q24" t="s">
        <v>12</v>
      </c>
      <c r="R24" t="s">
        <v>12</v>
      </c>
      <c r="S24" t="s">
        <v>12</v>
      </c>
      <c r="T24" t="s">
        <v>12</v>
      </c>
      <c r="U24">
        <v>2460</v>
      </c>
      <c r="V24">
        <f>VLOOKUP(C24,[1]应付款管理!$A$1:$I$65536,9,0)</f>
        <v>2460</v>
      </c>
      <c r="W24">
        <f t="shared" si="0"/>
        <v>0</v>
      </c>
      <c r="Y24" t="str">
        <f t="shared" si="1"/>
        <v>，1429915</v>
      </c>
    </row>
    <row r="25" spans="1:25">
      <c r="A25" t="s">
        <v>100</v>
      </c>
      <c r="B25" t="s">
        <v>80</v>
      </c>
      <c r="C25" s="5">
        <v>1436070</v>
      </c>
      <c r="D25" t="s">
        <v>91</v>
      </c>
      <c r="E25" t="s">
        <v>101</v>
      </c>
      <c r="F25" t="s">
        <v>102</v>
      </c>
      <c r="G25" t="s">
        <v>103</v>
      </c>
      <c r="H25" t="s">
        <v>76</v>
      </c>
      <c r="I25" t="s">
        <v>95</v>
      </c>
      <c r="J25" t="s">
        <v>55</v>
      </c>
      <c r="K25" t="s">
        <v>56</v>
      </c>
      <c r="L25" t="s">
        <v>104</v>
      </c>
      <c r="M25" t="s">
        <v>105</v>
      </c>
      <c r="N25" t="s">
        <v>58</v>
      </c>
      <c r="O25" t="s">
        <v>59</v>
      </c>
      <c r="P25">
        <v>1165</v>
      </c>
      <c r="Q25" t="s">
        <v>12</v>
      </c>
      <c r="R25" t="s">
        <v>12</v>
      </c>
      <c r="S25" t="s">
        <v>12</v>
      </c>
      <c r="T25" t="s">
        <v>12</v>
      </c>
      <c r="U25">
        <v>1165</v>
      </c>
      <c r="V25">
        <f>VLOOKUP(C25,[1]应付款管理!$A$1:$I$65536,9,0)</f>
        <v>1165</v>
      </c>
      <c r="W25">
        <f t="shared" si="0"/>
        <v>0</v>
      </c>
      <c r="Y25" t="str">
        <f t="shared" si="1"/>
        <v>，1436070</v>
      </c>
    </row>
    <row r="26" spans="1:25">
      <c r="A26" t="s">
        <v>106</v>
      </c>
      <c r="B26" t="s">
        <v>61</v>
      </c>
      <c r="C26" s="5">
        <v>1445204</v>
      </c>
      <c r="D26" t="s">
        <v>107</v>
      </c>
      <c r="E26" t="s">
        <v>108</v>
      </c>
      <c r="F26" t="s">
        <v>109</v>
      </c>
      <c r="G26" t="s">
        <v>110</v>
      </c>
      <c r="H26" t="s">
        <v>111</v>
      </c>
      <c r="I26" t="s">
        <v>112</v>
      </c>
      <c r="J26" t="s">
        <v>113</v>
      </c>
      <c r="K26" t="s">
        <v>56</v>
      </c>
      <c r="L26" t="s">
        <v>104</v>
      </c>
      <c r="M26" t="s">
        <v>114</v>
      </c>
      <c r="N26" t="s">
        <v>58</v>
      </c>
      <c r="O26" t="s">
        <v>59</v>
      </c>
      <c r="P26">
        <v>1268</v>
      </c>
      <c r="Q26" t="s">
        <v>12</v>
      </c>
      <c r="R26" t="s">
        <v>12</v>
      </c>
      <c r="S26" t="s">
        <v>12</v>
      </c>
      <c r="T26" t="s">
        <v>12</v>
      </c>
      <c r="U26">
        <v>1268</v>
      </c>
      <c r="V26">
        <f>VLOOKUP(C26,[1]应付款管理!$A$1:$I$65536,9,0)</f>
        <v>1268</v>
      </c>
      <c r="W26">
        <f t="shared" si="0"/>
        <v>0</v>
      </c>
      <c r="Y26" t="str">
        <f t="shared" si="1"/>
        <v>，1445204</v>
      </c>
    </row>
    <row r="27" spans="1:25">
      <c r="A27" t="s">
        <v>115</v>
      </c>
      <c r="B27" t="s">
        <v>116</v>
      </c>
      <c r="C27" s="5">
        <v>1447562</v>
      </c>
      <c r="D27" t="s">
        <v>117</v>
      </c>
      <c r="E27" t="s">
        <v>118</v>
      </c>
      <c r="F27" t="s">
        <v>119</v>
      </c>
      <c r="G27" t="s">
        <v>120</v>
      </c>
      <c r="H27" t="s">
        <v>120</v>
      </c>
      <c r="I27" t="s">
        <v>121</v>
      </c>
      <c r="J27" t="s">
        <v>122</v>
      </c>
      <c r="K27" t="s">
        <v>104</v>
      </c>
      <c r="L27" t="s">
        <v>56</v>
      </c>
      <c r="M27" t="s">
        <v>123</v>
      </c>
      <c r="N27" t="s">
        <v>58</v>
      </c>
      <c r="O27" t="s">
        <v>59</v>
      </c>
      <c r="P27">
        <v>1481</v>
      </c>
      <c r="Q27" t="s">
        <v>12</v>
      </c>
      <c r="R27" t="s">
        <v>12</v>
      </c>
      <c r="S27" t="s">
        <v>12</v>
      </c>
      <c r="T27" t="s">
        <v>12</v>
      </c>
      <c r="U27">
        <v>1481</v>
      </c>
      <c r="V27">
        <f>VLOOKUP(C27,[1]应付款管理!$A$1:$I$65536,9,0)</f>
        <v>1481</v>
      </c>
      <c r="W27">
        <f t="shared" si="0"/>
        <v>0</v>
      </c>
      <c r="Y27" t="str">
        <f t="shared" si="1"/>
        <v>，1447562</v>
      </c>
    </row>
    <row r="28" spans="1:25">
      <c r="A28" t="s">
        <v>124</v>
      </c>
      <c r="B28" t="s">
        <v>61</v>
      </c>
      <c r="C28" s="5">
        <v>1451438</v>
      </c>
      <c r="D28" t="s">
        <v>91</v>
      </c>
      <c r="E28" t="s">
        <v>101</v>
      </c>
      <c r="F28" t="s">
        <v>125</v>
      </c>
      <c r="G28" t="s">
        <v>112</v>
      </c>
      <c r="H28" t="s">
        <v>113</v>
      </c>
      <c r="I28" t="s">
        <v>55</v>
      </c>
      <c r="J28" t="s">
        <v>126</v>
      </c>
      <c r="K28" t="s">
        <v>56</v>
      </c>
      <c r="L28" t="s">
        <v>104</v>
      </c>
      <c r="M28" t="s">
        <v>127</v>
      </c>
      <c r="N28" t="s">
        <v>58</v>
      </c>
      <c r="O28" t="s">
        <v>59</v>
      </c>
      <c r="P28">
        <v>600</v>
      </c>
      <c r="Q28" t="s">
        <v>12</v>
      </c>
      <c r="R28" t="s">
        <v>12</v>
      </c>
      <c r="S28" t="s">
        <v>12</v>
      </c>
      <c r="T28" t="s">
        <v>12</v>
      </c>
      <c r="U28">
        <v>600</v>
      </c>
      <c r="V28">
        <f>VLOOKUP(C28,[1]应付款管理!$A$1:$I$65536,9,0)</f>
        <v>600</v>
      </c>
      <c r="W28">
        <f t="shared" si="0"/>
        <v>0</v>
      </c>
      <c r="Y28" t="str">
        <f t="shared" si="1"/>
        <v>，1451438</v>
      </c>
    </row>
    <row r="29" spans="1:25">
      <c r="A29" t="s">
        <v>128</v>
      </c>
      <c r="B29" t="s">
        <v>61</v>
      </c>
      <c r="C29" s="5">
        <v>1451547</v>
      </c>
      <c r="D29" t="s">
        <v>129</v>
      </c>
      <c r="E29" t="s">
        <v>130</v>
      </c>
      <c r="F29" t="s">
        <v>131</v>
      </c>
      <c r="G29" t="s">
        <v>112</v>
      </c>
      <c r="H29" t="s">
        <v>112</v>
      </c>
      <c r="I29" t="s">
        <v>113</v>
      </c>
      <c r="J29" t="s">
        <v>8</v>
      </c>
      <c r="K29" t="s">
        <v>56</v>
      </c>
      <c r="L29" t="s">
        <v>104</v>
      </c>
      <c r="M29" t="s">
        <v>132</v>
      </c>
      <c r="N29" t="s">
        <v>58</v>
      </c>
      <c r="O29" t="s">
        <v>59</v>
      </c>
      <c r="P29">
        <v>1831</v>
      </c>
      <c r="Q29" t="s">
        <v>12</v>
      </c>
      <c r="R29" t="s">
        <v>12</v>
      </c>
      <c r="S29" t="s">
        <v>12</v>
      </c>
      <c r="T29" t="s">
        <v>12</v>
      </c>
      <c r="U29">
        <v>1831</v>
      </c>
      <c r="V29">
        <f>VLOOKUP(C29,[1]应付款管理!$A$1:$I$65536,9,0)</f>
        <v>1831</v>
      </c>
      <c r="W29">
        <f t="shared" si="0"/>
        <v>0</v>
      </c>
      <c r="Y29" t="str">
        <f t="shared" si="1"/>
        <v>，1451547</v>
      </c>
    </row>
    <row r="30" spans="1:25">
      <c r="A30" t="s">
        <v>133</v>
      </c>
      <c r="B30" t="s">
        <v>61</v>
      </c>
      <c r="C30" s="5">
        <v>1452604</v>
      </c>
      <c r="D30" t="s">
        <v>81</v>
      </c>
      <c r="E30" t="s">
        <v>134</v>
      </c>
      <c r="F30" t="s">
        <v>135</v>
      </c>
      <c r="G30" t="s">
        <v>113</v>
      </c>
      <c r="H30" t="s">
        <v>113</v>
      </c>
      <c r="I30" t="s">
        <v>95</v>
      </c>
      <c r="J30" t="s">
        <v>55</v>
      </c>
      <c r="K30" t="s">
        <v>56</v>
      </c>
      <c r="L30" t="s">
        <v>104</v>
      </c>
      <c r="M30" t="s">
        <v>136</v>
      </c>
      <c r="N30" t="s">
        <v>58</v>
      </c>
      <c r="O30" t="s">
        <v>59</v>
      </c>
      <c r="P30">
        <v>298</v>
      </c>
      <c r="Q30" t="s">
        <v>12</v>
      </c>
      <c r="R30" t="s">
        <v>12</v>
      </c>
      <c r="S30" t="s">
        <v>12</v>
      </c>
      <c r="T30" t="s">
        <v>12</v>
      </c>
      <c r="U30">
        <v>298</v>
      </c>
      <c r="V30">
        <f>VLOOKUP(C30,[1]应付款管理!$A$1:$I$65536,9,0)</f>
        <v>298</v>
      </c>
      <c r="W30">
        <f t="shared" si="0"/>
        <v>0</v>
      </c>
      <c r="Y30" t="str">
        <f t="shared" si="1"/>
        <v>，1452604</v>
      </c>
    </row>
    <row r="31" spans="1:25">
      <c r="A31" t="s">
        <v>137</v>
      </c>
      <c r="B31" t="s">
        <v>61</v>
      </c>
      <c r="C31" s="5">
        <v>1453226</v>
      </c>
      <c r="D31" t="s">
        <v>138</v>
      </c>
      <c r="E31" t="s">
        <v>139</v>
      </c>
      <c r="F31" t="s">
        <v>140</v>
      </c>
      <c r="G31" t="s">
        <v>95</v>
      </c>
      <c r="H31" t="s">
        <v>95</v>
      </c>
      <c r="I31" t="s">
        <v>86</v>
      </c>
      <c r="J31" t="s">
        <v>141</v>
      </c>
      <c r="K31" t="s">
        <v>56</v>
      </c>
      <c r="L31" t="s">
        <v>56</v>
      </c>
      <c r="M31" t="s">
        <v>142</v>
      </c>
      <c r="N31" t="s">
        <v>58</v>
      </c>
      <c r="O31" t="s">
        <v>59</v>
      </c>
      <c r="P31">
        <v>574</v>
      </c>
      <c r="Q31" t="s">
        <v>12</v>
      </c>
      <c r="R31" t="s">
        <v>12</v>
      </c>
      <c r="S31" t="s">
        <v>12</v>
      </c>
      <c r="T31" t="s">
        <v>12</v>
      </c>
      <c r="U31">
        <v>574</v>
      </c>
      <c r="V31">
        <f>VLOOKUP(C31,[1]应付款管理!$A$1:$I$65536,9,0)</f>
        <v>574</v>
      </c>
      <c r="W31">
        <f t="shared" si="0"/>
        <v>0</v>
      </c>
      <c r="Y31" t="str">
        <f t="shared" si="1"/>
        <v>，1453226</v>
      </c>
    </row>
    <row r="32" spans="21:22">
      <c r="U32">
        <f>SUM(U20:U31)</f>
        <v>21600</v>
      </c>
      <c r="V32">
        <f>SUM(V20:V31)</f>
        <v>21600</v>
      </c>
    </row>
    <row r="35" spans="15:21">
      <c r="O35" s="1"/>
      <c r="P35" s="1"/>
      <c r="Q35" s="1"/>
      <c r="R35" s="1"/>
      <c r="S35" s="1"/>
      <c r="T35" s="1"/>
      <c r="U35" s="1"/>
    </row>
    <row r="36" ht="14.25" spans="15:21">
      <c r="O36" s="1"/>
      <c r="P36" s="6" t="s">
        <v>143</v>
      </c>
      <c r="Q36" s="1"/>
      <c r="R36" s="1"/>
      <c r="S36" s="1"/>
      <c r="T36" s="1"/>
      <c r="U36" s="1"/>
    </row>
    <row r="37" spans="15:21">
      <c r="O37" s="1"/>
      <c r="P37" s="1"/>
      <c r="Q37" s="1"/>
      <c r="R37" s="1"/>
      <c r="S37" s="1"/>
      <c r="T37" s="1"/>
      <c r="U37" s="1"/>
    </row>
  </sheetData>
  <mergeCells count="26">
    <mergeCell ref="A2:B2"/>
    <mergeCell ref="C2:F2"/>
    <mergeCell ref="A3:B3"/>
    <mergeCell ref="C3:F3"/>
    <mergeCell ref="A4:B4"/>
    <mergeCell ref="C4:F4"/>
    <mergeCell ref="A5:G5"/>
    <mergeCell ref="A6:B6"/>
    <mergeCell ref="C6:D6"/>
    <mergeCell ref="E6:G6"/>
    <mergeCell ref="A7:B7"/>
    <mergeCell ref="C7:D7"/>
    <mergeCell ref="E7:G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E8:G13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订单导出表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CIT-karmen欧燕珍</cp:lastModifiedBy>
  <dcterms:created xsi:type="dcterms:W3CDTF">2019-03-01T01:04:00Z</dcterms:created>
  <dcterms:modified xsi:type="dcterms:W3CDTF">2019-03-04T02:12:08Z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