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190304-inv" sheetId="1" r:id="rId1"/>
  </sheets>
  <externalReferences>
    <externalReference r:id="rId2"/>
  </externalReferences>
  <definedNames>
    <definedName name="_xlnm._FilterDatabase" localSheetId="0" hidden="1">'20190304-inv'!$A$1:$L$60</definedName>
  </definedNames>
  <calcPr calcId="144525"/>
</workbook>
</file>

<file path=xl/sharedStrings.xml><?xml version="1.0" encoding="utf-8"?>
<sst xmlns="http://schemas.openxmlformats.org/spreadsheetml/2006/main" count="141">
  <si>
    <t>abc ref</t>
  </si>
  <si>
    <t>your ref</t>
  </si>
  <si>
    <t>hotel</t>
  </si>
  <si>
    <t>check in</t>
  </si>
  <si>
    <t>check out</t>
  </si>
  <si>
    <t>detail</t>
  </si>
  <si>
    <t>sub total</t>
  </si>
  <si>
    <t>room night</t>
  </si>
  <si>
    <t>guest name</t>
  </si>
  <si>
    <t>，</t>
  </si>
  <si>
    <r>
      <rPr>
        <sz val="10"/>
        <color theme="1"/>
        <rFont val="新細明體"/>
        <charset val="136"/>
      </rPr>
      <t>富藝旅台北大安</t>
    </r>
    <r>
      <rPr>
        <sz val="10"/>
        <color theme="1"/>
        <rFont val="Times New Roman"/>
        <charset val="134"/>
      </rPr>
      <t xml:space="preserve"> FOLIO DAAN TAIPEI</t>
    </r>
  </si>
  <si>
    <t>2019/1/29</t>
  </si>
  <si>
    <t>2019/2/1</t>
  </si>
  <si>
    <t xml:space="preserve">1Double * 3Nights * HKD725  </t>
  </si>
  <si>
    <t>MS. LIANG, LIN / MR. LIU, QIDI</t>
  </si>
  <si>
    <t>2019/2/2</t>
  </si>
  <si>
    <t xml:space="preserve">1Double * 1Night * HKD802  </t>
  </si>
  <si>
    <r>
      <rPr>
        <sz val="10"/>
        <color theme="1"/>
        <rFont val="新細明體"/>
        <charset val="136"/>
      </rPr>
      <t>君品酒店</t>
    </r>
    <r>
      <rPr>
        <sz val="10"/>
        <color theme="1"/>
        <rFont val="Times New Roman"/>
        <charset val="134"/>
      </rPr>
      <t xml:space="preserve"> (Non Japan) PALAIS DE CHINE HOTEL</t>
    </r>
  </si>
  <si>
    <t>2019/1/30</t>
  </si>
  <si>
    <t xml:space="preserve">1Twin * 2Nights * HKD1,210  </t>
  </si>
  <si>
    <t>MS. WANG, LIN / MS. LU, MIAOYU</t>
  </si>
  <si>
    <t xml:space="preserve">1Twin * 1Night * HKD1,314  </t>
  </si>
  <si>
    <t>2019/1/31</t>
  </si>
  <si>
    <t xml:space="preserve">1Twin * 1Night * HKD1,055  </t>
  </si>
  <si>
    <t>WU QIANG / WU BIN</t>
  </si>
  <si>
    <t>2019/2/3</t>
  </si>
  <si>
    <t xml:space="preserve">1Double * 1Night * HKD1,159  </t>
  </si>
  <si>
    <t>ZHOU /YUNKE / AN /XINXIN</t>
  </si>
  <si>
    <r>
      <rPr>
        <sz val="10"/>
        <color theme="1"/>
        <rFont val="新細明體"/>
        <charset val="136"/>
      </rPr>
      <t>西華飯店</t>
    </r>
    <r>
      <rPr>
        <sz val="10"/>
        <color theme="1"/>
        <rFont val="Times New Roman"/>
        <charset val="134"/>
      </rPr>
      <t xml:space="preserve"> (Inbound) SHERWOOD HOTEL TAIPEI</t>
    </r>
  </si>
  <si>
    <t xml:space="preserve">1Double * 1Night * HKD1,105  </t>
  </si>
  <si>
    <t>MS. WANG, CHARLIE / MR. LAI, MINYU</t>
  </si>
  <si>
    <t>2019/2/6</t>
  </si>
  <si>
    <t xml:space="preserve">1Double * 3Nights * HKD1,107  </t>
  </si>
  <si>
    <t>LIU/KAI</t>
  </si>
  <si>
    <r>
      <rPr>
        <sz val="10"/>
        <color theme="1"/>
        <rFont val="新細明體"/>
        <charset val="136"/>
      </rPr>
      <t>喜來登大飯店</t>
    </r>
    <r>
      <rPr>
        <sz val="10"/>
        <color theme="1"/>
        <rFont val="Times New Roman"/>
        <charset val="134"/>
      </rPr>
      <t xml:space="preserve"> SHERATON GRANDE TAIPEI HOTEL</t>
    </r>
  </si>
  <si>
    <t>2019/2/5</t>
  </si>
  <si>
    <t xml:space="preserve">1Twin * 2Nights * HKD1,263  </t>
  </si>
  <si>
    <t>DAI XIAOMING / GAO LIANHUA</t>
  </si>
  <si>
    <t>2019/2/8</t>
  </si>
  <si>
    <t xml:space="preserve">1Twin * 3Nights * HKD1,418  </t>
  </si>
  <si>
    <t>CHEN MINSHENG / XI PEIYUN</t>
  </si>
  <si>
    <r>
      <rPr>
        <sz val="10"/>
        <color theme="1"/>
        <rFont val="新細明體"/>
        <charset val="136"/>
      </rPr>
      <t>礁溪老爺大酒店</t>
    </r>
    <r>
      <rPr>
        <sz val="10"/>
        <color theme="1"/>
        <rFont val="Times New Roman"/>
        <charset val="134"/>
      </rPr>
      <t xml:space="preserve"> (Inbound ) HOTEL ROYAL CHIAO HSI</t>
    </r>
  </si>
  <si>
    <t>2019/2/4</t>
  </si>
  <si>
    <t xml:space="preserve">1Twin * 1Night * HKD2,298  </t>
  </si>
  <si>
    <t>YAN CHAO / HE XIQIAN</t>
  </si>
  <si>
    <t>MS. QIAN, PINGJUAN / MS. CHEN, SHUIHUA</t>
  </si>
  <si>
    <t xml:space="preserve">1Twin * 1Night * HKD1,061  </t>
  </si>
  <si>
    <t>MS. WU, XIAOXIN / MS. YIN, MEILIN</t>
  </si>
  <si>
    <t xml:space="preserve">1Twin * 1Night * HKD1,210  </t>
  </si>
  <si>
    <t>MR. ZHANG, DONGXU / MR. ZHANG, JINYUAN</t>
  </si>
  <si>
    <t xml:space="preserve">1Twin * 1Night * HKD1,442  </t>
  </si>
  <si>
    <r>
      <rPr>
        <sz val="10"/>
        <color theme="1"/>
        <rFont val="新細明體"/>
        <charset val="136"/>
      </rPr>
      <t>永安棧</t>
    </r>
    <r>
      <rPr>
        <sz val="10"/>
        <color theme="1"/>
        <rFont val="Times New Roman"/>
        <charset val="134"/>
      </rPr>
      <t>(Inbound) WESTGATE HOTEL</t>
    </r>
  </si>
  <si>
    <t xml:space="preserve">1Twin * 3Nights * HKD1,119  </t>
  </si>
  <si>
    <t>FUNG/WAI YEE FLORENCE / TSE/YUEN TING</t>
  </si>
  <si>
    <r>
      <rPr>
        <sz val="10"/>
        <color theme="1"/>
        <rFont val="新細明體"/>
        <charset val="136"/>
      </rPr>
      <t>大倉久和大飯店</t>
    </r>
    <r>
      <rPr>
        <sz val="10"/>
        <color theme="1"/>
        <rFont val="Times New Roman"/>
        <charset val="134"/>
      </rPr>
      <t>(Non Japan) OKURA PRESTIGE TAIPEI</t>
    </r>
  </si>
  <si>
    <t>2019/2/10</t>
  </si>
  <si>
    <t xml:space="preserve">1Twin * 5Nights * HKD1,781  </t>
  </si>
  <si>
    <t>CHEUNG/YU TO / LUI/NING</t>
  </si>
  <si>
    <t xml:space="preserve">1Double * 1Night * HKD790  </t>
  </si>
  <si>
    <t>ZHANG/HAO</t>
  </si>
  <si>
    <t xml:space="preserve">1Double * 2Nights * HKD1,100  </t>
  </si>
  <si>
    <t xml:space="preserve">1Double * 1Night * HKD600  </t>
  </si>
  <si>
    <t>LEE/HOWKY ARTHUR / LEE/TSZ VING VENUS</t>
  </si>
  <si>
    <t xml:space="preserve">1Double * 3Nights * HKD1,237  </t>
  </si>
  <si>
    <t>MR. WANG, JUN / MS. CHENG, XIANGFEI</t>
  </si>
  <si>
    <t>2019/2/7</t>
  </si>
  <si>
    <t xml:space="preserve">1Double * 1Night * HKD1,100  </t>
  </si>
  <si>
    <t>DE LOS SANTOS/TOMAS</t>
  </si>
  <si>
    <t>KING/AMI</t>
  </si>
  <si>
    <t xml:space="preserve">1Twin * 2Nights * HKD1,100  </t>
  </si>
  <si>
    <t>YOON/SOOK HEE / LEE/HEE JU</t>
  </si>
  <si>
    <t>KIM/MINSOO / KIM/JIEUN</t>
  </si>
  <si>
    <t xml:space="preserve">1Double * 2Nights * HKD1,442  </t>
  </si>
  <si>
    <t>MR. CHEN, SHUIHUA / MS. QIAN, PINGJUAN</t>
  </si>
  <si>
    <t>PYO/MANSU / JEONG/SOHEE</t>
  </si>
  <si>
    <t>CHOI/YUNGYU / MA/SEONGMIN</t>
  </si>
  <si>
    <t>2019/2/9</t>
  </si>
  <si>
    <t xml:space="preserve">1Double * 2Nights * HKD1,366  </t>
  </si>
  <si>
    <t>CHEN YUEXUAN / LIU JIARUI</t>
  </si>
  <si>
    <t>2019/2/11</t>
  </si>
  <si>
    <t xml:space="preserve">1Double * 1Night * HKD1,055  </t>
  </si>
  <si>
    <t xml:space="preserve">1Twin * 2Nights * HKD1,418  </t>
  </si>
  <si>
    <t>KUAI QIANG / WANG TINGTING</t>
  </si>
  <si>
    <r>
      <rPr>
        <sz val="10"/>
        <color theme="1"/>
        <rFont val="新細明體"/>
        <charset val="136"/>
      </rPr>
      <t>花蓮理想大地渡假飯店</t>
    </r>
    <r>
      <rPr>
        <sz val="10"/>
        <color theme="1"/>
        <rFont val="Times New Roman"/>
        <charset val="134"/>
      </rPr>
      <t>(Inbound) PROMISEDLAND RESORT AND LAGOON</t>
    </r>
  </si>
  <si>
    <t>2019/2/12</t>
  </si>
  <si>
    <t xml:space="preserve">1Double * 2Nights * HKD848  </t>
  </si>
  <si>
    <t>MA YAN,HUANG SHAN</t>
  </si>
  <si>
    <t>MA HAIGEN,SUN BAOXIANG</t>
  </si>
  <si>
    <r>
      <rPr>
        <sz val="10"/>
        <color theme="1"/>
        <rFont val="新細明體"/>
        <charset val="136"/>
      </rPr>
      <t>北投春天酒店</t>
    </r>
    <r>
      <rPr>
        <sz val="10"/>
        <color theme="1"/>
        <rFont val="Times New Roman"/>
        <charset val="134"/>
      </rPr>
      <t xml:space="preserve"> BEI TOU SPRING CITY RESORT HOTEL</t>
    </r>
  </si>
  <si>
    <t xml:space="preserve">1Twin * 2Nights * HKD952  </t>
  </si>
  <si>
    <t>LEI/WAI MAN FILOMENA</t>
  </si>
  <si>
    <t xml:space="preserve">2Twin * 1Night * HKD952  </t>
  </si>
  <si>
    <t>WONG/KA PO / WONG/KA MEI</t>
  </si>
  <si>
    <r>
      <rPr>
        <sz val="10"/>
        <color theme="1"/>
        <rFont val="新細明體"/>
        <charset val="136"/>
      </rPr>
      <t>北投亞太飯店</t>
    </r>
    <r>
      <rPr>
        <sz val="10"/>
        <color theme="1"/>
        <rFont val="Times New Roman"/>
        <charset val="134"/>
      </rPr>
      <t xml:space="preserve"> BEI TOU ASIA PACIFIC HOTEL</t>
    </r>
  </si>
  <si>
    <t xml:space="preserve">1Twin * 1Night * HKD1,754  </t>
  </si>
  <si>
    <t>MS. LENG, XIAOMEI</t>
  </si>
  <si>
    <r>
      <rPr>
        <sz val="10"/>
        <color theme="1"/>
        <rFont val="新細明體"/>
        <charset val="136"/>
      </rPr>
      <t>長榮鳳凰酒店</t>
    </r>
    <r>
      <rPr>
        <sz val="10"/>
        <color theme="1"/>
        <rFont val="Times New Roman"/>
        <charset val="134"/>
      </rPr>
      <t xml:space="preserve"> (Inbound) EVERGREEN RESORT HOTEL (JIAOSI)</t>
    </r>
  </si>
  <si>
    <t xml:space="preserve">1Double * 1Night * HKD1,444  </t>
  </si>
  <si>
    <t>MR.ZHANG ZHIMING</t>
  </si>
  <si>
    <t xml:space="preserve">2Double * 1Night * HKD1,444  </t>
  </si>
  <si>
    <t>XU /JIAN / HUANG/ ZHOU RAN</t>
  </si>
  <si>
    <t>ZHOU LIHONG</t>
  </si>
  <si>
    <t>MR. LI, SHUYI</t>
  </si>
  <si>
    <r>
      <rPr>
        <sz val="10"/>
        <color theme="1"/>
        <rFont val="新細明體"/>
        <charset val="136"/>
      </rPr>
      <t>北投大地酒店</t>
    </r>
    <r>
      <rPr>
        <sz val="10"/>
        <color theme="1"/>
        <rFont val="Times New Roman"/>
        <charset val="134"/>
      </rPr>
      <t xml:space="preserve"> BEI TOU THE GAIA HOTEL TAIPEI</t>
    </r>
  </si>
  <si>
    <t xml:space="preserve">1Double * 1Night * HKD1,934  </t>
  </si>
  <si>
    <t>MS. CHEN, SHAOQUN / TAN, JINJIANG</t>
  </si>
  <si>
    <t>2019/2/13</t>
  </si>
  <si>
    <t xml:space="preserve">1Double * 1Night * HKD1,752  </t>
  </si>
  <si>
    <t>MR. GE, XIAOJUN / MS. QIAN, ZHILI</t>
  </si>
  <si>
    <t>2019/2/15</t>
  </si>
  <si>
    <t xml:space="preserve">1Twin * 3Nights * HKD1,262  </t>
  </si>
  <si>
    <t>MR. XU, ZHONG / MS. WAN, QING</t>
  </si>
  <si>
    <t xml:space="preserve">1Double * 1Night * HKD1,212  </t>
  </si>
  <si>
    <t>MR. JIANG, WANKE / MS. ZHANG HUIYAN</t>
  </si>
  <si>
    <t xml:space="preserve">1Double * 2Nights * HKD1,065  </t>
  </si>
  <si>
    <t>LI MIN</t>
  </si>
  <si>
    <t xml:space="preserve">1Double * 2Nights * HKD1,220  </t>
  </si>
  <si>
    <t>KUAI QIANG / WANG TING TING</t>
  </si>
  <si>
    <t>2019/2/14</t>
  </si>
  <si>
    <t xml:space="preserve">1Double * 1Night * HKD1,262  </t>
  </si>
  <si>
    <t>MS. LI, YU / MS. XIANG, MINXIN</t>
  </si>
  <si>
    <t xml:space="preserve">1Double * 1Night * HKD1,217  </t>
  </si>
  <si>
    <t>MS. CHEN, CHIAMEI / MR. WANG, CHONGHAN</t>
  </si>
  <si>
    <t>2019/2/16</t>
  </si>
  <si>
    <t>2019/2/17</t>
  </si>
  <si>
    <t xml:space="preserve">1Twin * 1Night * HKD851  </t>
  </si>
  <si>
    <t>MS. SOO, MAN YING CHERRIS</t>
  </si>
  <si>
    <t>2019/2/19</t>
  </si>
  <si>
    <t xml:space="preserve">1Double * 2Nights * HKD1,573  </t>
  </si>
  <si>
    <t>YAN BO</t>
  </si>
  <si>
    <t>2019/2/18</t>
  </si>
  <si>
    <t xml:space="preserve">1Double * 1Night * HKD1,057  </t>
  </si>
  <si>
    <t>MS. LU, AILIN / MS. JIANG, QUNFANG</t>
  </si>
  <si>
    <t>2019/2/20</t>
  </si>
  <si>
    <t>2019/2/22</t>
  </si>
  <si>
    <t xml:space="preserve">1Twin * 2Nights * HKD962  </t>
  </si>
  <si>
    <t>SU/DANNI</t>
  </si>
  <si>
    <t xml:space="preserve">1Twin * 2Nights * HKD1,265  </t>
  </si>
  <si>
    <t>MR. CHOU, YICHEN</t>
  </si>
  <si>
    <t>TOTAL</t>
  </si>
  <si>
    <r>
      <t>确定应付：</t>
    </r>
    <r>
      <rPr>
        <b/>
        <sz val="12"/>
        <color theme="1"/>
        <rFont val="Times New Roman"/>
        <charset val="134"/>
      </rPr>
      <t xml:space="preserve">121537   </t>
    </r>
    <r>
      <rPr>
        <b/>
        <sz val="12"/>
        <color theme="1"/>
        <rFont val="宋体"/>
        <charset val="134"/>
      </rPr>
      <t>付款编号：P190307112049322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</si>
</sst>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color theme="1"/>
      <name val="宋体"/>
      <charset val="136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color theme="1"/>
      <name val="新細明體"/>
      <charset val="136"/>
    </font>
    <font>
      <b/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11" borderId="1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9" fillId="29" borderId="6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3" borderId="0" xfId="0" applyFont="1" applyFill="1" applyProtection="1">
      <alignment vertical="center"/>
      <protection locked="0"/>
    </xf>
    <xf numFmtId="0" fontId="1" fillId="3" borderId="0" xfId="0" applyNumberFormat="1" applyFont="1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1" fillId="0" borderId="0" xfId="0" applyNumberFormat="1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NumberFormat="1" applyFont="1" applyProtection="1">
      <alignment vertical="center"/>
      <protection locked="0"/>
    </xf>
    <xf numFmtId="0" fontId="2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3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40718;&#26989;0305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1414905</v>
          </cell>
          <cell r="B2" t="str">
            <v>台北喜来登大饭店</v>
          </cell>
          <cell r="C2" t="str">
            <v/>
          </cell>
          <cell r="D2" t="str">
            <v>467149</v>
          </cell>
          <cell r="E2" t="str">
            <v/>
          </cell>
          <cell r="F2" t="str">
            <v>5974.54</v>
          </cell>
          <cell r="G2" t="str">
            <v>RMB</v>
          </cell>
          <cell r="H2" t="str">
            <v>1</v>
          </cell>
          <cell r="I2">
            <v>6780</v>
          </cell>
        </row>
        <row r="3">
          <cell r="A3">
            <v>1419414</v>
          </cell>
          <cell r="B3" t="str">
            <v>台北喜来登大饭店</v>
          </cell>
          <cell r="C3" t="str">
            <v/>
          </cell>
          <cell r="D3" t="str">
            <v>98743126</v>
          </cell>
          <cell r="E3" t="str">
            <v/>
          </cell>
          <cell r="F3" t="str">
            <v>1110.43</v>
          </cell>
          <cell r="G3" t="str">
            <v>RMB</v>
          </cell>
          <cell r="H3" t="str">
            <v>1</v>
          </cell>
          <cell r="I3">
            <v>1263</v>
          </cell>
        </row>
        <row r="4">
          <cell r="A4">
            <v>1425944</v>
          </cell>
          <cell r="B4" t="str">
            <v>台北喜来登大饭店</v>
          </cell>
          <cell r="C4" t="str">
            <v/>
          </cell>
          <cell r="D4" t="str">
            <v>80009695</v>
          </cell>
          <cell r="E4" t="str">
            <v/>
          </cell>
          <cell r="F4" t="str">
            <v>3319.16</v>
          </cell>
          <cell r="G4" t="str">
            <v>RMB</v>
          </cell>
          <cell r="H4" t="str">
            <v>1</v>
          </cell>
          <cell r="I4">
            <v>3789</v>
          </cell>
        </row>
        <row r="5">
          <cell r="A5">
            <v>1424856</v>
          </cell>
          <cell r="B5" t="str">
            <v>台北喜来登大饭店</v>
          </cell>
          <cell r="C5" t="str">
            <v/>
          </cell>
          <cell r="D5" t="str">
            <v>467806</v>
          </cell>
          <cell r="E5" t="str">
            <v/>
          </cell>
          <cell r="F5" t="str">
            <v>2478.95</v>
          </cell>
          <cell r="G5" t="str">
            <v>RMB</v>
          </cell>
          <cell r="H5" t="str">
            <v>1</v>
          </cell>
          <cell r="I5">
            <v>2836</v>
          </cell>
        </row>
        <row r="6">
          <cell r="A6">
            <v>1446499</v>
          </cell>
          <cell r="B6" t="str">
            <v>台北喜来登大饭店</v>
          </cell>
          <cell r="C6" t="str">
            <v/>
          </cell>
          <cell r="D6" t="str">
            <v>72077362</v>
          </cell>
          <cell r="E6" t="str">
            <v/>
          </cell>
          <cell r="F6" t="str">
            <v>2175.55</v>
          </cell>
          <cell r="G6" t="str">
            <v>RMB</v>
          </cell>
          <cell r="H6" t="str">
            <v>1</v>
          </cell>
          <cell r="I6">
            <v>2530</v>
          </cell>
        </row>
        <row r="7">
          <cell r="A7">
            <v>1414904</v>
          </cell>
          <cell r="B7" t="str">
            <v>台北喜来登大饭店</v>
          </cell>
          <cell r="C7" t="str">
            <v/>
          </cell>
          <cell r="D7" t="str">
            <v>467148</v>
          </cell>
          <cell r="E7" t="str">
            <v/>
          </cell>
          <cell r="F7" t="str">
            <v>5974.54</v>
          </cell>
          <cell r="G7" t="str">
            <v>RMB</v>
          </cell>
          <cell r="H7" t="str">
            <v>1</v>
          </cell>
          <cell r="I7">
            <v>6780</v>
          </cell>
        </row>
        <row r="8">
          <cell r="A8">
            <v>1436473</v>
          </cell>
          <cell r="B8" t="str">
            <v>台北大仓久和大饭店</v>
          </cell>
          <cell r="C8" t="str">
            <v/>
          </cell>
          <cell r="D8" t="str">
            <v>468842</v>
          </cell>
          <cell r="E8" t="str">
            <v/>
          </cell>
          <cell r="F8" t="str">
            <v>7682.34</v>
          </cell>
          <cell r="G8" t="str">
            <v>RMB</v>
          </cell>
          <cell r="H8" t="str">
            <v>1</v>
          </cell>
          <cell r="I8">
            <v>8905</v>
          </cell>
        </row>
        <row r="9">
          <cell r="A9">
            <v>1439398</v>
          </cell>
          <cell r="B9" t="str">
            <v>台北大仓久和大饭店</v>
          </cell>
          <cell r="C9" t="str">
            <v/>
          </cell>
          <cell r="D9" t="str">
            <v>469006</v>
          </cell>
          <cell r="E9" t="str">
            <v/>
          </cell>
          <cell r="F9" t="str">
            <v>5047.98</v>
          </cell>
          <cell r="G9" t="str">
            <v>RMB</v>
          </cell>
          <cell r="H9" t="str">
            <v>1</v>
          </cell>
          <cell r="I9">
            <v>5880</v>
          </cell>
        </row>
        <row r="10">
          <cell r="A10">
            <v>1452665</v>
          </cell>
          <cell r="B10" t="str">
            <v>台北大仓久和大饭店</v>
          </cell>
          <cell r="C10" t="str">
            <v>1003203</v>
          </cell>
          <cell r="D10" t="str">
            <v>566625</v>
          </cell>
          <cell r="E10" t="str">
            <v/>
          </cell>
          <cell r="F10" t="str">
            <v>2595.98</v>
          </cell>
          <cell r="G10" t="str">
            <v>RMB</v>
          </cell>
          <cell r="H10" t="str">
            <v>1</v>
          </cell>
          <cell r="I10">
            <v>3048</v>
          </cell>
        </row>
        <row r="11">
          <cell r="A11">
            <v>1454485</v>
          </cell>
          <cell r="B11" t="str">
            <v>台北大仓久和大饭店</v>
          </cell>
          <cell r="C11" t="str">
            <v/>
          </cell>
          <cell r="D11" t="str">
            <v>567315</v>
          </cell>
          <cell r="E11" t="str">
            <v/>
          </cell>
          <cell r="F11" t="str">
            <v>2599.94</v>
          </cell>
          <cell r="G11" t="str">
            <v>RMB</v>
          </cell>
          <cell r="H11" t="str">
            <v>1</v>
          </cell>
          <cell r="I11">
            <v>3048</v>
          </cell>
        </row>
        <row r="12">
          <cell r="A12">
            <v>1438553</v>
          </cell>
          <cell r="B12" t="str">
            <v>台北大仓久和大饭店</v>
          </cell>
          <cell r="C12" t="str">
            <v/>
          </cell>
          <cell r="D12" t="str">
            <v>467892</v>
          </cell>
          <cell r="E12" t="str">
            <v/>
          </cell>
          <cell r="F12" t="str">
            <v>2628.19</v>
          </cell>
          <cell r="G12" t="str">
            <v>RMB</v>
          </cell>
          <cell r="H12" t="str">
            <v>1</v>
          </cell>
          <cell r="I12">
            <v>3044</v>
          </cell>
        </row>
        <row r="13">
          <cell r="A13">
            <v>1449012</v>
          </cell>
          <cell r="B13" t="str">
            <v>台北大仓久和大饭店</v>
          </cell>
          <cell r="C13" t="str">
            <v/>
          </cell>
          <cell r="D13" t="str">
            <v>564727</v>
          </cell>
          <cell r="E13" t="str">
            <v/>
          </cell>
          <cell r="F13" t="str">
            <v>1441.05</v>
          </cell>
          <cell r="G13" t="str">
            <v>RMB</v>
          </cell>
          <cell r="H13" t="str">
            <v>1</v>
          </cell>
          <cell r="I13">
            <v>1677</v>
          </cell>
        </row>
        <row r="14">
          <cell r="A14">
            <v>1412764</v>
          </cell>
          <cell r="B14" t="str">
            <v>台北大仓久和大饭店</v>
          </cell>
          <cell r="C14" t="str">
            <v/>
          </cell>
          <cell r="D14" t="str">
            <v>467136</v>
          </cell>
          <cell r="E14" t="str">
            <v/>
          </cell>
          <cell r="F14" t="str">
            <v>2766.28</v>
          </cell>
          <cell r="G14" t="str">
            <v>RMB</v>
          </cell>
          <cell r="H14" t="str">
            <v>1</v>
          </cell>
          <cell r="I14">
            <v>3146</v>
          </cell>
        </row>
        <row r="15">
          <cell r="A15">
            <v>1413783</v>
          </cell>
          <cell r="B15" t="str">
            <v>台北西华饭店</v>
          </cell>
          <cell r="C15" t="str">
            <v/>
          </cell>
          <cell r="D15" t="str">
            <v>1680173</v>
          </cell>
          <cell r="E15" t="str">
            <v/>
          </cell>
          <cell r="F15" t="str">
            <v>976.6</v>
          </cell>
          <cell r="G15" t="str">
            <v>RMB</v>
          </cell>
          <cell r="H15" t="str">
            <v>1</v>
          </cell>
          <cell r="I15">
            <v>1107</v>
          </cell>
        </row>
        <row r="16">
          <cell r="A16">
            <v>1405130</v>
          </cell>
          <cell r="B16" t="str">
            <v>台北西华饭店</v>
          </cell>
          <cell r="C16" t="str">
            <v/>
          </cell>
          <cell r="D16" t="str">
            <v>466516</v>
          </cell>
          <cell r="E16" t="str">
            <v/>
          </cell>
          <cell r="F16" t="str">
            <v>2947.06</v>
          </cell>
          <cell r="G16" t="str">
            <v>RMB</v>
          </cell>
          <cell r="H16" t="str">
            <v>1</v>
          </cell>
          <cell r="I16">
            <v>3321</v>
          </cell>
        </row>
        <row r="17">
          <cell r="A17">
            <v>1448252</v>
          </cell>
          <cell r="B17" t="str">
            <v>台北西华饭店</v>
          </cell>
          <cell r="C17" t="str">
            <v/>
          </cell>
          <cell r="D17" t="str">
            <v>1698912</v>
          </cell>
          <cell r="E17" t="str">
            <v/>
          </cell>
          <cell r="F17" t="str">
            <v>1734.86</v>
          </cell>
          <cell r="G17" t="str">
            <v>RMB</v>
          </cell>
          <cell r="H17" t="str">
            <v>1</v>
          </cell>
          <cell r="I17">
            <v>2014</v>
          </cell>
        </row>
        <row r="18">
          <cell r="A18">
            <v>1425492</v>
          </cell>
          <cell r="B18" t="str">
            <v>台北君品酒店</v>
          </cell>
          <cell r="C18" t="str">
            <v/>
          </cell>
          <cell r="D18" t="str">
            <v>467811</v>
          </cell>
          <cell r="E18" t="str">
            <v/>
          </cell>
          <cell r="F18" t="str">
            <v>2137.44</v>
          </cell>
          <cell r="G18" t="str">
            <v>RMB</v>
          </cell>
          <cell r="H18" t="str">
            <v>1</v>
          </cell>
          <cell r="I18">
            <v>2440</v>
          </cell>
        </row>
        <row r="19">
          <cell r="A19">
            <v>1448863</v>
          </cell>
          <cell r="B19" t="str">
            <v>台北君品酒店</v>
          </cell>
          <cell r="C19" t="str">
            <v/>
          </cell>
          <cell r="D19" t="str">
            <v>1004480、1004481</v>
          </cell>
          <cell r="E19" t="str">
            <v/>
          </cell>
          <cell r="F19" t="str">
            <v>2356.05</v>
          </cell>
          <cell r="G19" t="str">
            <v>RMB</v>
          </cell>
          <cell r="H19" t="str">
            <v>1</v>
          </cell>
          <cell r="I19">
            <v>2738</v>
          </cell>
        </row>
        <row r="20">
          <cell r="A20">
            <v>1441788</v>
          </cell>
          <cell r="B20" t="str">
            <v>台北君品酒店</v>
          </cell>
          <cell r="C20" t="str">
            <v/>
          </cell>
          <cell r="D20" t="str">
            <v>982715</v>
          </cell>
          <cell r="E20" t="str">
            <v/>
          </cell>
          <cell r="F20" t="str">
            <v>900.67</v>
          </cell>
          <cell r="G20" t="str">
            <v>RMB</v>
          </cell>
          <cell r="H20" t="str">
            <v>1</v>
          </cell>
          <cell r="I20">
            <v>1057</v>
          </cell>
        </row>
        <row r="21">
          <cell r="A21">
            <v>1430839</v>
          </cell>
          <cell r="B21" t="str">
            <v>台北君品酒店</v>
          </cell>
          <cell r="C21" t="str">
            <v/>
          </cell>
          <cell r="D21" t="str">
            <v>952301</v>
          </cell>
          <cell r="E21" t="str">
            <v/>
          </cell>
          <cell r="F21" t="str">
            <v>2082.65</v>
          </cell>
          <cell r="G21" t="str">
            <v>RMB</v>
          </cell>
          <cell r="H21" t="str">
            <v>1</v>
          </cell>
          <cell r="I21">
            <v>2420</v>
          </cell>
        </row>
        <row r="22">
          <cell r="A22">
            <v>1416985</v>
          </cell>
          <cell r="B22" t="str">
            <v>台北君品酒店</v>
          </cell>
          <cell r="C22" t="str">
            <v/>
          </cell>
          <cell r="D22" t="str">
            <v>467163</v>
          </cell>
          <cell r="E22" t="str">
            <v/>
          </cell>
          <cell r="F22" t="str">
            <v>926.08</v>
          </cell>
          <cell r="G22" t="str">
            <v>RMB</v>
          </cell>
          <cell r="H22" t="str">
            <v>1</v>
          </cell>
          <cell r="I22">
            <v>1055</v>
          </cell>
        </row>
        <row r="23">
          <cell r="A23">
            <v>1423359</v>
          </cell>
          <cell r="B23" t="str">
            <v>台北君品酒店</v>
          </cell>
          <cell r="C23" t="str">
            <v/>
          </cell>
          <cell r="D23" t="str">
            <v>931638</v>
          </cell>
          <cell r="E23" t="str">
            <v/>
          </cell>
          <cell r="F23" t="str">
            <v>1068.84</v>
          </cell>
          <cell r="G23" t="str">
            <v>RMB</v>
          </cell>
          <cell r="H23" t="str">
            <v>1</v>
          </cell>
          <cell r="I23">
            <v>1220</v>
          </cell>
        </row>
        <row r="24">
          <cell r="A24">
            <v>1425500</v>
          </cell>
          <cell r="B24" t="str">
            <v>台北君品酒店</v>
          </cell>
          <cell r="C24" t="str">
            <v/>
          </cell>
          <cell r="D24" t="str">
            <v>467810</v>
          </cell>
          <cell r="E24" t="str">
            <v/>
          </cell>
          <cell r="F24" t="str">
            <v>1865.88</v>
          </cell>
          <cell r="G24" t="str">
            <v>RMB</v>
          </cell>
          <cell r="H24" t="str">
            <v>1</v>
          </cell>
          <cell r="I24">
            <v>2130</v>
          </cell>
        </row>
        <row r="25">
          <cell r="A25">
            <v>1430933</v>
          </cell>
          <cell r="B25" t="str">
            <v>台北君品酒店</v>
          </cell>
          <cell r="C25" t="str">
            <v/>
          </cell>
          <cell r="D25" t="str">
            <v>952409</v>
          </cell>
          <cell r="E25" t="str">
            <v/>
          </cell>
          <cell r="F25" t="str">
            <v>2499.18</v>
          </cell>
          <cell r="G25" t="str">
            <v>RMB</v>
          </cell>
          <cell r="H25" t="str">
            <v>1</v>
          </cell>
          <cell r="I25">
            <v>2904</v>
          </cell>
        </row>
        <row r="26">
          <cell r="A26">
            <v>1426059</v>
          </cell>
          <cell r="B26" t="str">
            <v>台北君品酒店</v>
          </cell>
          <cell r="C26" t="str">
            <v/>
          </cell>
          <cell r="D26" t="str">
            <v>938792</v>
          </cell>
          <cell r="E26" t="str">
            <v/>
          </cell>
          <cell r="F26" t="str">
            <v>3296.39</v>
          </cell>
          <cell r="G26" t="str">
            <v>RMB</v>
          </cell>
          <cell r="H26" t="str">
            <v>1</v>
          </cell>
          <cell r="I26">
            <v>3763</v>
          </cell>
        </row>
        <row r="27">
          <cell r="A27">
            <v>1412938</v>
          </cell>
          <cell r="B27" t="str">
            <v>台北君品酒店</v>
          </cell>
          <cell r="C27" t="str">
            <v/>
          </cell>
          <cell r="D27" t="str">
            <v>467138</v>
          </cell>
          <cell r="E27" t="str">
            <v/>
          </cell>
          <cell r="F27" t="str">
            <v>3329.91</v>
          </cell>
          <cell r="G27" t="str">
            <v>RMB</v>
          </cell>
          <cell r="H27" t="str">
            <v>1</v>
          </cell>
          <cell r="I27">
            <v>3787</v>
          </cell>
        </row>
        <row r="28">
          <cell r="A28">
            <v>1425218</v>
          </cell>
          <cell r="B28" t="str">
            <v>台北君品酒店</v>
          </cell>
          <cell r="C28" t="str">
            <v/>
          </cell>
          <cell r="D28" t="str">
            <v>936638</v>
          </cell>
          <cell r="E28" t="str">
            <v/>
          </cell>
          <cell r="F28" t="str">
            <v>2335.6</v>
          </cell>
          <cell r="G28" t="str">
            <v>RMB</v>
          </cell>
          <cell r="H28" t="str">
            <v>1</v>
          </cell>
          <cell r="I28">
            <v>2672</v>
          </cell>
        </row>
        <row r="29">
          <cell r="A29">
            <v>1437080</v>
          </cell>
          <cell r="B29" t="str">
            <v>台北君品酒店</v>
          </cell>
          <cell r="C29" t="str">
            <v/>
          </cell>
          <cell r="D29" t="str">
            <v>468875</v>
          </cell>
          <cell r="E29" t="str">
            <v/>
          </cell>
          <cell r="F29" t="str">
            <v>1002.07</v>
          </cell>
          <cell r="G29" t="str">
            <v>RMB</v>
          </cell>
          <cell r="H29" t="str">
            <v>1</v>
          </cell>
          <cell r="I29">
            <v>1159</v>
          </cell>
        </row>
        <row r="30">
          <cell r="A30">
            <v>1393105</v>
          </cell>
          <cell r="B30" t="str">
            <v>台北君品酒店</v>
          </cell>
          <cell r="C30" t="str">
            <v/>
          </cell>
          <cell r="D30" t="str">
            <v>851226</v>
          </cell>
          <cell r="E30" t="str">
            <v/>
          </cell>
          <cell r="F30" t="str">
            <v>3289.06</v>
          </cell>
          <cell r="G30" t="str">
            <v>RMB</v>
          </cell>
          <cell r="H30" t="str">
            <v>1</v>
          </cell>
          <cell r="I30">
            <v>3711</v>
          </cell>
        </row>
        <row r="31">
          <cell r="A31">
            <v>1442637</v>
          </cell>
          <cell r="B31" t="str">
            <v>台北君品酒店</v>
          </cell>
          <cell r="C31" t="str">
            <v>1002702</v>
          </cell>
          <cell r="D31" t="str">
            <v>984293</v>
          </cell>
          <cell r="E31" t="str">
            <v/>
          </cell>
          <cell r="F31" t="str">
            <v>1038.93</v>
          </cell>
          <cell r="G31" t="str">
            <v>RMB</v>
          </cell>
          <cell r="H31" t="str">
            <v>1</v>
          </cell>
          <cell r="I31">
            <v>1212</v>
          </cell>
        </row>
        <row r="32">
          <cell r="A32">
            <v>1449602</v>
          </cell>
          <cell r="B32" t="str">
            <v>台北市阿树国际旅店</v>
          </cell>
          <cell r="C32" t="str">
            <v/>
          </cell>
          <cell r="D32" t="str">
            <v>56955</v>
          </cell>
          <cell r="E32" t="str">
            <v/>
          </cell>
          <cell r="F32" t="str">
            <v>1698.15</v>
          </cell>
          <cell r="G32" t="str">
            <v>RMB</v>
          </cell>
          <cell r="H32" t="str">
            <v>1</v>
          </cell>
          <cell r="I32">
            <v>1988</v>
          </cell>
        </row>
        <row r="33">
          <cell r="A33">
            <v>1449603</v>
          </cell>
          <cell r="B33" t="str">
            <v>台北市阿树国际旅店</v>
          </cell>
          <cell r="C33" t="str">
            <v/>
          </cell>
          <cell r="D33" t="str">
            <v>56954</v>
          </cell>
          <cell r="E33" t="str">
            <v/>
          </cell>
          <cell r="F33" t="str">
            <v>849.07</v>
          </cell>
          <cell r="G33" t="str">
            <v>RMB</v>
          </cell>
          <cell r="H33" t="str">
            <v>1</v>
          </cell>
          <cell r="I33">
            <v>994</v>
          </cell>
        </row>
        <row r="34">
          <cell r="A34">
            <v>1392548</v>
          </cell>
          <cell r="B34" t="str">
            <v>台北北投春天酒店</v>
          </cell>
          <cell r="C34" t="str">
            <v/>
          </cell>
          <cell r="D34" t="str">
            <v>315585</v>
          </cell>
          <cell r="E34" t="str">
            <v/>
          </cell>
          <cell r="F34" t="str">
            <v>1687.71</v>
          </cell>
          <cell r="G34" t="str">
            <v>RMB</v>
          </cell>
          <cell r="H34" t="str">
            <v>1</v>
          </cell>
          <cell r="I34">
            <v>1904</v>
          </cell>
        </row>
        <row r="35">
          <cell r="A35">
            <v>1441336</v>
          </cell>
          <cell r="B35" t="str">
            <v>台北北投春天酒店</v>
          </cell>
          <cell r="C35" t="str">
            <v/>
          </cell>
          <cell r="D35" t="str">
            <v>469134</v>
          </cell>
          <cell r="E35" t="str">
            <v/>
          </cell>
          <cell r="F35" t="str">
            <v>1626.78</v>
          </cell>
          <cell r="G35" t="str">
            <v>RMB</v>
          </cell>
          <cell r="H35" t="str">
            <v>1</v>
          </cell>
          <cell r="I35">
            <v>1904</v>
          </cell>
        </row>
        <row r="36">
          <cell r="A36">
            <v>1394408</v>
          </cell>
          <cell r="B36" t="str">
            <v>台北北投春天酒店</v>
          </cell>
          <cell r="C36" t="str">
            <v/>
          </cell>
          <cell r="D36" t="str">
            <v>465674</v>
          </cell>
          <cell r="E36" t="str">
            <v/>
          </cell>
          <cell r="F36" t="str">
            <v>1687.52</v>
          </cell>
          <cell r="G36" t="str">
            <v>RMB</v>
          </cell>
          <cell r="H36" t="str">
            <v>1</v>
          </cell>
          <cell r="I36">
            <v>1904</v>
          </cell>
        </row>
        <row r="37">
          <cell r="A37">
            <v>1428705</v>
          </cell>
          <cell r="B37" t="str">
            <v>宜兰礁溪老爷大酒店</v>
          </cell>
          <cell r="C37" t="str">
            <v/>
          </cell>
          <cell r="D37" t="str">
            <v>467829</v>
          </cell>
          <cell r="E37" t="str">
            <v/>
          </cell>
          <cell r="F37" t="str">
            <v>2005.46</v>
          </cell>
          <cell r="G37" t="str">
            <v>RMB</v>
          </cell>
          <cell r="H37" t="str">
            <v>1</v>
          </cell>
          <cell r="I37">
            <v>2298</v>
          </cell>
        </row>
        <row r="38">
          <cell r="A38">
            <v>1421835</v>
          </cell>
          <cell r="B38" t="str">
            <v>富艺旅台北大安</v>
          </cell>
          <cell r="C38" t="str">
            <v/>
          </cell>
          <cell r="D38" t="str">
            <v>81277</v>
          </cell>
          <cell r="E38" t="str">
            <v/>
          </cell>
          <cell r="F38" t="str">
            <v>2626.57</v>
          </cell>
          <cell r="G38" t="str">
            <v>RMB</v>
          </cell>
          <cell r="H38" t="str">
            <v>1</v>
          </cell>
          <cell r="I38">
            <v>2997</v>
          </cell>
        </row>
        <row r="39">
          <cell r="A39">
            <v>1438803</v>
          </cell>
          <cell r="B39" t="str">
            <v>富艺旅台北大安</v>
          </cell>
          <cell r="C39" t="str">
            <v/>
          </cell>
          <cell r="D39" t="str">
            <v>83067</v>
          </cell>
          <cell r="E39" t="str">
            <v/>
          </cell>
          <cell r="F39" t="str">
            <v>734.75</v>
          </cell>
          <cell r="G39" t="str">
            <v>RMB</v>
          </cell>
          <cell r="H39" t="str">
            <v>1</v>
          </cell>
          <cell r="I39">
            <v>851</v>
          </cell>
        </row>
        <row r="40">
          <cell r="A40">
            <v>1439095</v>
          </cell>
          <cell r="B40" t="str">
            <v>台北永安栈</v>
          </cell>
          <cell r="C40" t="str">
            <v/>
          </cell>
          <cell r="D40" t="str">
            <v>A3423</v>
          </cell>
          <cell r="E40" t="str">
            <v/>
          </cell>
          <cell r="F40" t="str">
            <v>2833.05</v>
          </cell>
          <cell r="G40" t="str">
            <v>RMB</v>
          </cell>
          <cell r="H40" t="str">
            <v>1</v>
          </cell>
          <cell r="I40">
            <v>3300</v>
          </cell>
        </row>
        <row r="41">
          <cell r="A41">
            <v>1440829</v>
          </cell>
          <cell r="B41" t="str">
            <v>台北永安栈</v>
          </cell>
          <cell r="C41" t="str">
            <v/>
          </cell>
          <cell r="D41" t="str">
            <v>A3418</v>
          </cell>
          <cell r="E41" t="str">
            <v/>
          </cell>
          <cell r="F41" t="str">
            <v>2560.34</v>
          </cell>
          <cell r="G41" t="str">
            <v>RMB</v>
          </cell>
          <cell r="H41" t="str">
            <v>1</v>
          </cell>
          <cell r="I41">
            <v>2990</v>
          </cell>
        </row>
        <row r="42">
          <cell r="A42">
            <v>1439235</v>
          </cell>
          <cell r="B42" t="str">
            <v>台北永安栈</v>
          </cell>
          <cell r="C42" t="str">
            <v/>
          </cell>
          <cell r="D42" t="str">
            <v>A3425</v>
          </cell>
          <cell r="E42" t="str">
            <v/>
          </cell>
          <cell r="F42" t="str">
            <v>1888.7</v>
          </cell>
          <cell r="G42" t="str">
            <v>RMB</v>
          </cell>
          <cell r="H42" t="str">
            <v>1</v>
          </cell>
          <cell r="I42">
            <v>2200</v>
          </cell>
        </row>
        <row r="43">
          <cell r="A43">
            <v>1437246</v>
          </cell>
          <cell r="B43" t="str">
            <v>台北永安栈</v>
          </cell>
          <cell r="C43" t="str">
            <v/>
          </cell>
          <cell r="D43" t="str">
            <v>A3421</v>
          </cell>
          <cell r="E43" t="str">
            <v/>
          </cell>
          <cell r="F43" t="str">
            <v>952.6</v>
          </cell>
          <cell r="G43" t="str">
            <v>RMB</v>
          </cell>
          <cell r="H43" t="str">
            <v>1</v>
          </cell>
          <cell r="I43">
            <v>1100</v>
          </cell>
        </row>
        <row r="44">
          <cell r="A44">
            <v>1439534</v>
          </cell>
          <cell r="B44" t="str">
            <v>台北永安栈</v>
          </cell>
          <cell r="C44" t="str">
            <v/>
          </cell>
          <cell r="D44" t="str">
            <v>A3420</v>
          </cell>
          <cell r="E44" t="str">
            <v/>
          </cell>
          <cell r="F44" t="str">
            <v>3777.4</v>
          </cell>
          <cell r="G44" t="str">
            <v>RMB</v>
          </cell>
          <cell r="H44" t="str">
            <v>1</v>
          </cell>
          <cell r="I44">
            <v>4400</v>
          </cell>
        </row>
        <row r="45">
          <cell r="A45">
            <v>1441721</v>
          </cell>
          <cell r="B45" t="str">
            <v>台北永安栈</v>
          </cell>
          <cell r="C45" t="str">
            <v/>
          </cell>
          <cell r="D45" t="str">
            <v>469025</v>
          </cell>
          <cell r="E45" t="str">
            <v/>
          </cell>
          <cell r="F45" t="str">
            <v>511.26</v>
          </cell>
          <cell r="G45" t="str">
            <v>RMB</v>
          </cell>
          <cell r="H45" t="str">
            <v>1</v>
          </cell>
          <cell r="I45">
            <v>600</v>
          </cell>
        </row>
        <row r="46">
          <cell r="A46">
            <v>1437251</v>
          </cell>
          <cell r="B46" t="str">
            <v>台北永安栈</v>
          </cell>
          <cell r="C46" t="str">
            <v/>
          </cell>
          <cell r="D46" t="str">
            <v>A3422</v>
          </cell>
          <cell r="E46" t="str">
            <v/>
          </cell>
          <cell r="F46" t="str">
            <v>1905.2</v>
          </cell>
          <cell r="G46" t="str">
            <v>RMB</v>
          </cell>
          <cell r="H46" t="str">
            <v>1</v>
          </cell>
          <cell r="I46">
            <v>2200</v>
          </cell>
        </row>
        <row r="47">
          <cell r="A47">
            <v>1435914</v>
          </cell>
          <cell r="B47" t="str">
            <v>台北永安栈</v>
          </cell>
          <cell r="C47" t="str">
            <v/>
          </cell>
          <cell r="D47" t="str">
            <v>A3415</v>
          </cell>
          <cell r="E47" t="str">
            <v/>
          </cell>
          <cell r="F47" t="str">
            <v>2896.08</v>
          </cell>
          <cell r="G47" t="str">
            <v>RMB</v>
          </cell>
          <cell r="H47" t="str">
            <v>1</v>
          </cell>
          <cell r="I47">
            <v>3357</v>
          </cell>
        </row>
        <row r="48">
          <cell r="A48">
            <v>1437553</v>
          </cell>
          <cell r="B48" t="str">
            <v>台北永安栈</v>
          </cell>
          <cell r="C48" t="str">
            <v/>
          </cell>
          <cell r="D48" t="str">
            <v>A3419</v>
          </cell>
          <cell r="E48" t="str">
            <v/>
          </cell>
          <cell r="F48" t="str">
            <v>1905.2</v>
          </cell>
          <cell r="G48" t="str">
            <v>RMB</v>
          </cell>
          <cell r="H48" t="str">
            <v>1</v>
          </cell>
          <cell r="I48">
            <v>2200</v>
          </cell>
        </row>
        <row r="49">
          <cell r="A49">
            <v>1421274</v>
          </cell>
          <cell r="B49" t="str">
            <v>宜兰礁溪长荣凤凰酒店</v>
          </cell>
          <cell r="C49" t="str">
            <v/>
          </cell>
          <cell r="D49" t="str">
            <v>467189</v>
          </cell>
          <cell r="E49" t="str">
            <v/>
          </cell>
          <cell r="F49" t="str">
            <v>3846.5</v>
          </cell>
          <cell r="G49" t="str">
            <v>RMB</v>
          </cell>
          <cell r="H49" t="str">
            <v>1</v>
          </cell>
          <cell r="I49">
            <v>4395</v>
          </cell>
        </row>
        <row r="50">
          <cell r="A50">
            <v>1444200</v>
          </cell>
          <cell r="B50" t="str">
            <v>宜兰礁溪长荣凤凰酒店</v>
          </cell>
          <cell r="C50" t="str">
            <v/>
          </cell>
          <cell r="D50" t="str">
            <v>11902093816</v>
          </cell>
          <cell r="E50" t="str">
            <v/>
          </cell>
          <cell r="F50" t="str">
            <v>1244.29</v>
          </cell>
          <cell r="G50" t="str">
            <v>RMB</v>
          </cell>
          <cell r="H50" t="str">
            <v>1</v>
          </cell>
          <cell r="I50">
            <v>1444</v>
          </cell>
        </row>
        <row r="51">
          <cell r="A51">
            <v>1444202</v>
          </cell>
          <cell r="B51" t="str">
            <v>宜兰礁溪长荣凤凰酒店</v>
          </cell>
          <cell r="C51" t="str">
            <v/>
          </cell>
          <cell r="D51" t="str">
            <v>11902093817-18</v>
          </cell>
          <cell r="E51" t="str">
            <v/>
          </cell>
          <cell r="F51" t="str">
            <v>2488.59</v>
          </cell>
          <cell r="G51" t="str">
            <v>RMB</v>
          </cell>
          <cell r="H51" t="str">
            <v>1</v>
          </cell>
          <cell r="I51">
            <v>2888</v>
          </cell>
        </row>
        <row r="52">
          <cell r="A52">
            <v>1442040</v>
          </cell>
          <cell r="B52" t="str">
            <v>宜兰礁溪长荣凤凰酒店</v>
          </cell>
          <cell r="C52" t="str">
            <v/>
          </cell>
          <cell r="D52" t="str">
            <v>1002690</v>
          </cell>
          <cell r="E52" t="str">
            <v/>
          </cell>
          <cell r="F52" t="str">
            <v>1237.8</v>
          </cell>
          <cell r="G52" t="str">
            <v>RMB</v>
          </cell>
          <cell r="H52" t="str">
            <v>1</v>
          </cell>
          <cell r="I52">
            <v>1444</v>
          </cell>
        </row>
        <row r="53">
          <cell r="A53">
            <v>1441346</v>
          </cell>
          <cell r="B53" t="str">
            <v>北投亞太飯店</v>
          </cell>
          <cell r="C53" t="str">
            <v/>
          </cell>
          <cell r="D53" t="str">
            <v>12402</v>
          </cell>
          <cell r="E53" t="str">
            <v/>
          </cell>
          <cell r="F53" t="str">
            <v>1498.62</v>
          </cell>
          <cell r="G53" t="str">
            <v>RMB</v>
          </cell>
          <cell r="H53" t="str">
            <v>1</v>
          </cell>
          <cell r="I53">
            <v>1754</v>
          </cell>
        </row>
        <row r="54">
          <cell r="A54">
            <v>1425174</v>
          </cell>
          <cell r="B54" t="str">
            <v>北投亞太飯店</v>
          </cell>
          <cell r="C54" t="str">
            <v/>
          </cell>
          <cell r="D54" t="str">
            <v>11213</v>
          </cell>
          <cell r="E54" t="str">
            <v/>
          </cell>
          <cell r="F54" t="str">
            <v>1539.29</v>
          </cell>
          <cell r="G54" t="str">
            <v>RMB</v>
          </cell>
          <cell r="H54" t="str">
            <v>1</v>
          </cell>
          <cell r="I54">
            <v>1761</v>
          </cell>
        </row>
        <row r="55">
          <cell r="A55">
            <v>1441041</v>
          </cell>
          <cell r="B55" t="str">
            <v>北投亞太飯店</v>
          </cell>
          <cell r="C55" t="str">
            <v/>
          </cell>
          <cell r="D55" t="str">
            <v>12388</v>
          </cell>
          <cell r="E55" t="str">
            <v/>
          </cell>
          <cell r="F55" t="str">
            <v>1502.81</v>
          </cell>
          <cell r="G55" t="str">
            <v>RMB</v>
          </cell>
          <cell r="H55" t="str">
            <v>1</v>
          </cell>
          <cell r="I55">
            <v>1755</v>
          </cell>
        </row>
        <row r="56">
          <cell r="A56">
            <v>1395798</v>
          </cell>
          <cell r="B56" t="str">
            <v>花莲寿丰理想大地渡假饭店</v>
          </cell>
          <cell r="C56" t="str">
            <v/>
          </cell>
          <cell r="D56" t="str">
            <v>464135</v>
          </cell>
          <cell r="E56" t="str">
            <v/>
          </cell>
          <cell r="F56" t="str">
            <v>1501.81</v>
          </cell>
          <cell r="G56" t="str">
            <v>RMB</v>
          </cell>
          <cell r="H56" t="str">
            <v>1</v>
          </cell>
          <cell r="I56">
            <v>1696</v>
          </cell>
        </row>
        <row r="57">
          <cell r="A57">
            <v>1395780</v>
          </cell>
          <cell r="B57" t="str">
            <v>花莲寿丰理想大地渡假饭店</v>
          </cell>
          <cell r="C57" t="str">
            <v/>
          </cell>
          <cell r="D57" t="str">
            <v>464134</v>
          </cell>
          <cell r="E57" t="str">
            <v/>
          </cell>
          <cell r="F57" t="str">
            <v>1501.81</v>
          </cell>
          <cell r="G57" t="str">
            <v>RMB</v>
          </cell>
          <cell r="H57" t="str">
            <v>1</v>
          </cell>
          <cell r="I57">
            <v>1696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tabSelected="1" workbookViewId="0">
      <pane ySplit="1" topLeftCell="A50" activePane="bottomLeft" state="frozen"/>
      <selection/>
      <selection pane="bottomLeft" activeCell="K76" sqref="K76"/>
    </sheetView>
  </sheetViews>
  <sheetFormatPr defaultColWidth="9" defaultRowHeight="12.75"/>
  <cols>
    <col min="1" max="1" width="8.5" style="4" customWidth="1"/>
    <col min="2" max="2" width="10.5" style="4" customWidth="1"/>
    <col min="3" max="3" width="36.375" style="4" customWidth="1"/>
    <col min="4" max="5" width="9.5" style="4" customWidth="1"/>
    <col min="6" max="6" width="21" style="4" customWidth="1"/>
    <col min="7" max="7" width="8.125" style="4" customWidth="1"/>
    <col min="8" max="8" width="6.125" style="4" customWidth="1"/>
    <col min="9" max="9" width="28.125" style="4" customWidth="1"/>
    <col min="10" max="16384" width="9" style="4"/>
  </cols>
  <sheetData>
    <row r="1" s="1" customFormat="1" spans="1:1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L1" s="12" t="s">
        <v>9</v>
      </c>
    </row>
    <row r="2" s="2" customFormat="1" ht="14.25" spans="1:12">
      <c r="A2" s="6">
        <v>1002128</v>
      </c>
      <c r="B2" s="7">
        <v>1421835</v>
      </c>
      <c r="C2" s="6" t="s">
        <v>10</v>
      </c>
      <c r="D2" s="6" t="s">
        <v>11</v>
      </c>
      <c r="E2" s="6" t="s">
        <v>12</v>
      </c>
      <c r="F2" s="6" t="s">
        <v>13</v>
      </c>
      <c r="G2" s="6">
        <v>2175</v>
      </c>
      <c r="H2" s="6">
        <v>3</v>
      </c>
      <c r="I2" s="6" t="s">
        <v>14</v>
      </c>
      <c r="J2" s="2">
        <v>2977</v>
      </c>
      <c r="K2" s="2">
        <f>G2-J2</f>
        <v>-802</v>
      </c>
      <c r="L2" s="2" t="str">
        <f>$L$1&amp;B2</f>
        <v>，1421835</v>
      </c>
    </row>
    <row r="3" s="2" customFormat="1" ht="13" customHeight="1" spans="1:12">
      <c r="A3" s="6">
        <v>1002128</v>
      </c>
      <c r="B3" s="7">
        <v>1421835</v>
      </c>
      <c r="C3" s="6" t="s">
        <v>10</v>
      </c>
      <c r="D3" s="6" t="s">
        <v>12</v>
      </c>
      <c r="E3" s="6" t="s">
        <v>15</v>
      </c>
      <c r="F3" s="6" t="s">
        <v>16</v>
      </c>
      <c r="G3" s="6">
        <v>802</v>
      </c>
      <c r="H3" s="6">
        <v>1</v>
      </c>
      <c r="I3" s="6" t="s">
        <v>14</v>
      </c>
      <c r="J3" s="2">
        <v>0</v>
      </c>
      <c r="K3" s="2">
        <f t="shared" ref="K3:K34" si="0">G3-J3</f>
        <v>802</v>
      </c>
      <c r="L3" s="2" t="str">
        <f t="shared" ref="L3:L34" si="1">$L$1&amp;B3</f>
        <v>，1421835</v>
      </c>
    </row>
    <row r="4" s="3" customFormat="1" ht="14.25" spans="1:12">
      <c r="A4" s="8">
        <v>1002207</v>
      </c>
      <c r="B4" s="9">
        <v>1426059</v>
      </c>
      <c r="C4" s="8" t="s">
        <v>17</v>
      </c>
      <c r="D4" s="8" t="s">
        <v>18</v>
      </c>
      <c r="E4" s="8" t="s">
        <v>12</v>
      </c>
      <c r="F4" s="8" t="s">
        <v>19</v>
      </c>
      <c r="G4" s="8">
        <v>2420</v>
      </c>
      <c r="H4" s="8">
        <v>2</v>
      </c>
      <c r="I4" s="8" t="s">
        <v>20</v>
      </c>
      <c r="J4" s="3">
        <v>3734</v>
      </c>
      <c r="K4" s="3">
        <f t="shared" si="0"/>
        <v>-1314</v>
      </c>
      <c r="L4" s="3" t="str">
        <f t="shared" si="1"/>
        <v>，1426059</v>
      </c>
    </row>
    <row r="5" s="3" customFormat="1" ht="14.25" spans="1:12">
      <c r="A5" s="8">
        <v>1002207</v>
      </c>
      <c r="B5" s="9">
        <v>1426059</v>
      </c>
      <c r="C5" s="8" t="s">
        <v>17</v>
      </c>
      <c r="D5" s="8" t="s">
        <v>12</v>
      </c>
      <c r="E5" s="8" t="s">
        <v>15</v>
      </c>
      <c r="F5" s="8" t="s">
        <v>21</v>
      </c>
      <c r="G5" s="8">
        <v>1314</v>
      </c>
      <c r="H5" s="8">
        <v>1</v>
      </c>
      <c r="I5" s="8" t="s">
        <v>20</v>
      </c>
      <c r="J5" s="3">
        <v>0</v>
      </c>
      <c r="K5" s="3">
        <f t="shared" si="0"/>
        <v>1314</v>
      </c>
      <c r="L5" s="3" t="str">
        <f t="shared" si="1"/>
        <v>，1426059</v>
      </c>
    </row>
    <row r="6" ht="14.25" spans="1:12">
      <c r="A6" s="10">
        <v>467163</v>
      </c>
      <c r="B6" s="11">
        <v>1416985</v>
      </c>
      <c r="C6" s="10" t="s">
        <v>17</v>
      </c>
      <c r="D6" s="10" t="s">
        <v>22</v>
      </c>
      <c r="E6" s="10" t="s">
        <v>12</v>
      </c>
      <c r="F6" s="10" t="s">
        <v>23</v>
      </c>
      <c r="G6" s="10">
        <v>1055</v>
      </c>
      <c r="H6" s="10">
        <v>1</v>
      </c>
      <c r="I6" s="10" t="s">
        <v>24</v>
      </c>
      <c r="J6" s="4">
        <f>VLOOKUP(B6,[1]应付款管理!$A$1:$I$65536,9,0)</f>
        <v>1055</v>
      </c>
      <c r="K6" s="4">
        <f t="shared" si="0"/>
        <v>0</v>
      </c>
      <c r="L6" s="4" t="str">
        <f t="shared" si="1"/>
        <v>，1416985</v>
      </c>
    </row>
    <row r="7" ht="14.25" spans="1:12">
      <c r="A7" s="10">
        <v>468875</v>
      </c>
      <c r="B7" s="11">
        <v>1437080</v>
      </c>
      <c r="C7" s="10" t="s">
        <v>17</v>
      </c>
      <c r="D7" s="10" t="s">
        <v>15</v>
      </c>
      <c r="E7" s="10" t="s">
        <v>25</v>
      </c>
      <c r="F7" s="10" t="s">
        <v>26</v>
      </c>
      <c r="G7" s="10">
        <v>1159</v>
      </c>
      <c r="H7" s="10">
        <v>1</v>
      </c>
      <c r="I7" s="10" t="s">
        <v>27</v>
      </c>
      <c r="J7" s="4">
        <f>VLOOKUP(B7,[1]应付款管理!$A$1:$I$65536,9,0)</f>
        <v>1159</v>
      </c>
      <c r="K7" s="4">
        <f t="shared" si="0"/>
        <v>0</v>
      </c>
      <c r="L7" s="4" t="str">
        <f t="shared" si="1"/>
        <v>，1437080</v>
      </c>
    </row>
    <row r="8" ht="14.25" spans="1:12">
      <c r="A8" s="10">
        <v>1001977</v>
      </c>
      <c r="B8" s="11">
        <v>1413783</v>
      </c>
      <c r="C8" s="10" t="s">
        <v>28</v>
      </c>
      <c r="D8" s="10" t="s">
        <v>15</v>
      </c>
      <c r="E8" s="10" t="s">
        <v>25</v>
      </c>
      <c r="F8" s="10" t="s">
        <v>29</v>
      </c>
      <c r="G8" s="10">
        <v>1105</v>
      </c>
      <c r="H8" s="10">
        <v>1</v>
      </c>
      <c r="I8" s="10" t="s">
        <v>30</v>
      </c>
      <c r="J8" s="4">
        <f>VLOOKUP(B8,[1]应付款管理!$A$1:$I$65536,9,0)</f>
        <v>1107</v>
      </c>
      <c r="K8" s="4">
        <f t="shared" si="0"/>
        <v>-2</v>
      </c>
      <c r="L8" s="4" t="str">
        <f t="shared" si="1"/>
        <v>，1413783</v>
      </c>
    </row>
    <row r="9" ht="14.25" spans="1:12">
      <c r="A9" s="10">
        <v>466516</v>
      </c>
      <c r="B9" s="11">
        <v>1405130</v>
      </c>
      <c r="C9" s="10" t="s">
        <v>28</v>
      </c>
      <c r="D9" s="10" t="s">
        <v>25</v>
      </c>
      <c r="E9" s="10" t="s">
        <v>31</v>
      </c>
      <c r="F9" s="10" t="s">
        <v>32</v>
      </c>
      <c r="G9" s="10">
        <v>3321</v>
      </c>
      <c r="H9" s="10">
        <v>3</v>
      </c>
      <c r="I9" s="10" t="s">
        <v>33</v>
      </c>
      <c r="J9" s="4">
        <f>VLOOKUP(B9,[1]应付款管理!$A$1:$I$65536,9,0)</f>
        <v>3321</v>
      </c>
      <c r="K9" s="4">
        <f t="shared" si="0"/>
        <v>0</v>
      </c>
      <c r="L9" s="4" t="str">
        <f t="shared" si="1"/>
        <v>，1405130</v>
      </c>
    </row>
    <row r="10" ht="14.25" spans="1:12">
      <c r="A10" s="10">
        <v>467148</v>
      </c>
      <c r="B10" s="11">
        <v>1414904</v>
      </c>
      <c r="C10" s="10" t="s">
        <v>34</v>
      </c>
      <c r="D10" s="10" t="s">
        <v>25</v>
      </c>
      <c r="E10" s="10" t="s">
        <v>35</v>
      </c>
      <c r="F10" s="10" t="s">
        <v>36</v>
      </c>
      <c r="G10" s="10">
        <v>2526</v>
      </c>
      <c r="H10" s="10">
        <v>2</v>
      </c>
      <c r="I10" s="10" t="s">
        <v>37</v>
      </c>
      <c r="J10" s="4">
        <f>VLOOKUP(B10,[1]应付款管理!$A$1:$I$65536,9,0)</f>
        <v>6780</v>
      </c>
      <c r="K10" s="4">
        <f t="shared" si="0"/>
        <v>-4254</v>
      </c>
      <c r="L10" s="4" t="str">
        <f t="shared" si="1"/>
        <v>，1414904</v>
      </c>
    </row>
    <row r="11" ht="14.25" spans="1:12">
      <c r="A11" s="10">
        <v>467148</v>
      </c>
      <c r="B11" s="11">
        <v>1414904</v>
      </c>
      <c r="C11" s="10" t="s">
        <v>34</v>
      </c>
      <c r="D11" s="10" t="s">
        <v>35</v>
      </c>
      <c r="E11" s="10" t="s">
        <v>38</v>
      </c>
      <c r="F11" s="10" t="s">
        <v>39</v>
      </c>
      <c r="G11" s="10">
        <v>4254</v>
      </c>
      <c r="H11" s="10">
        <v>3</v>
      </c>
      <c r="I11" s="10" t="s">
        <v>37</v>
      </c>
      <c r="J11" s="4">
        <v>0</v>
      </c>
      <c r="K11" s="4">
        <f t="shared" si="0"/>
        <v>4254</v>
      </c>
      <c r="L11" s="4" t="str">
        <f t="shared" si="1"/>
        <v>，1414904</v>
      </c>
    </row>
    <row r="12" ht="14.25" spans="1:12">
      <c r="A12" s="10">
        <v>467149</v>
      </c>
      <c r="B12" s="11">
        <v>1414905</v>
      </c>
      <c r="C12" s="10" t="s">
        <v>34</v>
      </c>
      <c r="D12" s="10" t="s">
        <v>25</v>
      </c>
      <c r="E12" s="10" t="s">
        <v>35</v>
      </c>
      <c r="F12" s="10" t="s">
        <v>36</v>
      </c>
      <c r="G12" s="10">
        <v>2526</v>
      </c>
      <c r="H12" s="10">
        <v>2</v>
      </c>
      <c r="I12" s="10" t="s">
        <v>40</v>
      </c>
      <c r="J12" s="4">
        <f>VLOOKUP(B12,[1]应付款管理!$A$1:$I$65536,9,0)</f>
        <v>6780</v>
      </c>
      <c r="K12" s="4">
        <f t="shared" si="0"/>
        <v>-4254</v>
      </c>
      <c r="L12" s="4" t="str">
        <f t="shared" si="1"/>
        <v>，1414905</v>
      </c>
    </row>
    <row r="13" ht="14.25" spans="1:12">
      <c r="A13" s="10">
        <v>467149</v>
      </c>
      <c r="B13" s="11">
        <v>1414905</v>
      </c>
      <c r="C13" s="10" t="s">
        <v>34</v>
      </c>
      <c r="D13" s="10" t="s">
        <v>35</v>
      </c>
      <c r="E13" s="10" t="s">
        <v>38</v>
      </c>
      <c r="F13" s="10" t="s">
        <v>39</v>
      </c>
      <c r="G13" s="10">
        <v>4254</v>
      </c>
      <c r="H13" s="10">
        <v>3</v>
      </c>
      <c r="I13" s="10" t="s">
        <v>40</v>
      </c>
      <c r="J13" s="4">
        <v>0</v>
      </c>
      <c r="K13" s="4">
        <f t="shared" si="0"/>
        <v>4254</v>
      </c>
      <c r="L13" s="4" t="str">
        <f t="shared" si="1"/>
        <v>，1414905</v>
      </c>
    </row>
    <row r="14" ht="14.25" spans="1:12">
      <c r="A14" s="10">
        <v>467829</v>
      </c>
      <c r="B14" s="11">
        <v>1428705</v>
      </c>
      <c r="C14" s="10" t="s">
        <v>41</v>
      </c>
      <c r="D14" s="10" t="s">
        <v>25</v>
      </c>
      <c r="E14" s="10" t="s">
        <v>42</v>
      </c>
      <c r="F14" s="10" t="s">
        <v>43</v>
      </c>
      <c r="G14" s="10">
        <v>2298</v>
      </c>
      <c r="H14" s="10">
        <v>1</v>
      </c>
      <c r="I14" s="10" t="s">
        <v>44</v>
      </c>
      <c r="J14" s="4">
        <f>VLOOKUP(B14,[1]应付款管理!$A$1:$I$65536,9,0)</f>
        <v>2298</v>
      </c>
      <c r="K14" s="4">
        <f t="shared" si="0"/>
        <v>0</v>
      </c>
      <c r="L14" s="4" t="str">
        <f t="shared" si="1"/>
        <v>，1428705</v>
      </c>
    </row>
    <row r="15" ht="14.25" spans="1:12">
      <c r="A15" s="10">
        <v>1002310</v>
      </c>
      <c r="B15" s="11">
        <v>1430839</v>
      </c>
      <c r="C15" s="10" t="s">
        <v>17</v>
      </c>
      <c r="D15" s="10" t="s">
        <v>25</v>
      </c>
      <c r="E15" s="10" t="s">
        <v>35</v>
      </c>
      <c r="F15" s="10" t="s">
        <v>19</v>
      </c>
      <c r="G15" s="10">
        <v>2420</v>
      </c>
      <c r="H15" s="10">
        <v>2</v>
      </c>
      <c r="I15" s="10" t="s">
        <v>45</v>
      </c>
      <c r="J15" s="4">
        <f>VLOOKUP(B15,[1]应付款管理!$A$1:$I$65536,9,0)</f>
        <v>2420</v>
      </c>
      <c r="K15" s="4">
        <f t="shared" si="0"/>
        <v>0</v>
      </c>
      <c r="L15" s="4" t="str">
        <f t="shared" si="1"/>
        <v>，1430839</v>
      </c>
    </row>
    <row r="16" s="3" customFormat="1" ht="14.25" spans="1:12">
      <c r="A16" s="8">
        <v>1002130</v>
      </c>
      <c r="B16" s="9">
        <v>1422301</v>
      </c>
      <c r="C16" s="8" t="s">
        <v>17</v>
      </c>
      <c r="D16" s="8" t="s">
        <v>42</v>
      </c>
      <c r="E16" s="8" t="s">
        <v>35</v>
      </c>
      <c r="F16" s="8" t="s">
        <v>46</v>
      </c>
      <c r="G16" s="8">
        <v>1061</v>
      </c>
      <c r="H16" s="8">
        <v>1</v>
      </c>
      <c r="I16" s="8" t="s">
        <v>47</v>
      </c>
      <c r="J16" s="3">
        <v>1065</v>
      </c>
      <c r="K16" s="3">
        <f t="shared" si="0"/>
        <v>-4</v>
      </c>
      <c r="L16" s="13" t="str">
        <f t="shared" si="1"/>
        <v>，1422301</v>
      </c>
    </row>
    <row r="17" s="3" customFormat="1" ht="14.25" spans="1:12">
      <c r="A17" s="8">
        <v>1002187</v>
      </c>
      <c r="B17" s="9">
        <v>1425218</v>
      </c>
      <c r="C17" s="8" t="s">
        <v>17</v>
      </c>
      <c r="D17" s="8" t="s">
        <v>42</v>
      </c>
      <c r="E17" s="8" t="s">
        <v>35</v>
      </c>
      <c r="F17" s="8" t="s">
        <v>48</v>
      </c>
      <c r="G17" s="8">
        <v>1210</v>
      </c>
      <c r="H17" s="8">
        <v>1</v>
      </c>
      <c r="I17" s="8" t="s">
        <v>49</v>
      </c>
      <c r="J17" s="3">
        <v>2652</v>
      </c>
      <c r="K17" s="3">
        <f t="shared" si="0"/>
        <v>-1442</v>
      </c>
      <c r="L17" s="13" t="str">
        <f t="shared" si="1"/>
        <v>，1425218</v>
      </c>
    </row>
    <row r="18" s="3" customFormat="1" ht="14.25" spans="1:12">
      <c r="A18" s="8">
        <v>1002187</v>
      </c>
      <c r="B18" s="9">
        <v>1425218</v>
      </c>
      <c r="C18" s="8" t="s">
        <v>17</v>
      </c>
      <c r="D18" s="8" t="s">
        <v>35</v>
      </c>
      <c r="E18" s="8" t="s">
        <v>31</v>
      </c>
      <c r="F18" s="8" t="s">
        <v>50</v>
      </c>
      <c r="G18" s="8">
        <v>1442</v>
      </c>
      <c r="H18" s="8">
        <v>1</v>
      </c>
      <c r="I18" s="8" t="s">
        <v>49</v>
      </c>
      <c r="J18" s="3">
        <v>0</v>
      </c>
      <c r="K18" s="3">
        <f t="shared" si="0"/>
        <v>1442</v>
      </c>
      <c r="L18" s="13" t="str">
        <f t="shared" si="1"/>
        <v>，1425218</v>
      </c>
    </row>
    <row r="19" ht="14.25" spans="1:12">
      <c r="A19" s="10">
        <v>467860</v>
      </c>
      <c r="B19" s="11">
        <v>1435914</v>
      </c>
      <c r="C19" s="10" t="s">
        <v>51</v>
      </c>
      <c r="D19" s="10" t="s">
        <v>35</v>
      </c>
      <c r="E19" s="10" t="s">
        <v>38</v>
      </c>
      <c r="F19" s="10" t="s">
        <v>52</v>
      </c>
      <c r="G19" s="10">
        <v>3357</v>
      </c>
      <c r="H19" s="10">
        <v>3</v>
      </c>
      <c r="I19" s="10" t="s">
        <v>53</v>
      </c>
      <c r="J19" s="4">
        <f>VLOOKUP(B19,[1]应付款管理!$A$1:$I$65536,9,0)</f>
        <v>3357</v>
      </c>
      <c r="K19" s="4">
        <f t="shared" si="0"/>
        <v>0</v>
      </c>
      <c r="L19" s="4" t="str">
        <f t="shared" si="1"/>
        <v>，1435914</v>
      </c>
    </row>
    <row r="20" ht="14.25" spans="1:12">
      <c r="A20" s="10">
        <v>468842</v>
      </c>
      <c r="B20" s="11">
        <v>1436473</v>
      </c>
      <c r="C20" s="10" t="s">
        <v>54</v>
      </c>
      <c r="D20" s="10" t="s">
        <v>35</v>
      </c>
      <c r="E20" s="10" t="s">
        <v>55</v>
      </c>
      <c r="F20" s="10" t="s">
        <v>56</v>
      </c>
      <c r="G20" s="10">
        <v>8905</v>
      </c>
      <c r="H20" s="10">
        <v>5</v>
      </c>
      <c r="I20" s="10" t="s">
        <v>57</v>
      </c>
      <c r="J20" s="4">
        <f>VLOOKUP(B20,[1]应付款管理!$A$1:$I$65536,9,0)</f>
        <v>8905</v>
      </c>
      <c r="K20" s="4">
        <f t="shared" si="0"/>
        <v>0</v>
      </c>
      <c r="L20" s="4" t="str">
        <f t="shared" si="1"/>
        <v>，1436473</v>
      </c>
    </row>
    <row r="21" ht="14.25" spans="1:12">
      <c r="A21" s="10">
        <v>469019</v>
      </c>
      <c r="B21" s="11">
        <v>1440829</v>
      </c>
      <c r="C21" s="10" t="s">
        <v>51</v>
      </c>
      <c r="D21" s="10" t="s">
        <v>35</v>
      </c>
      <c r="E21" s="10" t="s">
        <v>31</v>
      </c>
      <c r="F21" s="10" t="s">
        <v>58</v>
      </c>
      <c r="G21" s="10">
        <v>790</v>
      </c>
      <c r="H21" s="10">
        <v>1</v>
      </c>
      <c r="I21" s="10" t="s">
        <v>59</v>
      </c>
      <c r="J21" s="4">
        <f>VLOOKUP(B21,[1]应付款管理!$A$1:$I$65536,9,0)</f>
        <v>2990</v>
      </c>
      <c r="K21" s="4">
        <f t="shared" si="0"/>
        <v>-2200</v>
      </c>
      <c r="L21" s="4" t="str">
        <f t="shared" si="1"/>
        <v>，1440829</v>
      </c>
    </row>
    <row r="22" ht="14.25" spans="1:12">
      <c r="A22" s="10">
        <v>469019</v>
      </c>
      <c r="B22" s="11">
        <v>1440829</v>
      </c>
      <c r="C22" s="10" t="s">
        <v>51</v>
      </c>
      <c r="D22" s="10" t="s">
        <v>31</v>
      </c>
      <c r="E22" s="10" t="s">
        <v>38</v>
      </c>
      <c r="F22" s="10" t="s">
        <v>60</v>
      </c>
      <c r="G22" s="10">
        <v>2200</v>
      </c>
      <c r="H22" s="10">
        <v>2</v>
      </c>
      <c r="I22" s="10" t="s">
        <v>59</v>
      </c>
      <c r="J22" s="4">
        <v>0</v>
      </c>
      <c r="K22" s="4">
        <f t="shared" si="0"/>
        <v>2200</v>
      </c>
      <c r="L22" s="4" t="str">
        <f t="shared" si="1"/>
        <v>，1440829</v>
      </c>
    </row>
    <row r="23" ht="14.25" spans="1:12">
      <c r="A23" s="10">
        <v>469025</v>
      </c>
      <c r="B23" s="11">
        <v>1441721</v>
      </c>
      <c r="C23" s="10" t="s">
        <v>51</v>
      </c>
      <c r="D23" s="10" t="s">
        <v>35</v>
      </c>
      <c r="E23" s="10" t="s">
        <v>31</v>
      </c>
      <c r="F23" s="10" t="s">
        <v>61</v>
      </c>
      <c r="G23" s="10">
        <v>600</v>
      </c>
      <c r="H23" s="10">
        <v>1</v>
      </c>
      <c r="I23" s="10" t="s">
        <v>62</v>
      </c>
      <c r="J23" s="4">
        <f>VLOOKUP(B23,[1]应付款管理!$A$1:$I$65536,9,0)</f>
        <v>600</v>
      </c>
      <c r="K23" s="4">
        <f t="shared" si="0"/>
        <v>0</v>
      </c>
      <c r="L23" s="4" t="str">
        <f t="shared" si="1"/>
        <v>，1441721</v>
      </c>
    </row>
    <row r="24" ht="14.25" spans="1:12">
      <c r="A24" s="10">
        <v>1001462</v>
      </c>
      <c r="B24" s="11">
        <v>1393105</v>
      </c>
      <c r="C24" s="10" t="s">
        <v>17</v>
      </c>
      <c r="D24" s="10" t="s">
        <v>35</v>
      </c>
      <c r="E24" s="10" t="s">
        <v>38</v>
      </c>
      <c r="F24" s="10" t="s">
        <v>63</v>
      </c>
      <c r="G24" s="10">
        <v>3711</v>
      </c>
      <c r="H24" s="10">
        <v>3</v>
      </c>
      <c r="I24" s="10" t="s">
        <v>64</v>
      </c>
      <c r="J24" s="4">
        <f>VLOOKUP(B24,[1]应付款管理!$A$1:$I$65536,9,0)</f>
        <v>3711</v>
      </c>
      <c r="K24" s="4">
        <f t="shared" si="0"/>
        <v>0</v>
      </c>
      <c r="L24" s="4" t="str">
        <f t="shared" si="1"/>
        <v>，1393105</v>
      </c>
    </row>
    <row r="25" ht="14.25" spans="1:12">
      <c r="A25" s="10">
        <v>467873</v>
      </c>
      <c r="B25" s="11">
        <v>1437246</v>
      </c>
      <c r="C25" s="10" t="s">
        <v>51</v>
      </c>
      <c r="D25" s="10" t="s">
        <v>31</v>
      </c>
      <c r="E25" s="10" t="s">
        <v>65</v>
      </c>
      <c r="F25" s="10" t="s">
        <v>66</v>
      </c>
      <c r="G25" s="10">
        <v>1100</v>
      </c>
      <c r="H25" s="10">
        <v>1</v>
      </c>
      <c r="I25" s="10" t="s">
        <v>67</v>
      </c>
      <c r="J25" s="4">
        <f>VLOOKUP(B25,[1]应付款管理!$A$1:$I$65536,9,0)</f>
        <v>1100</v>
      </c>
      <c r="K25" s="4">
        <f t="shared" si="0"/>
        <v>0</v>
      </c>
      <c r="L25" s="4" t="str">
        <f t="shared" si="1"/>
        <v>，1437246</v>
      </c>
    </row>
    <row r="26" ht="14.25" spans="1:12">
      <c r="A26" s="10">
        <v>467874</v>
      </c>
      <c r="B26" s="11">
        <v>1437251</v>
      </c>
      <c r="C26" s="10" t="s">
        <v>51</v>
      </c>
      <c r="D26" s="10" t="s">
        <v>31</v>
      </c>
      <c r="E26" s="10" t="s">
        <v>38</v>
      </c>
      <c r="F26" s="10" t="s">
        <v>60</v>
      </c>
      <c r="G26" s="10">
        <v>2200</v>
      </c>
      <c r="H26" s="10">
        <v>2</v>
      </c>
      <c r="I26" s="10" t="s">
        <v>68</v>
      </c>
      <c r="J26" s="4">
        <f>VLOOKUP(B26,[1]应付款管理!$A$1:$I$65536,9,0)</f>
        <v>2200</v>
      </c>
      <c r="K26" s="4">
        <f t="shared" si="0"/>
        <v>0</v>
      </c>
      <c r="L26" s="4" t="str">
        <f t="shared" si="1"/>
        <v>，1437251</v>
      </c>
    </row>
    <row r="27" ht="14.25" spans="1:12">
      <c r="A27" s="10">
        <v>468890</v>
      </c>
      <c r="B27" s="11">
        <v>1437553</v>
      </c>
      <c r="C27" s="10" t="s">
        <v>51</v>
      </c>
      <c r="D27" s="10" t="s">
        <v>31</v>
      </c>
      <c r="E27" s="10" t="s">
        <v>38</v>
      </c>
      <c r="F27" s="10" t="s">
        <v>69</v>
      </c>
      <c r="G27" s="10">
        <v>2200</v>
      </c>
      <c r="H27" s="10">
        <v>2</v>
      </c>
      <c r="I27" s="10" t="s">
        <v>70</v>
      </c>
      <c r="J27" s="4">
        <f>VLOOKUP(B27,[1]应付款管理!$A$1:$I$65536,9,0)</f>
        <v>2200</v>
      </c>
      <c r="K27" s="4">
        <f t="shared" si="0"/>
        <v>0</v>
      </c>
      <c r="L27" s="4" t="str">
        <f t="shared" si="1"/>
        <v>，1437553</v>
      </c>
    </row>
    <row r="28" ht="14.25" spans="1:12">
      <c r="A28" s="10">
        <v>469005</v>
      </c>
      <c r="B28" s="11">
        <v>1439534</v>
      </c>
      <c r="C28" s="10" t="s">
        <v>51</v>
      </c>
      <c r="D28" s="10" t="s">
        <v>31</v>
      </c>
      <c r="E28" s="10" t="s">
        <v>38</v>
      </c>
      <c r="F28" s="10" t="s">
        <v>69</v>
      </c>
      <c r="G28" s="10">
        <v>2200</v>
      </c>
      <c r="H28" s="10">
        <v>2</v>
      </c>
      <c r="I28" s="10" t="s">
        <v>71</v>
      </c>
      <c r="J28" s="4">
        <f>VLOOKUP(B28,[1]应付款管理!$A$1:$I$65536,9,0)</f>
        <v>4400</v>
      </c>
      <c r="K28" s="4">
        <f t="shared" si="0"/>
        <v>-2200</v>
      </c>
      <c r="L28" s="4" t="str">
        <f t="shared" si="1"/>
        <v>，1439534</v>
      </c>
    </row>
    <row r="29" ht="14.25" spans="1:12">
      <c r="A29" s="10">
        <v>469005</v>
      </c>
      <c r="B29" s="11">
        <v>1439534</v>
      </c>
      <c r="C29" s="10" t="s">
        <v>51</v>
      </c>
      <c r="D29" s="10" t="s">
        <v>38</v>
      </c>
      <c r="E29" s="10" t="s">
        <v>55</v>
      </c>
      <c r="F29" s="10" t="s">
        <v>69</v>
      </c>
      <c r="G29" s="10">
        <v>2200</v>
      </c>
      <c r="H29" s="10">
        <v>2</v>
      </c>
      <c r="I29" s="10" t="s">
        <v>71</v>
      </c>
      <c r="J29" s="4">
        <v>0</v>
      </c>
      <c r="K29" s="4">
        <f t="shared" si="0"/>
        <v>2200</v>
      </c>
      <c r="L29" s="4" t="str">
        <f t="shared" si="1"/>
        <v>，1439534</v>
      </c>
    </row>
    <row r="30" s="3" customFormat="1" ht="14.25" spans="1:12">
      <c r="A30" s="8">
        <v>1002311</v>
      </c>
      <c r="B30" s="9">
        <v>1430933</v>
      </c>
      <c r="C30" s="8" t="s">
        <v>17</v>
      </c>
      <c r="D30" s="8" t="s">
        <v>31</v>
      </c>
      <c r="E30" s="8" t="s">
        <v>38</v>
      </c>
      <c r="F30" s="8" t="s">
        <v>72</v>
      </c>
      <c r="G30" s="8">
        <v>2884</v>
      </c>
      <c r="H30" s="8">
        <v>2</v>
      </c>
      <c r="I30" s="8" t="s">
        <v>73</v>
      </c>
      <c r="J30" s="3">
        <v>2884</v>
      </c>
      <c r="K30" s="3">
        <f t="shared" si="0"/>
        <v>0</v>
      </c>
      <c r="L30" s="13" t="str">
        <f t="shared" si="1"/>
        <v>，1430933</v>
      </c>
    </row>
    <row r="31" ht="14.25" spans="1:12">
      <c r="A31" s="10">
        <v>469003</v>
      </c>
      <c r="B31" s="11">
        <v>1439095</v>
      </c>
      <c r="C31" s="10" t="s">
        <v>51</v>
      </c>
      <c r="D31" s="10" t="s">
        <v>65</v>
      </c>
      <c r="E31" s="10" t="s">
        <v>38</v>
      </c>
      <c r="F31" s="10" t="s">
        <v>66</v>
      </c>
      <c r="G31" s="10">
        <v>1100</v>
      </c>
      <c r="H31" s="10">
        <v>1</v>
      </c>
      <c r="I31" s="10" t="s">
        <v>74</v>
      </c>
      <c r="J31" s="4">
        <f>VLOOKUP(B31,[1]应付款管理!$A$1:$I$65536,9,0)</f>
        <v>3300</v>
      </c>
      <c r="K31" s="4">
        <f t="shared" si="0"/>
        <v>-2200</v>
      </c>
      <c r="L31" s="4" t="str">
        <f t="shared" si="1"/>
        <v>，1439095</v>
      </c>
    </row>
    <row r="32" ht="14.25" spans="1:12">
      <c r="A32" s="10">
        <v>469003</v>
      </c>
      <c r="B32" s="11">
        <v>1439095</v>
      </c>
      <c r="C32" s="10" t="s">
        <v>51</v>
      </c>
      <c r="D32" s="10" t="s">
        <v>38</v>
      </c>
      <c r="E32" s="10" t="s">
        <v>55</v>
      </c>
      <c r="F32" s="10" t="s">
        <v>60</v>
      </c>
      <c r="G32" s="10">
        <v>2200</v>
      </c>
      <c r="H32" s="10">
        <v>2</v>
      </c>
      <c r="I32" s="10" t="s">
        <v>74</v>
      </c>
      <c r="J32" s="4">
        <v>0</v>
      </c>
      <c r="K32" s="4">
        <f t="shared" si="0"/>
        <v>2200</v>
      </c>
      <c r="L32" s="4" t="str">
        <f t="shared" si="1"/>
        <v>，1439095</v>
      </c>
    </row>
    <row r="33" ht="14.25" spans="1:12">
      <c r="A33" s="10">
        <v>469004</v>
      </c>
      <c r="B33" s="11">
        <v>1439235</v>
      </c>
      <c r="C33" s="10" t="s">
        <v>51</v>
      </c>
      <c r="D33" s="10" t="s">
        <v>65</v>
      </c>
      <c r="E33" s="10" t="s">
        <v>38</v>
      </c>
      <c r="F33" s="10" t="s">
        <v>66</v>
      </c>
      <c r="G33" s="10">
        <v>1100</v>
      </c>
      <c r="H33" s="10">
        <v>1</v>
      </c>
      <c r="I33" s="10" t="s">
        <v>75</v>
      </c>
      <c r="J33" s="4">
        <f>VLOOKUP(B33,[1]应付款管理!$A$1:$I$65536,9,0)</f>
        <v>2200</v>
      </c>
      <c r="K33" s="4">
        <f t="shared" si="0"/>
        <v>-1100</v>
      </c>
      <c r="L33" s="4" t="str">
        <f t="shared" si="1"/>
        <v>，1439235</v>
      </c>
    </row>
    <row r="34" ht="14.25" spans="1:12">
      <c r="A34" s="10">
        <v>469004</v>
      </c>
      <c r="B34" s="11">
        <v>1439235</v>
      </c>
      <c r="C34" s="10" t="s">
        <v>51</v>
      </c>
      <c r="D34" s="10" t="s">
        <v>38</v>
      </c>
      <c r="E34" s="10" t="s">
        <v>76</v>
      </c>
      <c r="F34" s="10" t="s">
        <v>66</v>
      </c>
      <c r="G34" s="10">
        <v>1100</v>
      </c>
      <c r="H34" s="10">
        <v>1</v>
      </c>
      <c r="I34" s="10" t="s">
        <v>75</v>
      </c>
      <c r="J34" s="4">
        <v>0</v>
      </c>
      <c r="K34" s="4">
        <f t="shared" si="0"/>
        <v>1100</v>
      </c>
      <c r="L34" s="4" t="str">
        <f t="shared" si="1"/>
        <v>，1439235</v>
      </c>
    </row>
    <row r="35" ht="14.25" spans="1:12">
      <c r="A35" s="10">
        <v>467138</v>
      </c>
      <c r="B35" s="11">
        <v>1412938</v>
      </c>
      <c r="C35" s="10" t="s">
        <v>17</v>
      </c>
      <c r="D35" s="10" t="s">
        <v>38</v>
      </c>
      <c r="E35" s="10" t="s">
        <v>55</v>
      </c>
      <c r="F35" s="10" t="s">
        <v>77</v>
      </c>
      <c r="G35" s="10">
        <v>2732</v>
      </c>
      <c r="H35" s="10">
        <v>2</v>
      </c>
      <c r="I35" s="10" t="s">
        <v>78</v>
      </c>
      <c r="J35" s="4">
        <f>VLOOKUP(B35,[1]应付款管理!$A$1:$I$65536,9,0)</f>
        <v>3787</v>
      </c>
      <c r="K35" s="4">
        <f t="shared" ref="K35:K59" si="2">G35-J35</f>
        <v>-1055</v>
      </c>
      <c r="L35" s="4" t="str">
        <f t="shared" ref="L35:L59" si="3">$L$1&amp;B35</f>
        <v>，1412938</v>
      </c>
    </row>
    <row r="36" ht="14.25" spans="1:12">
      <c r="A36" s="10">
        <v>467138</v>
      </c>
      <c r="B36" s="11">
        <v>1412938</v>
      </c>
      <c r="C36" s="10" t="s">
        <v>17</v>
      </c>
      <c r="D36" s="10" t="s">
        <v>55</v>
      </c>
      <c r="E36" s="10" t="s">
        <v>79</v>
      </c>
      <c r="F36" s="10" t="s">
        <v>80</v>
      </c>
      <c r="G36" s="10">
        <v>1055</v>
      </c>
      <c r="H36" s="10">
        <v>1</v>
      </c>
      <c r="I36" s="10" t="s">
        <v>78</v>
      </c>
      <c r="J36" s="4">
        <v>0</v>
      </c>
      <c r="K36" s="4">
        <f t="shared" si="2"/>
        <v>1055</v>
      </c>
      <c r="L36" s="4" t="str">
        <f t="shared" si="3"/>
        <v>，1412938</v>
      </c>
    </row>
    <row r="37" ht="14.25" spans="1:12">
      <c r="A37" s="10">
        <v>467806</v>
      </c>
      <c r="B37" s="11">
        <v>1424856</v>
      </c>
      <c r="C37" s="10" t="s">
        <v>34</v>
      </c>
      <c r="D37" s="10" t="s">
        <v>38</v>
      </c>
      <c r="E37" s="10" t="s">
        <v>55</v>
      </c>
      <c r="F37" s="10" t="s">
        <v>81</v>
      </c>
      <c r="G37" s="10">
        <v>2836</v>
      </c>
      <c r="H37" s="10">
        <v>2</v>
      </c>
      <c r="I37" s="10" t="s">
        <v>82</v>
      </c>
      <c r="J37" s="4">
        <f>VLOOKUP(B37,[1]应付款管理!$A$1:$I$65536,9,0)</f>
        <v>2836</v>
      </c>
      <c r="K37" s="4">
        <f t="shared" si="2"/>
        <v>0</v>
      </c>
      <c r="L37" s="4" t="str">
        <f t="shared" si="3"/>
        <v>，1424856</v>
      </c>
    </row>
    <row r="38" ht="14.25" spans="1:12">
      <c r="A38" s="10">
        <v>464134</v>
      </c>
      <c r="B38" s="11">
        <v>1395780</v>
      </c>
      <c r="C38" s="10" t="s">
        <v>83</v>
      </c>
      <c r="D38" s="10" t="s">
        <v>55</v>
      </c>
      <c r="E38" s="10" t="s">
        <v>84</v>
      </c>
      <c r="F38" s="10" t="s">
        <v>85</v>
      </c>
      <c r="G38" s="10">
        <v>1696</v>
      </c>
      <c r="H38" s="10">
        <v>2</v>
      </c>
      <c r="I38" s="10" t="s">
        <v>86</v>
      </c>
      <c r="J38" s="4">
        <f>VLOOKUP(B38,[1]应付款管理!$A$1:$I$65536,9,0)</f>
        <v>1696</v>
      </c>
      <c r="K38" s="4">
        <f t="shared" si="2"/>
        <v>0</v>
      </c>
      <c r="L38" s="4" t="str">
        <f t="shared" si="3"/>
        <v>，1395780</v>
      </c>
    </row>
    <row r="39" ht="14.25" spans="1:12">
      <c r="A39" s="10">
        <v>464135</v>
      </c>
      <c r="B39" s="11">
        <v>1395798</v>
      </c>
      <c r="C39" s="10" t="s">
        <v>83</v>
      </c>
      <c r="D39" s="10" t="s">
        <v>55</v>
      </c>
      <c r="E39" s="10" t="s">
        <v>84</v>
      </c>
      <c r="F39" s="10" t="s">
        <v>85</v>
      </c>
      <c r="G39" s="10">
        <v>1696</v>
      </c>
      <c r="H39" s="10">
        <v>2</v>
      </c>
      <c r="I39" s="10" t="s">
        <v>87</v>
      </c>
      <c r="J39" s="4">
        <f>VLOOKUP(B39,[1]应付款管理!$A$1:$I$65536,9,0)</f>
        <v>1696</v>
      </c>
      <c r="K39" s="4">
        <f t="shared" si="2"/>
        <v>0</v>
      </c>
      <c r="L39" s="4" t="str">
        <f t="shared" si="3"/>
        <v>，1395798</v>
      </c>
    </row>
    <row r="40" ht="14.25" spans="1:12">
      <c r="A40" s="10">
        <v>465566</v>
      </c>
      <c r="B40" s="11">
        <v>1392548</v>
      </c>
      <c r="C40" s="10" t="s">
        <v>88</v>
      </c>
      <c r="D40" s="10" t="s">
        <v>55</v>
      </c>
      <c r="E40" s="10" t="s">
        <v>84</v>
      </c>
      <c r="F40" s="10" t="s">
        <v>89</v>
      </c>
      <c r="G40" s="10">
        <v>1904</v>
      </c>
      <c r="H40" s="10">
        <v>2</v>
      </c>
      <c r="I40" s="10" t="s">
        <v>90</v>
      </c>
      <c r="J40" s="4">
        <f>VLOOKUP(B40,[1]应付款管理!$A$1:$I$65536,9,0)</f>
        <v>1904</v>
      </c>
      <c r="K40" s="4">
        <f t="shared" si="2"/>
        <v>0</v>
      </c>
      <c r="L40" s="4" t="str">
        <f t="shared" si="3"/>
        <v>，1392548</v>
      </c>
    </row>
    <row r="41" ht="14.25" spans="1:12">
      <c r="A41" s="10">
        <v>465674</v>
      </c>
      <c r="B41" s="10">
        <v>1394408</v>
      </c>
      <c r="C41" s="10" t="s">
        <v>88</v>
      </c>
      <c r="D41" s="10" t="s">
        <v>55</v>
      </c>
      <c r="E41" s="10" t="s">
        <v>79</v>
      </c>
      <c r="F41" s="10" t="s">
        <v>91</v>
      </c>
      <c r="G41" s="10">
        <v>1904</v>
      </c>
      <c r="H41" s="10">
        <v>2</v>
      </c>
      <c r="I41" s="10" t="s">
        <v>92</v>
      </c>
      <c r="J41" s="4">
        <f>VLOOKUP(B41,[1]应付款管理!$A$1:$I$65536,9,0)</f>
        <v>1904</v>
      </c>
      <c r="K41" s="4">
        <f t="shared" si="2"/>
        <v>0</v>
      </c>
      <c r="L41" s="4" t="str">
        <f t="shared" si="3"/>
        <v>，1394408</v>
      </c>
    </row>
    <row r="42" ht="14.25" spans="1:12">
      <c r="A42" s="10">
        <v>1002653</v>
      </c>
      <c r="B42" s="11">
        <v>1441346</v>
      </c>
      <c r="C42" s="10" t="s">
        <v>93</v>
      </c>
      <c r="D42" s="10" t="s">
        <v>55</v>
      </c>
      <c r="E42" s="10" t="s">
        <v>79</v>
      </c>
      <c r="F42" s="10" t="s">
        <v>94</v>
      </c>
      <c r="G42" s="10">
        <v>1754</v>
      </c>
      <c r="H42" s="10">
        <v>1</v>
      </c>
      <c r="I42" s="10" t="s">
        <v>95</v>
      </c>
      <c r="J42" s="4">
        <f>VLOOKUP(B42,[1]应付款管理!$A$1:$I$65536,9,0)</f>
        <v>1754</v>
      </c>
      <c r="K42" s="4">
        <f t="shared" si="2"/>
        <v>0</v>
      </c>
      <c r="L42" s="4" t="str">
        <f t="shared" si="3"/>
        <v>，1441346</v>
      </c>
    </row>
    <row r="43" ht="14.25" spans="1:12">
      <c r="A43" s="10">
        <v>1002690</v>
      </c>
      <c r="B43" s="11">
        <v>1442040</v>
      </c>
      <c r="C43" s="10" t="s">
        <v>96</v>
      </c>
      <c r="D43" s="10" t="s">
        <v>55</v>
      </c>
      <c r="E43" s="10" t="s">
        <v>79</v>
      </c>
      <c r="F43" s="10" t="s">
        <v>97</v>
      </c>
      <c r="G43" s="10">
        <v>1444</v>
      </c>
      <c r="H43" s="10">
        <v>1</v>
      </c>
      <c r="I43" s="10" t="s">
        <v>98</v>
      </c>
      <c r="J43" s="4">
        <f>VLOOKUP(B43,[1]应付款管理!$A$1:$I$65536,9,0)</f>
        <v>1444</v>
      </c>
      <c r="K43" s="4">
        <f t="shared" si="2"/>
        <v>0</v>
      </c>
      <c r="L43" s="4" t="str">
        <f t="shared" si="3"/>
        <v>，1442040</v>
      </c>
    </row>
    <row r="44" ht="14.25" spans="1:12">
      <c r="A44" s="10">
        <v>469230</v>
      </c>
      <c r="B44" s="11">
        <v>1444202</v>
      </c>
      <c r="C44" s="10" t="s">
        <v>96</v>
      </c>
      <c r="D44" s="10" t="s">
        <v>79</v>
      </c>
      <c r="E44" s="10" t="s">
        <v>84</v>
      </c>
      <c r="F44" s="10" t="s">
        <v>99</v>
      </c>
      <c r="G44" s="10">
        <v>2888</v>
      </c>
      <c r="H44" s="10">
        <v>2</v>
      </c>
      <c r="I44" s="10" t="s">
        <v>100</v>
      </c>
      <c r="J44" s="4">
        <f>VLOOKUP(B44,[1]应付款管理!$A$1:$I$65536,9,0)</f>
        <v>2888</v>
      </c>
      <c r="K44" s="4">
        <f t="shared" si="2"/>
        <v>0</v>
      </c>
      <c r="L44" s="4" t="str">
        <f t="shared" si="3"/>
        <v>，1444202</v>
      </c>
    </row>
    <row r="45" ht="14.25" spans="1:12">
      <c r="A45" s="10">
        <v>469231</v>
      </c>
      <c r="B45" s="11">
        <v>1444200</v>
      </c>
      <c r="C45" s="10" t="s">
        <v>96</v>
      </c>
      <c r="D45" s="10" t="s">
        <v>79</v>
      </c>
      <c r="E45" s="10" t="s">
        <v>84</v>
      </c>
      <c r="F45" s="10" t="s">
        <v>97</v>
      </c>
      <c r="G45" s="10">
        <v>1444</v>
      </c>
      <c r="H45" s="10">
        <v>1</v>
      </c>
      <c r="I45" s="10" t="s">
        <v>101</v>
      </c>
      <c r="J45" s="4">
        <f>VLOOKUP(B45,[1]应付款管理!$A$1:$I$65536,9,0)</f>
        <v>1444</v>
      </c>
      <c r="K45" s="4">
        <f t="shared" si="2"/>
        <v>0</v>
      </c>
      <c r="L45" s="4" t="str">
        <f t="shared" si="3"/>
        <v>，1444200</v>
      </c>
    </row>
    <row r="46" ht="14.25" spans="1:12">
      <c r="A46" s="10">
        <v>1002645</v>
      </c>
      <c r="B46" s="11">
        <v>1441041</v>
      </c>
      <c r="C46" s="10" t="s">
        <v>93</v>
      </c>
      <c r="D46" s="10" t="s">
        <v>79</v>
      </c>
      <c r="E46" s="10" t="s">
        <v>84</v>
      </c>
      <c r="F46" s="10" t="s">
        <v>94</v>
      </c>
      <c r="G46" s="10">
        <v>1754</v>
      </c>
      <c r="H46" s="10">
        <v>1</v>
      </c>
      <c r="I46" s="10" t="s">
        <v>102</v>
      </c>
      <c r="J46" s="4">
        <f>VLOOKUP(B46,[1]应付款管理!$A$1:$I$65536,9,0)</f>
        <v>1755</v>
      </c>
      <c r="K46" s="4">
        <f t="shared" si="2"/>
        <v>-1</v>
      </c>
      <c r="L46" s="4" t="str">
        <f t="shared" si="3"/>
        <v>，1441041</v>
      </c>
    </row>
    <row r="47" s="3" customFormat="1" ht="14.25" spans="1:12">
      <c r="A47" s="8">
        <v>1002750</v>
      </c>
      <c r="B47" s="9">
        <v>1444112</v>
      </c>
      <c r="C47" s="8" t="s">
        <v>103</v>
      </c>
      <c r="D47" s="8" t="s">
        <v>79</v>
      </c>
      <c r="E47" s="8" t="s">
        <v>84</v>
      </c>
      <c r="F47" s="8" t="s">
        <v>104</v>
      </c>
      <c r="G47" s="8">
        <v>1934</v>
      </c>
      <c r="H47" s="8">
        <v>1</v>
      </c>
      <c r="I47" s="8" t="s">
        <v>105</v>
      </c>
      <c r="J47" s="3">
        <v>1934</v>
      </c>
      <c r="K47" s="3">
        <f t="shared" si="2"/>
        <v>0</v>
      </c>
      <c r="L47" s="13" t="str">
        <f t="shared" si="3"/>
        <v>，1444112</v>
      </c>
    </row>
    <row r="48" ht="14.25" spans="1:12">
      <c r="A48" s="10">
        <v>1002186</v>
      </c>
      <c r="B48" s="11">
        <v>1425174</v>
      </c>
      <c r="C48" s="10" t="s">
        <v>93</v>
      </c>
      <c r="D48" s="10" t="s">
        <v>84</v>
      </c>
      <c r="E48" s="10" t="s">
        <v>106</v>
      </c>
      <c r="F48" s="10" t="s">
        <v>107</v>
      </c>
      <c r="G48" s="10">
        <v>1752</v>
      </c>
      <c r="H48" s="10">
        <v>1</v>
      </c>
      <c r="I48" s="10" t="s">
        <v>108</v>
      </c>
      <c r="J48" s="4">
        <f>VLOOKUP(B48,[1]应付款管理!$A$1:$I$65536,9,0)</f>
        <v>1761</v>
      </c>
      <c r="K48" s="4">
        <f t="shared" si="2"/>
        <v>-9</v>
      </c>
      <c r="L48" s="4" t="str">
        <f t="shared" si="3"/>
        <v>，1425174</v>
      </c>
    </row>
    <row r="49" ht="14.25" spans="1:12">
      <c r="A49" s="10">
        <v>1002206</v>
      </c>
      <c r="B49" s="11">
        <v>1425944</v>
      </c>
      <c r="C49" s="10" t="s">
        <v>34</v>
      </c>
      <c r="D49" s="10" t="s">
        <v>84</v>
      </c>
      <c r="E49" s="10" t="s">
        <v>109</v>
      </c>
      <c r="F49" s="10" t="s">
        <v>110</v>
      </c>
      <c r="G49" s="10">
        <v>3786</v>
      </c>
      <c r="H49" s="10">
        <v>3</v>
      </c>
      <c r="I49" s="10" t="s">
        <v>111</v>
      </c>
      <c r="J49" s="4">
        <f>VLOOKUP(B49,[1]应付款管理!$A$1:$I$65536,9,0)</f>
        <v>3789</v>
      </c>
      <c r="K49" s="4">
        <f t="shared" si="2"/>
        <v>-3</v>
      </c>
      <c r="L49" s="4" t="str">
        <f t="shared" si="3"/>
        <v>，1425944</v>
      </c>
    </row>
    <row r="50" ht="14.25" spans="1:12">
      <c r="A50" s="10">
        <v>1002702</v>
      </c>
      <c r="B50" s="11">
        <v>1442637</v>
      </c>
      <c r="C50" s="10" t="s">
        <v>17</v>
      </c>
      <c r="D50" s="10" t="s">
        <v>84</v>
      </c>
      <c r="E50" s="10" t="s">
        <v>106</v>
      </c>
      <c r="F50" s="10" t="s">
        <v>112</v>
      </c>
      <c r="G50" s="10">
        <v>1212</v>
      </c>
      <c r="H50" s="10">
        <v>1</v>
      </c>
      <c r="I50" s="10" t="s">
        <v>113</v>
      </c>
      <c r="J50" s="4">
        <f>VLOOKUP(B50,[1]应付款管理!$A$1:$I$65536,9,0)</f>
        <v>1212</v>
      </c>
      <c r="K50" s="4">
        <f t="shared" si="2"/>
        <v>0</v>
      </c>
      <c r="L50" s="4" t="str">
        <f t="shared" si="3"/>
        <v>，1442637</v>
      </c>
    </row>
    <row r="51" ht="14.25" spans="1:12">
      <c r="A51" s="10">
        <v>467810</v>
      </c>
      <c r="B51" s="11">
        <v>1425500</v>
      </c>
      <c r="C51" s="10" t="s">
        <v>17</v>
      </c>
      <c r="D51" s="10" t="s">
        <v>106</v>
      </c>
      <c r="E51" s="10" t="s">
        <v>109</v>
      </c>
      <c r="F51" s="10" t="s">
        <v>114</v>
      </c>
      <c r="G51" s="10">
        <v>2130</v>
      </c>
      <c r="H51" s="10">
        <v>2</v>
      </c>
      <c r="I51" s="10" t="s">
        <v>115</v>
      </c>
      <c r="J51" s="4">
        <f>VLOOKUP(B51,[1]应付款管理!$A$1:$I$65536,9,0)</f>
        <v>2130</v>
      </c>
      <c r="K51" s="4">
        <f t="shared" si="2"/>
        <v>0</v>
      </c>
      <c r="L51" s="4" t="str">
        <f t="shared" si="3"/>
        <v>，1425500</v>
      </c>
    </row>
    <row r="52" ht="14.25" spans="1:12">
      <c r="A52" s="10">
        <v>467811</v>
      </c>
      <c r="B52" s="11">
        <v>1425492</v>
      </c>
      <c r="C52" s="10" t="s">
        <v>17</v>
      </c>
      <c r="D52" s="10" t="s">
        <v>106</v>
      </c>
      <c r="E52" s="10" t="s">
        <v>109</v>
      </c>
      <c r="F52" s="10" t="s">
        <v>116</v>
      </c>
      <c r="G52" s="10">
        <v>2440</v>
      </c>
      <c r="H52" s="10">
        <v>2</v>
      </c>
      <c r="I52" s="10" t="s">
        <v>117</v>
      </c>
      <c r="J52" s="4">
        <f>VLOOKUP(B52,[1]应付款管理!$A$1:$I$65536,9,0)</f>
        <v>2440</v>
      </c>
      <c r="K52" s="4">
        <f t="shared" si="2"/>
        <v>0</v>
      </c>
      <c r="L52" s="4" t="str">
        <f t="shared" si="3"/>
        <v>，1425492</v>
      </c>
    </row>
    <row r="53" ht="14.25" spans="1:12">
      <c r="A53" s="10">
        <v>1002078</v>
      </c>
      <c r="B53" s="11">
        <v>1419414</v>
      </c>
      <c r="C53" s="10" t="s">
        <v>34</v>
      </c>
      <c r="D53" s="10" t="s">
        <v>106</v>
      </c>
      <c r="E53" s="10" t="s">
        <v>118</v>
      </c>
      <c r="F53" s="10" t="s">
        <v>119</v>
      </c>
      <c r="G53" s="10">
        <v>1262</v>
      </c>
      <c r="H53" s="10">
        <v>1</v>
      </c>
      <c r="I53" s="10" t="s">
        <v>120</v>
      </c>
      <c r="J53" s="4">
        <f>VLOOKUP(B53,[1]应付款管理!$A$1:$I$65536,9,0)</f>
        <v>1263</v>
      </c>
      <c r="K53" s="4">
        <f t="shared" si="2"/>
        <v>-1</v>
      </c>
      <c r="L53" s="4" t="str">
        <f t="shared" si="3"/>
        <v>，1419414</v>
      </c>
    </row>
    <row r="54" ht="14.25" spans="1:12">
      <c r="A54" s="10">
        <v>1002141</v>
      </c>
      <c r="B54" s="11">
        <v>1423359</v>
      </c>
      <c r="C54" s="10" t="s">
        <v>17</v>
      </c>
      <c r="D54" s="10" t="s">
        <v>118</v>
      </c>
      <c r="E54" s="10" t="s">
        <v>109</v>
      </c>
      <c r="F54" s="10" t="s">
        <v>121</v>
      </c>
      <c r="G54" s="10">
        <v>1217</v>
      </c>
      <c r="H54" s="10">
        <v>1</v>
      </c>
      <c r="I54" s="10" t="s">
        <v>122</v>
      </c>
      <c r="J54" s="4">
        <f>VLOOKUP(B54,[1]应付款管理!$A$1:$I$65536,9,0)</f>
        <v>1220</v>
      </c>
      <c r="K54" s="4">
        <f t="shared" si="2"/>
        <v>-3</v>
      </c>
      <c r="L54" s="4" t="str">
        <f t="shared" si="3"/>
        <v>，1423359</v>
      </c>
    </row>
    <row r="55" ht="14.25" spans="1:12">
      <c r="A55" s="10">
        <v>1002573</v>
      </c>
      <c r="B55" s="11">
        <v>1438803</v>
      </c>
      <c r="C55" s="10" t="s">
        <v>10</v>
      </c>
      <c r="D55" s="10" t="s">
        <v>123</v>
      </c>
      <c r="E55" s="10" t="s">
        <v>124</v>
      </c>
      <c r="F55" s="10" t="s">
        <v>125</v>
      </c>
      <c r="G55" s="10">
        <v>851</v>
      </c>
      <c r="H55" s="10">
        <v>1</v>
      </c>
      <c r="I55" s="10" t="s">
        <v>126</v>
      </c>
      <c r="J55" s="4">
        <f>VLOOKUP(B55,[1]应付款管理!$A$1:$I$65536,9,0)</f>
        <v>851</v>
      </c>
      <c r="K55" s="4">
        <f t="shared" si="2"/>
        <v>0</v>
      </c>
      <c r="L55" s="4" t="str">
        <f t="shared" si="3"/>
        <v>，1438803</v>
      </c>
    </row>
    <row r="56" ht="14.25" spans="1:12">
      <c r="A56" s="10">
        <v>467136</v>
      </c>
      <c r="B56" s="11">
        <v>1412764</v>
      </c>
      <c r="C56" s="10" t="s">
        <v>54</v>
      </c>
      <c r="D56" s="10" t="s">
        <v>124</v>
      </c>
      <c r="E56" s="10" t="s">
        <v>127</v>
      </c>
      <c r="F56" s="10" t="s">
        <v>128</v>
      </c>
      <c r="G56" s="10">
        <v>3146</v>
      </c>
      <c r="H56" s="10">
        <v>2</v>
      </c>
      <c r="I56" s="10" t="s">
        <v>129</v>
      </c>
      <c r="J56" s="4">
        <f>VLOOKUP(B56,[1]应付款管理!$A$1:$I$65536,9,0)</f>
        <v>3146</v>
      </c>
      <c r="K56" s="4">
        <f t="shared" si="2"/>
        <v>0</v>
      </c>
      <c r="L56" s="4" t="str">
        <f t="shared" si="3"/>
        <v>，1412764</v>
      </c>
    </row>
    <row r="57" ht="14.25" spans="1:12">
      <c r="A57" s="10">
        <v>1002684</v>
      </c>
      <c r="B57" s="11">
        <v>1441788</v>
      </c>
      <c r="C57" s="10" t="s">
        <v>17</v>
      </c>
      <c r="D57" s="10" t="s">
        <v>130</v>
      </c>
      <c r="E57" s="10" t="s">
        <v>127</v>
      </c>
      <c r="F57" s="10" t="s">
        <v>131</v>
      </c>
      <c r="G57" s="10">
        <v>1057</v>
      </c>
      <c r="H57" s="10">
        <v>1</v>
      </c>
      <c r="I57" s="10" t="s">
        <v>132</v>
      </c>
      <c r="J57" s="4">
        <f>VLOOKUP(B57,[1]应付款管理!$A$1:$I$65536,9,0)</f>
        <v>1057</v>
      </c>
      <c r="K57" s="4">
        <f t="shared" si="2"/>
        <v>0</v>
      </c>
      <c r="L57" s="4" t="str">
        <f t="shared" si="3"/>
        <v>，1441788</v>
      </c>
    </row>
    <row r="58" s="3" customFormat="1" ht="14.25" spans="1:12">
      <c r="A58" s="8">
        <v>469134</v>
      </c>
      <c r="B58" s="9">
        <v>1441336</v>
      </c>
      <c r="C58" s="8" t="s">
        <v>88</v>
      </c>
      <c r="D58" s="8" t="s">
        <v>133</v>
      </c>
      <c r="E58" s="8" t="s">
        <v>134</v>
      </c>
      <c r="F58" s="8" t="s">
        <v>135</v>
      </c>
      <c r="G58" s="8">
        <v>1924</v>
      </c>
      <c r="H58" s="8">
        <v>2</v>
      </c>
      <c r="I58" s="8" t="s">
        <v>136</v>
      </c>
      <c r="J58" s="3">
        <v>1924</v>
      </c>
      <c r="K58" s="3">
        <f t="shared" si="2"/>
        <v>0</v>
      </c>
      <c r="L58" s="13" t="str">
        <f t="shared" si="3"/>
        <v>，1441336</v>
      </c>
    </row>
    <row r="59" ht="14.25" spans="1:12">
      <c r="A59" s="10">
        <v>1002876</v>
      </c>
      <c r="B59" s="11">
        <v>1446499</v>
      </c>
      <c r="C59" s="10" t="s">
        <v>34</v>
      </c>
      <c r="D59" s="10" t="s">
        <v>133</v>
      </c>
      <c r="E59" s="10" t="s">
        <v>134</v>
      </c>
      <c r="F59" s="10" t="s">
        <v>137</v>
      </c>
      <c r="G59" s="10">
        <v>2530</v>
      </c>
      <c r="H59" s="10">
        <v>2</v>
      </c>
      <c r="I59" s="10" t="s">
        <v>138</v>
      </c>
      <c r="J59" s="4">
        <f>VLOOKUP(B59,[1]应付款管理!$A$1:$I$65536,9,0)</f>
        <v>2530</v>
      </c>
      <c r="K59" s="4">
        <f t="shared" si="2"/>
        <v>0</v>
      </c>
      <c r="L59" s="4" t="str">
        <f t="shared" si="3"/>
        <v>，1446499</v>
      </c>
    </row>
    <row r="60" spans="6:11">
      <c r="F60" s="2" t="s">
        <v>139</v>
      </c>
      <c r="G60" s="2">
        <f>SUM(G2:G59)</f>
        <v>121537</v>
      </c>
      <c r="J60" s="4">
        <f>SUM(J2:J59)</f>
        <v>121560</v>
      </c>
      <c r="K60" s="4">
        <f>SUM(K2:K59)</f>
        <v>-23</v>
      </c>
    </row>
    <row r="63" spans="10:16">
      <c r="J63" s="2"/>
      <c r="K63" s="2"/>
      <c r="L63" s="2"/>
      <c r="M63" s="2"/>
      <c r="N63" s="2"/>
      <c r="O63" s="2"/>
      <c r="P63" s="2"/>
    </row>
    <row r="64" ht="15.75" spans="10:16">
      <c r="J64" s="2"/>
      <c r="K64" s="14" t="s">
        <v>140</v>
      </c>
      <c r="L64" s="2"/>
      <c r="M64" s="2"/>
      <c r="N64" s="2"/>
      <c r="O64" s="2"/>
      <c r="P64" s="2"/>
    </row>
    <row r="65" spans="10:16">
      <c r="J65" s="2"/>
      <c r="K65" s="2"/>
      <c r="L65" s="2"/>
      <c r="M65" s="2"/>
      <c r="N65" s="2"/>
      <c r="O65" s="2"/>
      <c r="P65" s="2"/>
    </row>
  </sheetData>
  <autoFilter ref="A1:L6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20190304-inv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CIT-karmen欧燕珍</cp:lastModifiedBy>
  <dcterms:created xsi:type="dcterms:W3CDTF">2019-03-04T10:07:00Z</dcterms:created>
  <dcterms:modified xsi:type="dcterms:W3CDTF">2019-03-07T03:22:06Z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